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A Gala\BDH SIGLO XX\Finanzas públicas\"/>
    </mc:Choice>
  </mc:AlternateContent>
  <bookViews>
    <workbookView xWindow="0" yWindow="0" windowWidth="23040" windowHeight="9240" activeTab="2"/>
  </bookViews>
  <sheets>
    <sheet name="DE1885-2010" sheetId="15" r:id="rId1"/>
    <sheet name="Inegi 16.16" sheetId="3" r:id="rId2"/>
    <sheet name="Inegi 16.17" sheetId="5" r:id="rId3"/>
    <sheet name="SHCP SP" sheetId="8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</externalReferences>
  <definedNames>
    <definedName name="\A" localSheetId="0">#REF!</definedName>
    <definedName name="\A">#REF!</definedName>
    <definedName name="\g" localSheetId="0">#REF!</definedName>
    <definedName name="\g">#REF!</definedName>
    <definedName name="\S" localSheetId="0">#REF!</definedName>
    <definedName name="\S">#REF!</definedName>
    <definedName name="__123Graph_A" localSheetId="0" hidden="1">#REF!</definedName>
    <definedName name="__123Graph_A" hidden="1">#REF!</definedName>
    <definedName name="__123Graph_AIMPORTS" localSheetId="0" hidden="1">'[1]CA input'!#REF!</definedName>
    <definedName name="__123Graph_AIMPORTS" hidden="1">'[1]CA input'!#REF!</definedName>
    <definedName name="__123Graph_B" localSheetId="0" hidden="1">[2]TOC!#REF!</definedName>
    <definedName name="__123Graph_B" hidden="1">[2]TOC!#REF!</definedName>
    <definedName name="__123Graph_BIMPORTS" localSheetId="0" hidden="1">'[1]CA input'!#REF!</definedName>
    <definedName name="__123Graph_BIMPORTS" hidden="1">'[1]CA input'!#REF!</definedName>
    <definedName name="__123Graph_C" localSheetId="0" hidden="1">[2]TOC!#REF!</definedName>
    <definedName name="__123Graph_C" hidden="1">[2]TOC!#REF!</definedName>
    <definedName name="__123Graph_CIMPORTS" localSheetId="0" hidden="1">#REF!</definedName>
    <definedName name="__123Graph_CIMPORTS" hidden="1">#REF!</definedName>
    <definedName name="__123Graph_D" localSheetId="0" hidden="1">[2]TOC!#REF!</definedName>
    <definedName name="__123Graph_D" hidden="1">[2]TOC!#REF!</definedName>
    <definedName name="__123Graph_E" localSheetId="0" hidden="1">[2]TOC!#REF!</definedName>
    <definedName name="__123Graph_E" hidden="1">[2]TOC!#REF!</definedName>
    <definedName name="__123Graph_F" localSheetId="0" hidden="1">[2]TOC!#REF!</definedName>
    <definedName name="__123Graph_F" hidden="1">[2]TOC!#REF!</definedName>
    <definedName name="__123Graph_X" localSheetId="0" hidden="1">#REF!</definedName>
    <definedName name="__123Graph_X" hidden="1">#REF!</definedName>
    <definedName name="__123Graph_XIMPORTS" localSheetId="0" hidden="1">'[1]CA input'!#REF!</definedName>
    <definedName name="__123Graph_XIMPORTS" hidden="1">'[1]CA input'!#REF!</definedName>
    <definedName name="_1__123Graph_AFIG_D" localSheetId="0" hidden="1">#REF!</definedName>
    <definedName name="_1__123Graph_AFIG_D" hidden="1">#REF!</definedName>
    <definedName name="_124Graph_A" localSheetId="0" hidden="1">#REF!</definedName>
    <definedName name="_124Graph_A" hidden="1">#REF!</definedName>
    <definedName name="_124Graph_H" localSheetId="0" hidden="1">[2]TOC!#REF!</definedName>
    <definedName name="_124Graph_H" hidden="1">[2]TOC!#REF!</definedName>
    <definedName name="_2__123Graph_AGROWTH_CPI" localSheetId="0" hidden="1">[3]Data!#REF!</definedName>
    <definedName name="_2__123Graph_AGROWTH_CPI" hidden="1">[3]Data!#REF!</definedName>
    <definedName name="_3__123Graph_ATERMS_OF_TRADE" localSheetId="0" hidden="1">#REF!</definedName>
    <definedName name="_3__123Graph_ATERMS_OF_TRADE" hidden="1">#REF!</definedName>
    <definedName name="_345" localSheetId="0" hidden="1">[2]TOC!#REF!</definedName>
    <definedName name="_345" hidden="1">[2]TOC!#REF!</definedName>
    <definedName name="_4__123Graph_BTERMS_OF_TRADE" localSheetId="0" hidden="1">#REF!</definedName>
    <definedName name="_4__123Graph_BTERMS_OF_TRADE" hidden="1">#REF!</definedName>
    <definedName name="_5__123Graph_DGROWTH_CPI" localSheetId="0" hidden="1">[3]Data!#REF!</definedName>
    <definedName name="_5__123Graph_DGROWTH_CPI" hidden="1">[3]Data!#REF!</definedName>
    <definedName name="_6__123Graph_XFIG_D" localSheetId="0" hidden="1">#REF!</definedName>
    <definedName name="_6__123Graph_XFIG_D" hidden="1">#REF!</definedName>
    <definedName name="_7__123Graph_XTERMS_OF_TRADE" localSheetId="0" hidden="1">#REF!</definedName>
    <definedName name="_7__123Graph_XTERMS_OF_TRADE" hidden="1">#REF!</definedName>
    <definedName name="_Fill" localSheetId="0" hidden="1">#REF!</definedName>
    <definedName name="_Fill" hidden="1">#REF!</definedName>
    <definedName name="_xlnm._FilterDatabase" hidden="1">[4]C!$P$428:$T$428</definedName>
    <definedName name="_Order1" hidden="1">255</definedName>
    <definedName name="_Order2" hidden="1">0</definedName>
    <definedName name="_Parse_Out" localSheetId="0" hidden="1">#REF!</definedName>
    <definedName name="_Parse_Out" hidden="1">#REF!</definedName>
    <definedName name="_Regression_Int" hidden="1">1</definedName>
    <definedName name="_Regression_Out" hidden="1">[4]C!$AK$18:$AK$18</definedName>
    <definedName name="_Regression_X" localSheetId="0" hidden="1">#REF!</definedName>
    <definedName name="_Regression_X" hidden="1">#REF!</definedName>
    <definedName name="_Regression_Y" localSheetId="0" hidden="1">#REF!</definedName>
    <definedName name="_Regression_Y" hidden="1">#REF!</definedName>
    <definedName name="ACTIVATE" localSheetId="0">#REF!</definedName>
    <definedName name="ACTIVATE">#REF!</definedName>
    <definedName name="_xlnm.Print_Area" localSheetId="0">#REF!</definedName>
    <definedName name="_xlnm.Print_Area" localSheetId="1">'Inegi 16.16'!$A$2:$F$131</definedName>
    <definedName name="_xlnm.Print_Area" localSheetId="2">'Inegi 16.17'!$A$2:$E$47</definedName>
    <definedName name="_xlnm.Print_Area">#REF!</definedName>
    <definedName name="ASSUMPT" localSheetId="0">#REF!</definedName>
    <definedName name="ASSUMPT">#REF!</definedName>
    <definedName name="ASSUMPTIONS" localSheetId="0">#REF!</definedName>
    <definedName name="ASSUMPTIONS">#REF!</definedName>
    <definedName name="basicdata1" localSheetId="0">#REF!</definedName>
    <definedName name="basicdata1">#REF!</definedName>
    <definedName name="basicdata2" localSheetId="0">#REF!</definedName>
    <definedName name="basicdata2">#REF!</definedName>
    <definedName name="BCA_NGDP">[5]Q6!$E$10:$AH$10</definedName>
    <definedName name="BMG">[5]Q6!$E$27:$AH$27</definedName>
    <definedName name="BOP" localSheetId="0">#REF!</definedName>
    <definedName name="BOP">#REF!</definedName>
    <definedName name="BXG">[5]Q6!$E$19:$AH$19</definedName>
    <definedName name="CAPITAL" localSheetId="0">#REF!</definedName>
    <definedName name="CAPITAL">#REF!</definedName>
    <definedName name="CARGO_BY_TYPE" localSheetId="0">'[6]Table No.18-Exports goods+servi'!#REF!</definedName>
    <definedName name="CARGO_BY_TYPE">'[6]Table No.18-Exports goods+servi'!#REF!</definedName>
    <definedName name="CCode">[7]Codes!$A$2</definedName>
    <definedName name="CENTRALG" localSheetId="0">#REF!</definedName>
    <definedName name="CENTRALG">#REF!</definedName>
    <definedName name="CFLOW" localSheetId="0">#REF!</definedName>
    <definedName name="CFLOW">#REF!</definedName>
    <definedName name="chart1" localSheetId="0">#REF!</definedName>
    <definedName name="chart1">#REF!</definedName>
    <definedName name="Chart11" localSheetId="0">#REF!</definedName>
    <definedName name="Chart11">#REF!</definedName>
    <definedName name="chart2" localSheetId="0">#REF!</definedName>
    <definedName name="chart2">#REF!</definedName>
    <definedName name="Chart22" localSheetId="0">#REF!</definedName>
    <definedName name="Chart22">#REF!</definedName>
    <definedName name="COUNTER" localSheetId="0">#REF!</definedName>
    <definedName name="COUNTER">#REF!</definedName>
    <definedName name="CurrVintage">[8]Current!$D$66</definedName>
    <definedName name="Date">[7]Current!$D$67</definedName>
    <definedName name="DEBT" localSheetId="0">#REF!</definedName>
    <definedName name="DEBT">#REF!</definedName>
    <definedName name="Discount_NC" localSheetId="0">[9]NPV_base!#REF!</definedName>
    <definedName name="Discount_NC">[9]NPV_base!#REF!</definedName>
    <definedName name="DiscountRate" localSheetId="0">#REF!</definedName>
    <definedName name="DiscountRate">#REF!</definedName>
    <definedName name="empty" localSheetId="0">[1]Micro!#REF!</definedName>
    <definedName name="empty">[1]Micro!#REF!</definedName>
    <definedName name="ergferger" localSheetId="0" hidden="1">{"Main Economic Indicators",#N/A,FALSE,"C"}</definedName>
    <definedName name="ergferger" hidden="1">{"Main Economic Indicators",#N/A,FALSE,"C"}</definedName>
    <definedName name="EX_IMP" localSheetId="0">#REF!</definedName>
    <definedName name="EX_IMP">#REF!</definedName>
    <definedName name="GCB_NGDP">[5]Q4!$E$19:$AH$19</definedName>
    <definedName name="GGB_NGDP">[5]Q4!$E$41:$AH$41</definedName>
    <definedName name="Grace_NC" localSheetId="0">[9]NPV_base!#REF!</definedName>
    <definedName name="Grace_NC">[9]NPV_base!#REF!</definedName>
    <definedName name="IMPORT" localSheetId="0">#REF!</definedName>
    <definedName name="IMPORT">#REF!</definedName>
    <definedName name="IN_OUT" localSheetId="0">#REF!</definedName>
    <definedName name="IN_OUT">#REF!</definedName>
    <definedName name="IN1_" localSheetId="0">#REF!</definedName>
    <definedName name="IN1_">#REF!</definedName>
    <definedName name="Interest_NC" localSheetId="0">[9]NPV_base!#REF!</definedName>
    <definedName name="Interest_NC">[9]NPV_base!#REF!</definedName>
    <definedName name="InterestRate" localSheetId="0">#REF!</definedName>
    <definedName name="InterestRate">#REF!</definedName>
    <definedName name="LUR">[5]Q3!$E$16:$AH$16</definedName>
    <definedName name="MACRO" localSheetId="0">#REF!</definedName>
    <definedName name="MACRO">#REF!</definedName>
    <definedName name="Maturity_NC" localSheetId="0">[9]NPV_base!#REF!</definedName>
    <definedName name="Maturity_NC">[9]NPV_base!#REF!</definedName>
    <definedName name="MCV">[10]Q2!$E$101:$AH$101</definedName>
    <definedName name="MIDDLE" localSheetId="0">#REF!</definedName>
    <definedName name="MIDDLE">#REF!</definedName>
    <definedName name="NGDP">[10]Q2!$E$54:$AH$54</definedName>
    <definedName name="NGDP_RG">[5]Q1!$E$51:$AH$51</definedName>
    <definedName name="OnShow" localSheetId="0">#N/A</definedName>
    <definedName name="OnShow">#N/A</definedName>
    <definedName name="PCPIG">[5]Q3!$E$26:$AH$26</definedName>
    <definedName name="PRICES" localSheetId="0">#REF!</definedName>
    <definedName name="PRICES">#REF!</definedName>
    <definedName name="PSECTOR" localSheetId="0">#REF!</definedName>
    <definedName name="PSECTOR">#REF!</definedName>
    <definedName name="REDB1" localSheetId="0">#REF!</definedName>
    <definedName name="REDB1">#REF!</definedName>
    <definedName name="REDB2" localSheetId="0">#REF!</definedName>
    <definedName name="REDB2">#REF!</definedName>
    <definedName name="REDB3" localSheetId="0">#REF!</definedName>
    <definedName name="REDB3">#REF!</definedName>
    <definedName name="REDB4" localSheetId="0">#REF!</definedName>
    <definedName name="REDB4">#REF!</definedName>
    <definedName name="REDB5" localSheetId="0">#REF!</definedName>
    <definedName name="REDB5">#REF!</definedName>
    <definedName name="REDB6" localSheetId="0">#REF!</definedName>
    <definedName name="REDB6">#REF!</definedName>
    <definedName name="REDB7" localSheetId="0">#REF!</definedName>
    <definedName name="REDB7">#REF!</definedName>
    <definedName name="REDB8" localSheetId="0">#REF!</definedName>
    <definedName name="REDB8">#REF!</definedName>
    <definedName name="REDB9" localSheetId="0">#REF!</definedName>
    <definedName name="REDB9">#REF!</definedName>
    <definedName name="REDF1" localSheetId="0">#REF!</definedName>
    <definedName name="REDF1">#REF!</definedName>
    <definedName name="REDF2" localSheetId="0">#REF!</definedName>
    <definedName name="REDF2">#REF!</definedName>
    <definedName name="REDF3" localSheetId="0">#REF!</definedName>
    <definedName name="REDF3">#REF!</definedName>
    <definedName name="REDF4" localSheetId="0">#REF!</definedName>
    <definedName name="REDF4">#REF!</definedName>
    <definedName name="REDF5" localSheetId="0">#REF!</definedName>
    <definedName name="REDF5">#REF!</definedName>
    <definedName name="REDF6" localSheetId="0">#REF!</definedName>
    <definedName name="REDF6">#REF!</definedName>
    <definedName name="REDF7" localSheetId="0">#REF!</definedName>
    <definedName name="REDF7">#REF!</definedName>
    <definedName name="rtre" localSheetId="0" hidden="1">{"Main Economic Indicators",#N/A,FALSE,"C"}</definedName>
    <definedName name="rtre" hidden="1">{"Main Economic Indicators",#N/A,FALSE,"C"}</definedName>
    <definedName name="SELECT" localSheetId="0">#REF!</definedName>
    <definedName name="SELECT">#REF!</definedName>
    <definedName name="SERV" localSheetId="0">#REF!</definedName>
    <definedName name="SERV">#REF!</definedName>
    <definedName name="STOP" localSheetId="0">#REF!</definedName>
    <definedName name="STOP">#REF!</definedName>
    <definedName name="Table1" localSheetId="0">#REF!</definedName>
    <definedName name="Table1">#REF!</definedName>
    <definedName name="table19" localSheetId="0">#REF!</definedName>
    <definedName name="table19">#REF!</definedName>
    <definedName name="table2" localSheetId="0">#REF!</definedName>
    <definedName name="table2">#REF!</definedName>
    <definedName name="Table20" localSheetId="0">#REF!</definedName>
    <definedName name="Table20">#REF!</definedName>
    <definedName name="Table21" localSheetId="0">#REF!</definedName>
    <definedName name="Table21">#REF!</definedName>
    <definedName name="Table22" localSheetId="0">#REF!</definedName>
    <definedName name="Table22">#REF!</definedName>
    <definedName name="Table222" localSheetId="0">#REF!</definedName>
    <definedName name="Table222">#REF!</definedName>
    <definedName name="Table23a" localSheetId="0">#REF!</definedName>
    <definedName name="Table23a">#REF!</definedName>
    <definedName name="Table23b" localSheetId="0">#REF!</definedName>
    <definedName name="Table23b">#REF!</definedName>
    <definedName name="Table25" localSheetId="0">#REF!</definedName>
    <definedName name="Table25">#REF!</definedName>
    <definedName name="Table25a" localSheetId="0">#REF!</definedName>
    <definedName name="Table25a">#REF!</definedName>
    <definedName name="Table25b" localSheetId="0">#REF!</definedName>
    <definedName name="Table25b">#REF!</definedName>
    <definedName name="Table26a" localSheetId="0">#REF!</definedName>
    <definedName name="Table26a">#REF!</definedName>
    <definedName name="Table26b" localSheetId="0">#REF!</definedName>
    <definedName name="Table26b">#REF!</definedName>
    <definedName name="table3" localSheetId="0">#REF!</definedName>
    <definedName name="table3">#REF!</definedName>
    <definedName name="table333" localSheetId="0">#REF!</definedName>
    <definedName name="table333">#REF!</definedName>
    <definedName name="table4" localSheetId="0">#REF!</definedName>
    <definedName name="table4">#REF!</definedName>
    <definedName name="table444" localSheetId="0">#REF!</definedName>
    <definedName name="table444">#REF!</definedName>
    <definedName name="table5" localSheetId="0">#REF!</definedName>
    <definedName name="table5">#REF!</definedName>
    <definedName name="table555" localSheetId="0">#REF!</definedName>
    <definedName name="table555">#REF!</definedName>
    <definedName name="_xlnm.Print_Titles" localSheetId="3">'SHCP SP'!$1:$2</definedName>
    <definedName name="_xlnm.Print_Titles">[11]Q5!$A$1:$C$65536,[11]Q5!$A$1:$IV$7</definedName>
    <definedName name="TMG_RPCH">[5]Q5!$E$40:$AH$40</definedName>
    <definedName name="TRISM" localSheetId="0">#REF!</definedName>
    <definedName name="TRISM">#REF!</definedName>
    <definedName name="TXG_RPCH">[5]Q5!$E$32:$AH$32</definedName>
    <definedName name="wrn.Main._.Economic._.Indicators." localSheetId="0" hidden="1">{"Main Economic Indicators",#N/A,FALSE,"C"}</definedName>
    <definedName name="wrn.Main._.Economic._.Indicators." hidden="1">{"Main Economic Indicators",#N/A,FALSE,"C"}</definedName>
    <definedName name="XGS" localSheetId="0">#REF!</definedName>
    <definedName name="XGS">#REF!</definedName>
    <definedName name="xxWRS_1" localSheetId="0">#REF!</definedName>
    <definedName name="xxWRS_1">#REF!</definedName>
    <definedName name="xxWRS_2" localSheetId="0">#REF!</definedName>
    <definedName name="xxWRS_2">#REF!</definedName>
    <definedName name="xxWRS_3" localSheetId="0">#REF!</definedName>
    <definedName name="xxWRS_3">#REF!</definedName>
    <definedName name="xxWRS_4" localSheetId="0">#REF!</definedName>
    <definedName name="xxWRS_4">#REF!</definedName>
    <definedName name="xxWRS_5" localSheetId="0">#REF!</definedName>
    <definedName name="xxWRS_5">#REF!</definedName>
    <definedName name="xxWRS_6" localSheetId="0">#REF!</definedName>
    <definedName name="xxWRS_6">#REF!</definedName>
    <definedName name="xxWRS_7" localSheetId="0">#REF!</definedName>
    <definedName name="xxWRS_7">#REF!</definedName>
    <definedName name="Year" localSheetId="0">#REF!</definedName>
    <definedName name="Year">#REF!</definedName>
    <definedName name="Z_1A8C061B_2301_11D3_BFD1_000039E37209_.wvu.Cols" localSheetId="0" hidden="1">#REF!,#REF!,#REF!</definedName>
    <definedName name="Z_1A8C061B_2301_11D3_BFD1_000039E37209_.wvu.Cols" hidden="1">#REF!,#REF!,#REF!</definedName>
    <definedName name="Z_1A8C061B_2301_11D3_BFD1_000039E37209_.wvu.Rows" localSheetId="0" hidden="1">#REF!,#REF!,#REF!</definedName>
    <definedName name="Z_1A8C061B_2301_11D3_BFD1_000039E37209_.wvu.Rows" hidden="1">#REF!,#REF!,#REF!</definedName>
    <definedName name="Z_1A8C061C_2301_11D3_BFD1_000039E37209_.wvu.Cols" localSheetId="0" hidden="1">#REF!,#REF!,#REF!</definedName>
    <definedName name="Z_1A8C061C_2301_11D3_BFD1_000039E37209_.wvu.Cols" hidden="1">#REF!,#REF!,#REF!</definedName>
    <definedName name="Z_1A8C061C_2301_11D3_BFD1_000039E37209_.wvu.Rows" localSheetId="0" hidden="1">#REF!,#REF!,#REF!</definedName>
    <definedName name="Z_1A8C061C_2301_11D3_BFD1_000039E37209_.wvu.Rows" hidden="1">#REF!,#REF!,#REF!</definedName>
    <definedName name="Z_1A8C061E_2301_11D3_BFD1_000039E37209_.wvu.Cols" localSheetId="0" hidden="1">#REF!,#REF!,#REF!</definedName>
    <definedName name="Z_1A8C061E_2301_11D3_BFD1_000039E37209_.wvu.Cols" hidden="1">#REF!,#REF!,#REF!</definedName>
    <definedName name="Z_1A8C061E_2301_11D3_BFD1_000039E37209_.wvu.Rows" localSheetId="0" hidden="1">#REF!,#REF!,#REF!</definedName>
    <definedName name="Z_1A8C061E_2301_11D3_BFD1_000039E37209_.wvu.Rows" hidden="1">#REF!,#REF!,#REF!</definedName>
    <definedName name="Z_1A8C061F_2301_11D3_BFD1_000039E37209_.wvu.Cols" localSheetId="0" hidden="1">#REF!,#REF!,#REF!</definedName>
    <definedName name="Z_1A8C061F_2301_11D3_BFD1_000039E37209_.wvu.Cols" hidden="1">#REF!,#REF!,#REF!</definedName>
    <definedName name="Z_1A8C061F_2301_11D3_BFD1_000039E37209_.wvu.Rows" localSheetId="0" hidden="1">#REF!,#REF!,#REF!</definedName>
    <definedName name="Z_1A8C061F_2301_11D3_BFD1_000039E37209_.wvu.Rows" hidden="1">#REF!,#REF!,#REF!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D86" i="15" l="1"/>
  <c r="AD87" i="15"/>
  <c r="AD88" i="15"/>
  <c r="AD89" i="15"/>
  <c r="AD90" i="15"/>
  <c r="AD91" i="15"/>
  <c r="AD92" i="15"/>
  <c r="AD93" i="15"/>
  <c r="AD94" i="15"/>
  <c r="AD95" i="15"/>
  <c r="AD96" i="15"/>
  <c r="AD97" i="15"/>
  <c r="AD98" i="15"/>
  <c r="AD99" i="15"/>
  <c r="AD100" i="15"/>
  <c r="AD101" i="15"/>
  <c r="AD102" i="15"/>
  <c r="AD103" i="15"/>
  <c r="AD104" i="15"/>
  <c r="AD105" i="15"/>
  <c r="AD106" i="15"/>
  <c r="AD107" i="15"/>
  <c r="AD108" i="15"/>
  <c r="AD109" i="15"/>
  <c r="AD110" i="15"/>
  <c r="AD111" i="15"/>
  <c r="AD112" i="15"/>
  <c r="AD113" i="15"/>
  <c r="AD114" i="15"/>
  <c r="AD115" i="15"/>
  <c r="AD116" i="15"/>
  <c r="AD117" i="15"/>
  <c r="AD118" i="15"/>
  <c r="AD119" i="15"/>
  <c r="AD120" i="15"/>
  <c r="AD121" i="15"/>
  <c r="AD122" i="15"/>
  <c r="AD123" i="15"/>
  <c r="AD124" i="15"/>
  <c r="AD125" i="15"/>
  <c r="AD126" i="15"/>
  <c r="AD127" i="15"/>
  <c r="AD128" i="15"/>
  <c r="AD129" i="15"/>
  <c r="AD130" i="15"/>
  <c r="AD85" i="15"/>
  <c r="AC16" i="15"/>
  <c r="AC17" i="15"/>
  <c r="AC18" i="15"/>
  <c r="AC19" i="15"/>
  <c r="AC20" i="15"/>
  <c r="AC21" i="15"/>
  <c r="AC22" i="15"/>
  <c r="AC23" i="15"/>
  <c r="AC24" i="15"/>
  <c r="AC25" i="15"/>
  <c r="AC26" i="15"/>
  <c r="AC27" i="15"/>
  <c r="AC28" i="15"/>
  <c r="AC29" i="15"/>
  <c r="AC30" i="15"/>
  <c r="AC31" i="15"/>
  <c r="AC32" i="15"/>
  <c r="AC33" i="15"/>
  <c r="AC37" i="15"/>
  <c r="AC38" i="15"/>
  <c r="AC39" i="15"/>
  <c r="AC40" i="15"/>
  <c r="AC41" i="15"/>
  <c r="AC42" i="15"/>
  <c r="AC43" i="15"/>
  <c r="AC44" i="15"/>
  <c r="AC45" i="15"/>
  <c r="AC46" i="15"/>
  <c r="AC47" i="15"/>
  <c r="AC48" i="15"/>
  <c r="AC49" i="15"/>
  <c r="AC50" i="15"/>
  <c r="AC51" i="15"/>
  <c r="AC52" i="15"/>
  <c r="AC53" i="15"/>
  <c r="AC54" i="15"/>
  <c r="AC55" i="15"/>
  <c r="AC56" i="15"/>
  <c r="AC57" i="15"/>
  <c r="AC58" i="15"/>
  <c r="AC59" i="15"/>
  <c r="AC60" i="15"/>
  <c r="AC61" i="15"/>
  <c r="AC62" i="15"/>
  <c r="AC63" i="15"/>
  <c r="AC64" i="15"/>
  <c r="AC65" i="15"/>
  <c r="AC66" i="15"/>
  <c r="AC67" i="15"/>
  <c r="AC68" i="15"/>
  <c r="AC69" i="15"/>
  <c r="AC70" i="15"/>
  <c r="AC71" i="15"/>
  <c r="AC78" i="15"/>
  <c r="AC79" i="15"/>
  <c r="AC80" i="15"/>
  <c r="AC81" i="15"/>
  <c r="AC82" i="15"/>
  <c r="AC83" i="15"/>
  <c r="AC84" i="15"/>
  <c r="AC85" i="15"/>
  <c r="AC86" i="15"/>
  <c r="AC87" i="15"/>
  <c r="AC88" i="15"/>
  <c r="AC89" i="15"/>
  <c r="AC90" i="15"/>
  <c r="AC100" i="15"/>
  <c r="AC101" i="15"/>
  <c r="AC102" i="15"/>
  <c r="AC103" i="15"/>
  <c r="AC104" i="15"/>
  <c r="AC105" i="15"/>
  <c r="AC106" i="15"/>
  <c r="AC107" i="15"/>
  <c r="AC108" i="15"/>
  <c r="AC109" i="15"/>
  <c r="AC110" i="15"/>
  <c r="AC111" i="15"/>
  <c r="AC112" i="15"/>
  <c r="AC113" i="15"/>
  <c r="AC114" i="15"/>
  <c r="AC115" i="15"/>
  <c r="AC116" i="15"/>
  <c r="AC117" i="15"/>
  <c r="AC118" i="15"/>
  <c r="AC119" i="15"/>
  <c r="AC120" i="15"/>
  <c r="AC121" i="15"/>
  <c r="AC122" i="15"/>
  <c r="AC123" i="15"/>
  <c r="AC124" i="15"/>
  <c r="AC125" i="15"/>
  <c r="AC126" i="15"/>
  <c r="AC127" i="15"/>
  <c r="AC128" i="15"/>
  <c r="AC129" i="15"/>
  <c r="AC130" i="15"/>
  <c r="AC15" i="15"/>
  <c r="B16" i="15"/>
  <c r="B17" i="15"/>
  <c r="B18" i="15"/>
  <c r="B19" i="15"/>
  <c r="B20" i="15"/>
  <c r="B21" i="15"/>
  <c r="B22" i="15"/>
  <c r="B23" i="15"/>
  <c r="B24" i="15"/>
  <c r="B25" i="15"/>
  <c r="B26" i="15"/>
  <c r="B27" i="15"/>
  <c r="B28" i="15"/>
  <c r="B29" i="15"/>
  <c r="B30" i="15"/>
  <c r="B31" i="15"/>
  <c r="B32" i="15"/>
  <c r="B33" i="15"/>
  <c r="B34" i="15"/>
  <c r="B35" i="15"/>
  <c r="B36" i="15"/>
  <c r="B37" i="15"/>
  <c r="B38" i="15"/>
  <c r="B39" i="15"/>
  <c r="B40" i="15"/>
  <c r="B41" i="15"/>
  <c r="B42" i="15"/>
  <c r="B43" i="15"/>
  <c r="B44" i="15"/>
  <c r="B45" i="15"/>
  <c r="B46" i="15"/>
  <c r="B47" i="15"/>
  <c r="B48" i="15"/>
  <c r="B49" i="15"/>
  <c r="B50" i="15"/>
  <c r="B51" i="15"/>
  <c r="B52" i="15"/>
  <c r="B53" i="15"/>
  <c r="B54" i="15"/>
  <c r="B55" i="15"/>
  <c r="B56" i="15"/>
  <c r="B57" i="15"/>
  <c r="B58" i="15"/>
  <c r="B59" i="15"/>
  <c r="B60" i="15"/>
  <c r="B61" i="15"/>
  <c r="B62" i="15"/>
  <c r="B63" i="15"/>
  <c r="B64" i="15"/>
  <c r="B65" i="15"/>
  <c r="B66" i="15"/>
  <c r="B67" i="15"/>
  <c r="B68" i="15"/>
  <c r="B69" i="15"/>
  <c r="B70" i="15"/>
  <c r="B71" i="15"/>
  <c r="B72" i="15"/>
  <c r="B73" i="15"/>
  <c r="B74" i="15"/>
  <c r="B75" i="15"/>
  <c r="B76" i="15"/>
  <c r="B77" i="15"/>
  <c r="B78" i="15"/>
  <c r="B79" i="15"/>
  <c r="B80" i="15"/>
  <c r="B81" i="15"/>
  <c r="B82" i="15"/>
  <c r="B83" i="15"/>
  <c r="B84" i="15"/>
  <c r="B85" i="15"/>
  <c r="B86" i="15"/>
  <c r="B87" i="15"/>
  <c r="B88" i="15"/>
  <c r="B89" i="15"/>
  <c r="B90" i="15"/>
  <c r="B91" i="15"/>
  <c r="B92" i="15"/>
  <c r="B93" i="15"/>
  <c r="B94" i="15"/>
  <c r="B95" i="15"/>
  <c r="B96" i="15"/>
  <c r="B97" i="15"/>
  <c r="B98" i="15"/>
  <c r="B99" i="15"/>
  <c r="B100" i="15"/>
  <c r="B101" i="15"/>
  <c r="B102" i="15"/>
  <c r="B103" i="15"/>
  <c r="B104" i="15"/>
  <c r="B105" i="15"/>
  <c r="B106" i="15"/>
  <c r="B107" i="15"/>
  <c r="B108" i="15"/>
  <c r="B109" i="15"/>
  <c r="B110" i="15"/>
  <c r="B111" i="15"/>
  <c r="B112" i="15"/>
  <c r="B113" i="15"/>
  <c r="B114" i="15"/>
  <c r="B115" i="15"/>
  <c r="B116" i="15"/>
  <c r="B117" i="15"/>
  <c r="B118" i="15"/>
  <c r="B119" i="15"/>
  <c r="B120" i="15"/>
  <c r="B121" i="15"/>
  <c r="B122" i="15"/>
  <c r="B123" i="15"/>
  <c r="B124" i="15"/>
  <c r="B125" i="15"/>
  <c r="B126" i="15"/>
  <c r="B127" i="15"/>
  <c r="B128" i="15"/>
  <c r="B129" i="15"/>
  <c r="B130" i="15"/>
  <c r="B15" i="15"/>
  <c r="Z85" i="15"/>
  <c r="Z86" i="15"/>
  <c r="Z87" i="15"/>
  <c r="Z88" i="15"/>
  <c r="Z89" i="15"/>
  <c r="Z90" i="15"/>
  <c r="Z100" i="15"/>
  <c r="Z101" i="15"/>
  <c r="Z102" i="15"/>
  <c r="Z103" i="15"/>
  <c r="Z104" i="15"/>
  <c r="Z105" i="15"/>
  <c r="Z106" i="15"/>
  <c r="Z107" i="15"/>
  <c r="Z108" i="15"/>
  <c r="Z109" i="15"/>
  <c r="X101" i="15"/>
  <c r="X102" i="15"/>
  <c r="X103" i="15"/>
  <c r="X104" i="15"/>
  <c r="X105" i="15"/>
  <c r="X106" i="15"/>
  <c r="X107" i="15"/>
  <c r="X108" i="15"/>
  <c r="X109" i="15"/>
  <c r="X100" i="15"/>
  <c r="V109" i="15"/>
  <c r="M111" i="15"/>
  <c r="M112" i="15"/>
  <c r="M113" i="15"/>
  <c r="M114" i="15"/>
  <c r="M115" i="15"/>
  <c r="M116" i="15"/>
  <c r="M117" i="15"/>
  <c r="M118" i="15"/>
  <c r="M119" i="15"/>
  <c r="M120" i="15"/>
  <c r="M121" i="15"/>
  <c r="M122" i="15"/>
  <c r="M123" i="15"/>
  <c r="M124" i="15"/>
  <c r="M125" i="15"/>
  <c r="M126" i="15"/>
  <c r="M127" i="15"/>
  <c r="M128" i="15"/>
  <c r="M129" i="15"/>
  <c r="M130" i="15"/>
  <c r="M110" i="15"/>
  <c r="Z27" i="15" l="1"/>
  <c r="Z28" i="15"/>
  <c r="Z29" i="15"/>
  <c r="Z26" i="15"/>
  <c r="Z22" i="15"/>
  <c r="Z23" i="15"/>
  <c r="Z24" i="15"/>
  <c r="Z21" i="15"/>
  <c r="Z16" i="15"/>
  <c r="Z17" i="15"/>
  <c r="Z18" i="15"/>
  <c r="Z19" i="15"/>
  <c r="Z15" i="15"/>
  <c r="Z34" i="15"/>
  <c r="Z35" i="15"/>
  <c r="Z36" i="15"/>
  <c r="Z111" i="15"/>
  <c r="Z112" i="15"/>
  <c r="Z113" i="15"/>
  <c r="Z114" i="15"/>
  <c r="Z115" i="15"/>
  <c r="Z116" i="15"/>
  <c r="Z117" i="15"/>
  <c r="Z118" i="15"/>
  <c r="Z119" i="15"/>
  <c r="Z120" i="15"/>
  <c r="Z121" i="15"/>
  <c r="Z122" i="15"/>
  <c r="Z123" i="15"/>
  <c r="Z124" i="15"/>
  <c r="Z125" i="15"/>
  <c r="Z126" i="15"/>
  <c r="Z127" i="15"/>
  <c r="Z128" i="15"/>
  <c r="Z129" i="15"/>
  <c r="Z130" i="15"/>
  <c r="Z110" i="15"/>
  <c r="AA104" i="15"/>
  <c r="AA105" i="15"/>
  <c r="AA106" i="15"/>
  <c r="AA107" i="15"/>
  <c r="AA108" i="15"/>
  <c r="AA109" i="15"/>
  <c r="AA110" i="15"/>
  <c r="AA111" i="15"/>
  <c r="AA112" i="15"/>
  <c r="AA113" i="15"/>
  <c r="AA114" i="15"/>
  <c r="AA115" i="15"/>
  <c r="AA116" i="15"/>
  <c r="AA117" i="15"/>
  <c r="AA118" i="15"/>
  <c r="AA119" i="15"/>
  <c r="AA120" i="15"/>
  <c r="AA121" i="15"/>
  <c r="AA122" i="15"/>
  <c r="AA123" i="15"/>
  <c r="AA124" i="15"/>
  <c r="AA125" i="15"/>
  <c r="AA126" i="15"/>
  <c r="AA127" i="15"/>
  <c r="AA128" i="15"/>
  <c r="AA129" i="15"/>
  <c r="AA130" i="15"/>
  <c r="AA103" i="15"/>
  <c r="AA86" i="15"/>
  <c r="AA87" i="15"/>
  <c r="AA88" i="15"/>
  <c r="AA89" i="15"/>
  <c r="AA90" i="15"/>
  <c r="AA91" i="15"/>
  <c r="AA92" i="15"/>
  <c r="AA93" i="15"/>
  <c r="AA94" i="15"/>
  <c r="AA95" i="15"/>
  <c r="AA96" i="15"/>
  <c r="AA97" i="15"/>
  <c r="AA98" i="15"/>
  <c r="AA99" i="15"/>
  <c r="AA100" i="15"/>
  <c r="AA101" i="15"/>
  <c r="AA102" i="15"/>
  <c r="AA85" i="15"/>
  <c r="Z79" i="15"/>
  <c r="Z80" i="15"/>
  <c r="Z81" i="15"/>
  <c r="Z82" i="15"/>
  <c r="Z83" i="15"/>
  <c r="Z84" i="15"/>
  <c r="Z78" i="15"/>
  <c r="Z32" i="15"/>
  <c r="Z33" i="15"/>
  <c r="Z37" i="15"/>
  <c r="Z38" i="15"/>
  <c r="Z39" i="15"/>
  <c r="Z40" i="15"/>
  <c r="Z41" i="15"/>
  <c r="Z42" i="15"/>
  <c r="Z43" i="15"/>
  <c r="Z44" i="15"/>
  <c r="Z45" i="15"/>
  <c r="Z46" i="15"/>
  <c r="Z47" i="15"/>
  <c r="Z48" i="15"/>
  <c r="Z49" i="15"/>
  <c r="Z50" i="15"/>
  <c r="Z51" i="15"/>
  <c r="Z52" i="15"/>
  <c r="Z53" i="15"/>
  <c r="Z54" i="15"/>
  <c r="Z55" i="15"/>
  <c r="Z56" i="15"/>
  <c r="Z57" i="15"/>
  <c r="Z58" i="15"/>
  <c r="Z59" i="15"/>
  <c r="Z60" i="15"/>
  <c r="Z61" i="15"/>
  <c r="Z62" i="15"/>
  <c r="Z63" i="15"/>
  <c r="Z64" i="15"/>
  <c r="Z65" i="15"/>
  <c r="Z66" i="15"/>
  <c r="Z67" i="15"/>
  <c r="Z68" i="15"/>
  <c r="Z69" i="15"/>
  <c r="Z70" i="15"/>
  <c r="Z31" i="15"/>
  <c r="Z14" i="15"/>
  <c r="Z20" i="15"/>
  <c r="Z25" i="15"/>
  <c r="Z30" i="15"/>
  <c r="Z6" i="15"/>
  <c r="Z7" i="15"/>
  <c r="Z8" i="15"/>
  <c r="Z9" i="15"/>
  <c r="Z10" i="15"/>
  <c r="Z11" i="15"/>
  <c r="Z12" i="15"/>
  <c r="Z13" i="15"/>
  <c r="Z5" i="15"/>
  <c r="W10" i="8"/>
</calcChain>
</file>

<file path=xl/comments1.xml><?xml version="1.0" encoding="utf-8"?>
<comments xmlns="http://schemas.openxmlformats.org/spreadsheetml/2006/main">
  <authors>
    <author>sergiomartin007@gmail.com</author>
  </authors>
  <commentList>
    <comment ref="Z29" authorId="0" shapeId="0">
      <text>
        <r>
          <rPr>
            <b/>
            <sz val="9"/>
            <color indexed="81"/>
            <rFont val="Tahoma"/>
            <family val="2"/>
          </rPr>
          <t>sergiomartin007@gmail.com:</t>
        </r>
        <r>
          <rPr>
            <sz val="9"/>
            <color indexed="81"/>
            <rFont val="Tahoma"/>
            <family val="2"/>
          </rPr>
          <t xml:space="preserve">
Aquí se presenta un salto en la serie. No sabemos si la serie de Carmagnani es correcta o la que presenta Bazan. La de Bazan parece encadenar mejor con la que sigue del Inegi.</t>
        </r>
      </text>
    </comment>
    <comment ref="Z34" authorId="0" shapeId="0">
      <text>
        <r>
          <rPr>
            <b/>
            <sz val="9"/>
            <color indexed="81"/>
            <rFont val="Tahoma"/>
            <family val="2"/>
          </rPr>
          <t>sergiomartin007@gmail.com:</t>
        </r>
        <r>
          <rPr>
            <sz val="9"/>
            <color indexed="81"/>
            <rFont val="Tahoma"/>
            <family val="2"/>
          </rPr>
          <t xml:space="preserve">
Las cifras de 1914 a 1916 nos parecen inexactas. El usuario tomará la decisión de utilizarlas o no.</t>
        </r>
      </text>
    </comment>
    <comment ref="G71" authorId="0" shapeId="0">
      <text>
        <r>
          <rPr>
            <b/>
            <sz val="9"/>
            <color indexed="81"/>
            <rFont val="Tahoma"/>
            <charset val="1"/>
          </rPr>
          <t>sergiomartin007@gmail.com:</t>
        </r>
        <r>
          <rPr>
            <sz val="9"/>
            <color indexed="81"/>
            <rFont val="Tahoma"/>
            <charset val="1"/>
          </rPr>
          <t xml:space="preserve">
Tramo de 1951 a 1957 que creemos inconsistente con los datos futuros.</t>
        </r>
      </text>
    </comment>
    <comment ref="Z71" authorId="0" shapeId="0">
      <text>
        <r>
          <rPr>
            <b/>
            <sz val="9"/>
            <color indexed="81"/>
            <rFont val="Tahoma"/>
            <family val="2"/>
          </rPr>
          <t>sergiomartin007@gmail.com:</t>
        </r>
        <r>
          <rPr>
            <sz val="9"/>
            <color indexed="81"/>
            <rFont val="Tahoma"/>
            <family val="2"/>
          </rPr>
          <t xml:space="preserve">
Deuda externa Raúl Ortiz Mena (1953) en m/d
Posiblemente una interpolación entre 1951 y 1958 daría una mejor estimación del tramo 1951-1957</t>
        </r>
      </text>
    </comment>
    <comment ref="G90" authorId="0" shapeId="0">
      <text>
        <r>
          <rPr>
            <b/>
            <sz val="9"/>
            <color indexed="81"/>
            <rFont val="Tahoma"/>
            <charset val="1"/>
          </rPr>
          <t>sergiomartin007@gmail.com:</t>
        </r>
        <r>
          <rPr>
            <sz val="9"/>
            <color indexed="81"/>
            <rFont val="Tahoma"/>
            <charset val="1"/>
          </rPr>
          <t xml:space="preserve">
A partir de 1970 el INEGI iguala las estadísticas del SP a las del GF. Lo que no es correcto. </t>
        </r>
      </text>
    </comment>
  </commentList>
</comments>
</file>

<file path=xl/sharedStrings.xml><?xml version="1.0" encoding="utf-8"?>
<sst xmlns="http://schemas.openxmlformats.org/spreadsheetml/2006/main" count="2521" uniqueCount="125">
  <si>
    <t>-</t>
  </si>
  <si>
    <t>Año</t>
  </si>
  <si>
    <t>Deuda interna</t>
  </si>
  <si>
    <t>Deuda pública del gobierno federal</t>
  </si>
  <si>
    <t>Cuadro 16.16</t>
  </si>
  <si>
    <t>Años seleccionados de 1814 a 1979</t>
  </si>
  <si>
    <t>Miles de pesos</t>
  </si>
  <si>
    <t>Total</t>
  </si>
  <si>
    <t>Deuda externa</t>
  </si>
  <si>
    <t>ND</t>
  </si>
  <si>
    <t>a</t>
  </si>
  <si>
    <t>b</t>
  </si>
  <si>
    <t>(Continúa)</t>
  </si>
  <si>
    <t>c</t>
  </si>
  <si>
    <t>d</t>
  </si>
  <si>
    <r>
      <rPr>
        <vertAlign val="superscript"/>
        <sz val="10"/>
        <rFont val="Arial"/>
        <family val="2"/>
      </rPr>
      <t>a</t>
    </r>
    <r>
      <rPr>
        <sz val="8"/>
        <rFont val="Arial"/>
        <family val="2"/>
      </rPr>
      <t xml:space="preserve"> Miles de libras esterlinas.</t>
    </r>
  </si>
  <si>
    <r>
      <rPr>
        <vertAlign val="superscript"/>
        <sz val="10"/>
        <rFont val="Arial"/>
        <family val="2"/>
      </rPr>
      <t>b</t>
    </r>
    <r>
      <rPr>
        <sz val="8"/>
        <rFont val="Arial"/>
        <family val="2"/>
      </rPr>
      <t xml:space="preserve"> Cifra aproximada tomada de 1911 debido al caos financiero de 1913.</t>
    </r>
  </si>
  <si>
    <r>
      <rPr>
        <vertAlign val="superscript"/>
        <sz val="10"/>
        <rFont val="Arial"/>
        <family val="2"/>
      </rPr>
      <t>c</t>
    </r>
    <r>
      <rPr>
        <sz val="8"/>
        <rFont val="Arial"/>
        <family val="2"/>
      </rPr>
      <t xml:space="preserve"> De 1943 a 1950 la deuda es en dólares o en moneda nacional, según convenio del 5 de noviembre de 1942, el gobierno puede remitir</t>
    </r>
  </si>
  <si>
    <t xml:space="preserve">  el capital de estas deudas o antes del 1o. de enero de 1963, al tipo de cambio de un peso por cada dólar.</t>
  </si>
  <si>
    <r>
      <rPr>
        <vertAlign val="superscript"/>
        <sz val="10"/>
        <rFont val="Arial"/>
        <family val="2"/>
      </rPr>
      <t>d</t>
    </r>
    <r>
      <rPr>
        <sz val="8"/>
        <rFont val="Arial"/>
        <family val="2"/>
      </rPr>
      <t xml:space="preserve"> De 1964 a 1979 la deuda externa en pesos se calculó a partir de la deuda externa en dólares de acuerdo a los siguientes tipos de cambio:</t>
    </r>
  </si>
  <si>
    <t xml:space="preserve">  para 1964 a 1975, 12.50 pesos por dólar; 1976, 15.69; 1977, 22.69; 1978, 22.76 y para 1979, 22.82 pesos por dólar.</t>
  </si>
  <si>
    <r>
      <t xml:space="preserve">Fuente: Turlington, Edgar. </t>
    </r>
    <r>
      <rPr>
        <i/>
        <sz val="8"/>
        <rFont val="Arial"/>
        <family val="2"/>
      </rPr>
      <t>México and her Foreing Creditors</t>
    </r>
    <r>
      <rPr>
        <sz val="8"/>
        <rFont val="Arial"/>
        <family val="2"/>
      </rPr>
      <t>, New York, Columbia University Press, 1930.</t>
    </r>
  </si>
  <si>
    <r>
      <t xml:space="preserve">             Bazant, Jan. </t>
    </r>
    <r>
      <rPr>
        <i/>
        <sz val="8"/>
        <rFont val="Arial"/>
        <family val="2"/>
      </rPr>
      <t>Historia de la Deuda Exterior de México 1823-1946</t>
    </r>
    <r>
      <rPr>
        <sz val="8"/>
        <rFont val="Arial"/>
        <family val="2"/>
      </rPr>
      <t>, El Colegio de México, México 1981.</t>
    </r>
  </si>
  <si>
    <r>
      <t xml:space="preserve">             INEGI. </t>
    </r>
    <r>
      <rPr>
        <i/>
        <sz val="8"/>
        <rFont val="Arial"/>
        <family val="2"/>
      </rPr>
      <t>Anuario Estadístico de los Estados Unidos Mexicanos.</t>
    </r>
  </si>
  <si>
    <t xml:space="preserve">             Banco Interamericano de Desarrollo.</t>
  </si>
  <si>
    <t xml:space="preserve">             Secretaría de Hacienda y Crédito Público.</t>
  </si>
  <si>
    <t>Nota: la suma de las cifras parciales puede no coincidir con el total debido al redondeo.</t>
  </si>
  <si>
    <t>Serie anual de 1980 a 2013</t>
  </si>
  <si>
    <t>Fuente: http://www.shcp.gob.mx (19 de junio de 2014)</t>
  </si>
  <si>
    <t>Millones de dólares</t>
  </si>
  <si>
    <t>Millones de pesos</t>
  </si>
  <si>
    <t>Cuadro 16.17</t>
  </si>
  <si>
    <t>Deuda pública del gobierno federal: nueva metodología</t>
  </si>
  <si>
    <t xml:space="preserve">Año </t>
  </si>
  <si>
    <t xml:space="preserve"> Concepto </t>
  </si>
  <si>
    <t xml:space="preserve"> Millones de dólares </t>
  </si>
  <si>
    <t xml:space="preserve"> 1990 </t>
  </si>
  <si>
    <t xml:space="preserve"> 1991 </t>
  </si>
  <si>
    <t xml:space="preserve"> 1992 </t>
  </si>
  <si>
    <t xml:space="preserve"> 1993 </t>
  </si>
  <si>
    <t xml:space="preserve"> 1994 </t>
  </si>
  <si>
    <t xml:space="preserve"> 1995 </t>
  </si>
  <si>
    <t xml:space="preserve"> 1996 </t>
  </si>
  <si>
    <t xml:space="preserve"> 1997 </t>
  </si>
  <si>
    <t xml:space="preserve"> 1998 </t>
  </si>
  <si>
    <t xml:space="preserve"> 1999 </t>
  </si>
  <si>
    <t xml:space="preserve"> 2000 </t>
  </si>
  <si>
    <t xml:space="preserve"> 2001 </t>
  </si>
  <si>
    <t xml:space="preserve"> 2002 </t>
  </si>
  <si>
    <t xml:space="preserve"> 2003 </t>
  </si>
  <si>
    <t xml:space="preserve"> 2004 </t>
  </si>
  <si>
    <t xml:space="preserve"> 2005 </t>
  </si>
  <si>
    <t xml:space="preserve"> 2006 </t>
  </si>
  <si>
    <t xml:space="preserve"> 2007 </t>
  </si>
  <si>
    <t xml:space="preserve"> 2008 </t>
  </si>
  <si>
    <t xml:space="preserve"> 2009 </t>
  </si>
  <si>
    <t xml:space="preserve"> 2010 </t>
  </si>
  <si>
    <t>Estructura por plazo</t>
  </si>
  <si>
    <t>n.d.</t>
  </si>
  <si>
    <t>Largo plazo</t>
  </si>
  <si>
    <t>Corto plazo</t>
  </si>
  <si>
    <t/>
  </si>
  <si>
    <t>Las cifras son preliminares para 2024.</t>
  </si>
  <si>
    <t>La información como porcentaje del PIB base 2018. A partir de 2000 para la información de deuda se presenta utilizando el PIB anual con base al cálculo trimestral.</t>
  </si>
  <si>
    <t>n.s.: no significativo</t>
  </si>
  <si>
    <t>-o-: mayor de 500 o menor de -500 por ciento.</t>
  </si>
  <si>
    <t>n.d. no disponible</t>
  </si>
  <si>
    <t>n.a. no aplica</t>
  </si>
  <si>
    <t>La información como porcentaje del PIB, se presenta utilizando el PIB anual con base al cálculo trimestral base 2018.</t>
  </si>
  <si>
    <t>Responsable: Jesús Coy Arroyo.</t>
  </si>
  <si>
    <t>Área: Dirección General de Deuda Pública. Unidad de Crédito Público y Asuntos Internacionales de Hacienda.</t>
  </si>
  <si>
    <t>Para mayores detalles sobre la información que aparece en este cuadro estadístico, favor de contactar al teléfono (01) (55) 3688 -1730.</t>
  </si>
  <si>
    <t>Correo electrónico:</t>
  </si>
  <si>
    <t xml:space="preserve"> jesus_coy@hacienda.gob.mx </t>
  </si>
  <si>
    <t>1_/  A partir de 2015, este concepto se refiere a las empresas productivas del estado (Pemex y CFE).</t>
  </si>
  <si>
    <t>Otros</t>
  </si>
  <si>
    <t>Pidiregas</t>
  </si>
  <si>
    <t>Colocaciones Privadas</t>
  </si>
  <si>
    <t>Proveedores</t>
  </si>
  <si>
    <t>Organismos Financieros internacionales (OFIS)</t>
  </si>
  <si>
    <t>Mercado de Capitales</t>
  </si>
  <si>
    <t>Comercio Exterior</t>
  </si>
  <si>
    <t>Fondo de Estabilización</t>
  </si>
  <si>
    <t>Mercado Bancario</t>
  </si>
  <si>
    <t>Bonos de Reprivatización</t>
  </si>
  <si>
    <t>Base de Dinero 1990 - 1992</t>
  </si>
  <si>
    <t>Bonos de la Banca Española</t>
  </si>
  <si>
    <t>Bonos de Descuento (Brady)</t>
  </si>
  <si>
    <t>Bonos a la Par (Brady)</t>
  </si>
  <si>
    <t>Reestructurada 1989 - 1990</t>
  </si>
  <si>
    <t>Por fuentes de financiamiento</t>
  </si>
  <si>
    <t>Banca de Desarrollo</t>
  </si>
  <si>
    <t xml:space="preserve">Organismos y Empresas 1_/ </t>
  </si>
  <si>
    <t>Gobierno Federal</t>
  </si>
  <si>
    <t>Estructura por Usuario</t>
  </si>
  <si>
    <t>DEUDA BRUTA</t>
  </si>
  <si>
    <t>Activos Financieros en moneda extranjera</t>
  </si>
  <si>
    <t>DEUDA NETA</t>
  </si>
  <si>
    <r>
      <t xml:space="preserve"> </t>
    </r>
    <r>
      <rPr>
        <b/>
        <sz val="10"/>
        <rFont val="Arial"/>
        <family val="2"/>
      </rPr>
      <t xml:space="preserve"> </t>
    </r>
    <r>
      <rPr>
        <b/>
        <sz val="15"/>
        <rFont val="Arial"/>
        <family val="2"/>
      </rPr>
      <t>Deuda Externa del Sector Público Federal Saldo multianual, Diciembre (1990-2010), Millones de dólares_x000D_</t>
    </r>
    <r>
      <rPr>
        <b/>
        <sz val="10"/>
        <rFont val="Arial"/>
        <family val="2"/>
      </rPr>
      <t xml:space="preserve"> </t>
    </r>
    <r>
      <rPr>
        <sz val="10"/>
        <rFont val="Arial"/>
        <family val="2"/>
      </rPr>
      <t xml:space="preserve"> Consulta Actual: 25/2/2025 </t>
    </r>
  </si>
  <si>
    <t>PIB nominal m/p</t>
  </si>
  <si>
    <t>Tipo de cambio fin p/d</t>
  </si>
  <si>
    <t>DE GF Ortiz Mena (1998) m/d</t>
  </si>
  <si>
    <t>DE GF Bazan (1994) m/d</t>
  </si>
  <si>
    <t>DE GF Carmagnani (1994) m/d</t>
  </si>
  <si>
    <t>DE GF Inegi C16.6 m/d</t>
  </si>
  <si>
    <t>DE SP Gurría (1993) CP m/d</t>
  </si>
  <si>
    <t>DE SP Gurría (1993) LP m/d</t>
  </si>
  <si>
    <t>DE SP Total Gurría (1993) m/d</t>
  </si>
  <si>
    <t>DE Bruta SP SH m/d</t>
  </si>
  <si>
    <t>DE GF SH m/d</t>
  </si>
  <si>
    <t>DE GF LP SH m/d</t>
  </si>
  <si>
    <t>DE GF CP SH m/d</t>
  </si>
  <si>
    <t>DE OyE SH m/d</t>
  </si>
  <si>
    <t>DE OyE LP SH m/d</t>
  </si>
  <si>
    <t>DE OyE CP SH m/d</t>
  </si>
  <si>
    <t>DE Banca de Desarrollo SH m/d</t>
  </si>
  <si>
    <t>DE Banca de desarrollo LP SH m/d</t>
  </si>
  <si>
    <t>DE Banca de desarrollo CP SH m/d</t>
  </si>
  <si>
    <t>DE GF Mixta m/d</t>
  </si>
  <si>
    <t>DE SP Mixta m/d</t>
  </si>
  <si>
    <t>SERIES MIXTAS</t>
  </si>
  <si>
    <t>DE No financieros y cancelaciónes SH m/d</t>
  </si>
  <si>
    <t>Largo Plazo</t>
  </si>
  <si>
    <t>SERIES MIXTAS % del PIB</t>
  </si>
  <si>
    <t>PIB nominal m/d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</si>
</sst>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###\ ###\ ###\ ###"/>
    <numFmt numFmtId="165" formatCode="#####"/>
    <numFmt numFmtId="166" formatCode="#,##0.0"/>
    <numFmt numFmtId="167" formatCode="0.0"/>
    <numFmt numFmtId="168" formatCode="_(* #,##0.00_);_(* \(#,##0.00\);_(* &quot;-&quot;??_);_(@_)"/>
  </numFmts>
  <fonts count="2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2"/>
    </font>
    <font>
      <sz val="12"/>
      <color theme="1"/>
      <name val="Times New Roman"/>
      <family val="1"/>
    </font>
    <font>
      <sz val="12"/>
      <name val="Times New Roman"/>
      <family val="1"/>
    </font>
    <font>
      <b/>
      <sz val="12"/>
      <color theme="1"/>
      <name val="Times New Roman"/>
      <family val="1"/>
    </font>
    <font>
      <sz val="10"/>
      <name val="Arial"/>
      <family val="2"/>
    </font>
    <font>
      <b/>
      <sz val="12"/>
      <name val="Times New Roman"/>
      <family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2"/>
      <color rgb="FF000000"/>
      <name val="Times New Roman"/>
      <family val="1"/>
    </font>
    <font>
      <sz val="10"/>
      <name val="Arial"/>
    </font>
    <font>
      <sz val="7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vertAlign val="superscript"/>
      <sz val="10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i/>
      <sz val="8"/>
      <name val="Arial"/>
      <family val="2"/>
    </font>
    <font>
      <u/>
      <sz val="7"/>
      <color indexed="12"/>
      <name val="Arial"/>
      <family val="2"/>
    </font>
    <font>
      <sz val="8"/>
      <color rgb="FFFF0000"/>
      <name val="Arial"/>
      <family val="2"/>
    </font>
    <font>
      <b/>
      <sz val="15"/>
      <name val="Arial"/>
      <family val="2"/>
    </font>
    <font>
      <sz val="12"/>
      <color rgb="FFFF0000"/>
      <name val="Times New Roman"/>
      <family val="1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11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rgb="FFDCDCD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rgb="FFE4E4E4"/>
      </left>
      <right style="thin">
        <color rgb="FFE4E4E4"/>
      </right>
      <top style="thin">
        <color rgb="FFE4E4E4"/>
      </top>
      <bottom/>
      <diagonal/>
    </border>
    <border>
      <left style="thin">
        <color rgb="FFE4E4E4"/>
      </left>
      <right/>
      <top style="thin">
        <color rgb="FFE4E4E4"/>
      </top>
      <bottom style="thin">
        <color rgb="FFE4E4E4"/>
      </bottom>
      <diagonal/>
    </border>
    <border>
      <left/>
      <right/>
      <top style="thin">
        <color rgb="FFE4E4E4"/>
      </top>
      <bottom style="thin">
        <color rgb="FFE4E4E4"/>
      </bottom>
      <diagonal/>
    </border>
    <border>
      <left/>
      <right style="thin">
        <color rgb="FFE4E4E4"/>
      </right>
      <top style="thin">
        <color rgb="FFE4E4E4"/>
      </top>
      <bottom style="thin">
        <color rgb="FFE4E4E4"/>
      </bottom>
      <diagonal/>
    </border>
    <border>
      <left style="thin">
        <color rgb="FFE4E4E4"/>
      </left>
      <right style="thin">
        <color rgb="FFE4E4E4"/>
      </right>
      <top/>
      <bottom style="thin">
        <color rgb="FFE4E4E4"/>
      </bottom>
      <diagonal/>
    </border>
    <border>
      <left style="thin">
        <color rgb="FFE4E4E4"/>
      </left>
      <right style="thin">
        <color rgb="FFE4E4E4"/>
      </right>
      <top style="thin">
        <color rgb="FFE4E4E4"/>
      </top>
      <bottom style="thin">
        <color rgb="FFE4E4E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</borders>
  <cellStyleXfs count="7">
    <xf numFmtId="0" fontId="0" fillId="0" borderId="0"/>
    <xf numFmtId="0" fontId="5" fillId="0" borderId="0"/>
    <xf numFmtId="0" fontId="10" fillId="0" borderId="0"/>
    <xf numFmtId="0" fontId="19" fillId="0" borderId="0" applyNumberFormat="0" applyFill="0" applyBorder="0" applyAlignment="0" applyProtection="0">
      <alignment vertical="top"/>
      <protection locked="0"/>
    </xf>
    <xf numFmtId="0" fontId="1" fillId="0" borderId="0"/>
    <xf numFmtId="168" fontId="5" fillId="0" borderId="0" applyFont="0" applyFill="0" applyBorder="0" applyAlignment="0" applyProtection="0"/>
    <xf numFmtId="9" fontId="5" fillId="0" borderId="0" applyFont="0" applyFill="0" applyBorder="0" applyAlignment="0" applyProtection="0"/>
  </cellStyleXfs>
  <cellXfs count="166">
    <xf numFmtId="0" fontId="0" fillId="0" borderId="0" xfId="0"/>
    <xf numFmtId="0" fontId="2" fillId="0" borderId="0" xfId="0" applyFont="1"/>
    <xf numFmtId="164" fontId="3" fillId="0" borderId="0" xfId="1" applyNumberFormat="1" applyFont="1" applyFill="1" applyBorder="1" applyAlignment="1">
      <alignment horizontal="center" vertical="center"/>
    </xf>
    <xf numFmtId="166" fontId="9" fillId="0" borderId="0" xfId="0" applyNumberFormat="1" applyFont="1" applyFill="1" applyBorder="1" applyAlignment="1">
      <alignment horizontal="center"/>
    </xf>
    <xf numFmtId="165" fontId="6" fillId="0" borderId="0" xfId="1" applyNumberFormat="1" applyFont="1" applyAlignment="1">
      <alignment horizontal="center" vertical="center"/>
    </xf>
    <xf numFmtId="165" fontId="6" fillId="0" borderId="0" xfId="1" applyNumberFormat="1" applyFont="1" applyBorder="1" applyAlignment="1">
      <alignment horizontal="center" vertical="center"/>
    </xf>
    <xf numFmtId="165" fontId="11" fillId="0" borderId="0" xfId="2" applyNumberFormat="1" applyFont="1" applyAlignment="1">
      <alignment horizontal="left"/>
    </xf>
    <xf numFmtId="164" fontId="11" fillId="0" borderId="0" xfId="2" applyNumberFormat="1" applyFont="1" applyAlignment="1">
      <alignment horizontal="right"/>
    </xf>
    <xf numFmtId="164" fontId="11" fillId="0" borderId="0" xfId="2" applyNumberFormat="1" applyFont="1" applyAlignment="1">
      <alignment horizontal="left"/>
    </xf>
    <xf numFmtId="165" fontId="12" fillId="0" borderId="0" xfId="2" applyNumberFormat="1" applyFont="1" applyAlignment="1">
      <alignment horizontal="left" vertical="center"/>
    </xf>
    <xf numFmtId="164" fontId="5" fillId="0" borderId="0" xfId="2" applyNumberFormat="1" applyFont="1" applyAlignment="1">
      <alignment horizontal="right" vertical="top"/>
    </xf>
    <xf numFmtId="164" fontId="13" fillId="0" borderId="0" xfId="2" applyNumberFormat="1" applyFont="1" applyAlignment="1">
      <alignment horizontal="right" vertical="center"/>
    </xf>
    <xf numFmtId="0" fontId="5" fillId="0" borderId="0" xfId="2" applyFont="1"/>
    <xf numFmtId="164" fontId="12" fillId="0" borderId="0" xfId="2" applyNumberFormat="1" applyFont="1" applyAlignment="1">
      <alignment horizontal="right" vertical="top"/>
    </xf>
    <xf numFmtId="164" fontId="12" fillId="0" borderId="0" xfId="2" applyNumberFormat="1" applyFont="1" applyAlignment="1">
      <alignment horizontal="left" vertical="top"/>
    </xf>
    <xf numFmtId="164" fontId="12" fillId="0" borderId="0" xfId="2" applyNumberFormat="1" applyFont="1" applyAlignment="1">
      <alignment horizontal="right"/>
    </xf>
    <xf numFmtId="165" fontId="5" fillId="0" borderId="0" xfId="2" applyNumberFormat="1" applyFont="1" applyAlignment="1">
      <alignment horizontal="left" vertical="center"/>
    </xf>
    <xf numFmtId="164" fontId="5" fillId="0" borderId="0" xfId="2" applyNumberFormat="1" applyFont="1" applyAlignment="1">
      <alignment horizontal="left" vertical="top"/>
    </xf>
    <xf numFmtId="164" fontId="5" fillId="0" borderId="0" xfId="2" applyNumberFormat="1" applyFont="1" applyAlignment="1">
      <alignment horizontal="right"/>
    </xf>
    <xf numFmtId="165" fontId="5" fillId="0" borderId="2" xfId="2" applyNumberFormat="1" applyFont="1" applyBorder="1" applyAlignment="1">
      <alignment horizontal="left" vertical="top"/>
    </xf>
    <xf numFmtId="164" fontId="5" fillId="0" borderId="2" xfId="2" applyNumberFormat="1" applyFont="1" applyBorder="1" applyAlignment="1">
      <alignment horizontal="right" vertical="top"/>
    </xf>
    <xf numFmtId="164" fontId="5" fillId="0" borderId="2" xfId="2" applyNumberFormat="1" applyFont="1" applyBorder="1" applyAlignment="1">
      <alignment horizontal="left" vertical="top"/>
    </xf>
    <xf numFmtId="165" fontId="5" fillId="0" borderId="1" xfId="2" applyNumberFormat="1" applyFont="1" applyBorder="1" applyAlignment="1">
      <alignment horizontal="left" vertical="top"/>
    </xf>
    <xf numFmtId="164" fontId="5" fillId="0" borderId="1" xfId="2" applyNumberFormat="1" applyFont="1" applyBorder="1" applyAlignment="1">
      <alignment horizontal="right" vertical="top"/>
    </xf>
    <xf numFmtId="164" fontId="5" fillId="0" borderId="1" xfId="2" applyNumberFormat="1" applyFont="1" applyBorder="1" applyAlignment="1">
      <alignment horizontal="left" vertical="top"/>
    </xf>
    <xf numFmtId="165" fontId="14" fillId="0" borderId="0" xfId="2" applyNumberFormat="1" applyFont="1" applyBorder="1" applyAlignment="1">
      <alignment horizontal="left" vertical="center"/>
    </xf>
    <xf numFmtId="164" fontId="14" fillId="0" borderId="0" xfId="2" applyNumberFormat="1" applyFont="1" applyBorder="1" applyAlignment="1">
      <alignment horizontal="right" vertical="center"/>
    </xf>
    <xf numFmtId="164" fontId="14" fillId="0" borderId="0" xfId="2" applyNumberFormat="1" applyFont="1" applyBorder="1" applyAlignment="1">
      <alignment horizontal="left" vertical="top"/>
    </xf>
    <xf numFmtId="164" fontId="14" fillId="0" borderId="0" xfId="2" applyNumberFormat="1" applyFont="1" applyAlignment="1">
      <alignment horizontal="right"/>
    </xf>
    <xf numFmtId="165" fontId="13" fillId="0" borderId="2" xfId="2" applyNumberFormat="1" applyFont="1" applyBorder="1" applyAlignment="1">
      <alignment horizontal="left" vertical="top"/>
    </xf>
    <xf numFmtId="164" fontId="13" fillId="0" borderId="2" xfId="2" applyNumberFormat="1" applyFont="1" applyBorder="1" applyAlignment="1">
      <alignment horizontal="right" vertical="top"/>
    </xf>
    <xf numFmtId="164" fontId="13" fillId="0" borderId="2" xfId="2" applyNumberFormat="1" applyFont="1" applyBorder="1" applyAlignment="1">
      <alignment horizontal="left" vertical="top"/>
    </xf>
    <xf numFmtId="164" fontId="13" fillId="0" borderId="0" xfId="2" applyNumberFormat="1" applyFont="1" applyBorder="1" applyAlignment="1">
      <alignment horizontal="right"/>
    </xf>
    <xf numFmtId="165" fontId="13" fillId="0" borderId="1" xfId="2" applyNumberFormat="1" applyFont="1" applyBorder="1" applyAlignment="1">
      <alignment horizontal="left" vertical="top"/>
    </xf>
    <xf numFmtId="164" fontId="13" fillId="0" borderId="1" xfId="2" applyNumberFormat="1" applyFont="1" applyBorder="1" applyAlignment="1">
      <alignment horizontal="right" vertical="top"/>
    </xf>
    <xf numFmtId="164" fontId="13" fillId="0" borderId="1" xfId="2" applyNumberFormat="1" applyFont="1" applyBorder="1" applyAlignment="1">
      <alignment horizontal="left" vertical="top"/>
    </xf>
    <xf numFmtId="165" fontId="13" fillId="0" borderId="0" xfId="2" applyNumberFormat="1" applyFont="1" applyAlignment="1">
      <alignment horizontal="left" vertical="center"/>
    </xf>
    <xf numFmtId="164" fontId="13" fillId="0" borderId="0" xfId="2" applyNumberFormat="1" applyFont="1" applyAlignment="1">
      <alignment horizontal="right"/>
    </xf>
    <xf numFmtId="164" fontId="15" fillId="0" borderId="0" xfId="2" applyNumberFormat="1" applyFont="1" applyAlignment="1">
      <alignment horizontal="left" vertical="top"/>
    </xf>
    <xf numFmtId="165" fontId="13" fillId="0" borderId="0" xfId="2" applyNumberFormat="1" applyFont="1" applyBorder="1" applyAlignment="1">
      <alignment horizontal="left" vertical="center"/>
    </xf>
    <xf numFmtId="164" fontId="13" fillId="0" borderId="0" xfId="2" applyNumberFormat="1" applyFont="1" applyBorder="1" applyAlignment="1">
      <alignment horizontal="right" vertical="center"/>
    </xf>
    <xf numFmtId="0" fontId="13" fillId="0" borderId="0" xfId="2" applyNumberFormat="1" applyFont="1" applyAlignment="1">
      <alignment horizontal="left" vertical="center"/>
    </xf>
    <xf numFmtId="0" fontId="13" fillId="0" borderId="0" xfId="2" applyNumberFormat="1" applyFont="1" applyAlignment="1">
      <alignment horizontal="left" vertical="top"/>
    </xf>
    <xf numFmtId="164" fontId="13" fillId="0" borderId="0" xfId="2" applyNumberFormat="1" applyFont="1" applyAlignment="1">
      <alignment horizontal="right" vertical="top"/>
    </xf>
    <xf numFmtId="165" fontId="16" fillId="0" borderId="0" xfId="2" applyNumberFormat="1" applyFont="1" applyAlignment="1">
      <alignment horizontal="left" vertical="top"/>
    </xf>
    <xf numFmtId="164" fontId="11" fillId="0" borderId="0" xfId="2" applyNumberFormat="1" applyFont="1" applyAlignment="1">
      <alignment horizontal="right" vertical="top"/>
    </xf>
    <xf numFmtId="164" fontId="13" fillId="0" borderId="0" xfId="2" applyNumberFormat="1" applyFont="1" applyAlignment="1">
      <alignment horizontal="left" vertical="top"/>
    </xf>
    <xf numFmtId="0" fontId="13" fillId="0" borderId="0" xfId="2" applyNumberFormat="1" applyFont="1" applyBorder="1" applyAlignment="1">
      <alignment horizontal="left" vertical="center"/>
    </xf>
    <xf numFmtId="0" fontId="13" fillId="0" borderId="2" xfId="2" applyNumberFormat="1" applyFont="1" applyBorder="1" applyAlignment="1">
      <alignment horizontal="left" vertical="top"/>
    </xf>
    <xf numFmtId="0" fontId="13" fillId="0" borderId="1" xfId="2" applyNumberFormat="1" applyFont="1" applyBorder="1" applyAlignment="1">
      <alignment horizontal="left" vertical="top"/>
    </xf>
    <xf numFmtId="165" fontId="17" fillId="0" borderId="0" xfId="2" applyNumberFormat="1" applyFont="1" applyAlignment="1">
      <alignment horizontal="left" vertical="center"/>
    </xf>
    <xf numFmtId="164" fontId="11" fillId="0" borderId="0" xfId="2" applyNumberFormat="1" applyFont="1" applyAlignment="1">
      <alignment horizontal="left" vertical="top"/>
    </xf>
    <xf numFmtId="167" fontId="13" fillId="0" borderId="0" xfId="1" applyNumberFormat="1" applyFont="1" applyFill="1" applyAlignment="1">
      <alignment horizontal="right" vertical="center"/>
    </xf>
    <xf numFmtId="167" fontId="2" fillId="0" borderId="0" xfId="0" applyNumberFormat="1" applyFont="1"/>
    <xf numFmtId="0" fontId="13" fillId="0" borderId="0" xfId="1" applyNumberFormat="1" applyFont="1" applyFill="1" applyBorder="1" applyAlignment="1">
      <alignment horizontal="left" vertical="center"/>
    </xf>
    <xf numFmtId="165" fontId="13" fillId="0" borderId="0" xfId="1" applyNumberFormat="1" applyFont="1" applyFill="1" applyBorder="1" applyAlignment="1">
      <alignment horizontal="left" vertical="center"/>
    </xf>
    <xf numFmtId="164" fontId="11" fillId="0" borderId="0" xfId="1" applyNumberFormat="1" applyFont="1" applyFill="1" applyAlignment="1">
      <alignment horizontal="right"/>
    </xf>
    <xf numFmtId="165" fontId="11" fillId="0" borderId="0" xfId="1" applyNumberFormat="1" applyFont="1" applyFill="1" applyAlignment="1">
      <alignment horizontal="left"/>
    </xf>
    <xf numFmtId="164" fontId="13" fillId="0" borderId="0" xfId="1" applyNumberFormat="1" applyFont="1" applyFill="1" applyBorder="1" applyAlignment="1">
      <alignment horizontal="right" vertical="top"/>
    </xf>
    <xf numFmtId="164" fontId="13" fillId="0" borderId="1" xfId="1" applyNumberFormat="1" applyFont="1" applyFill="1" applyBorder="1" applyAlignment="1">
      <alignment horizontal="right" vertical="top"/>
    </xf>
    <xf numFmtId="0" fontId="13" fillId="0" borderId="1" xfId="1" applyNumberFormat="1" applyFont="1" applyFill="1" applyBorder="1" applyAlignment="1">
      <alignment horizontal="left" vertical="top"/>
    </xf>
    <xf numFmtId="167" fontId="20" fillId="0" borderId="0" xfId="1" applyNumberFormat="1" applyFont="1" applyFill="1" applyAlignment="1">
      <alignment horizontal="right"/>
    </xf>
    <xf numFmtId="164" fontId="13" fillId="0" borderId="2" xfId="1" applyNumberFormat="1" applyFont="1" applyFill="1" applyBorder="1" applyAlignment="1">
      <alignment horizontal="right" vertical="top"/>
    </xf>
    <xf numFmtId="0" fontId="13" fillId="0" borderId="2" xfId="1" applyNumberFormat="1" applyFont="1" applyFill="1" applyBorder="1" applyAlignment="1">
      <alignment horizontal="left" vertical="top"/>
    </xf>
    <xf numFmtId="164" fontId="13" fillId="0" borderId="0" xfId="1" applyNumberFormat="1" applyFont="1" applyFill="1" applyAlignment="1">
      <alignment horizontal="right" vertical="center"/>
    </xf>
    <xf numFmtId="165" fontId="13" fillId="0" borderId="0" xfId="1" applyNumberFormat="1" applyFont="1" applyFill="1" applyAlignment="1">
      <alignment horizontal="left" vertical="center"/>
    </xf>
    <xf numFmtId="164" fontId="13" fillId="0" borderId="0" xfId="1" applyNumberFormat="1" applyFont="1" applyFill="1" applyAlignment="1">
      <alignment horizontal="right"/>
    </xf>
    <xf numFmtId="164" fontId="13" fillId="0" borderId="0" xfId="1" applyNumberFormat="1" applyFont="1" applyFill="1" applyBorder="1" applyAlignment="1">
      <alignment horizontal="right" vertical="center"/>
    </xf>
    <xf numFmtId="164" fontId="13" fillId="0" borderId="1" xfId="1" applyNumberFormat="1" applyFont="1" applyFill="1" applyBorder="1" applyAlignment="1">
      <alignment horizontal="right" vertical="center"/>
    </xf>
    <xf numFmtId="165" fontId="13" fillId="0" borderId="1" xfId="1" applyNumberFormat="1" applyFont="1" applyFill="1" applyBorder="1" applyAlignment="1">
      <alignment horizontal="left" vertical="top"/>
    </xf>
    <xf numFmtId="164" fontId="13" fillId="0" borderId="2" xfId="1" applyNumberFormat="1" applyFont="1" applyFill="1" applyBorder="1" applyAlignment="1">
      <alignment horizontal="right" vertical="center"/>
    </xf>
    <xf numFmtId="165" fontId="13" fillId="0" borderId="2" xfId="1" applyNumberFormat="1" applyFont="1" applyFill="1" applyBorder="1" applyAlignment="1">
      <alignment horizontal="left" vertical="top"/>
    </xf>
    <xf numFmtId="164" fontId="14" fillId="0" borderId="0" xfId="1" applyNumberFormat="1" applyFont="1" applyFill="1" applyBorder="1" applyAlignment="1">
      <alignment horizontal="right" vertical="center"/>
    </xf>
    <xf numFmtId="165" fontId="14" fillId="0" borderId="0" xfId="1" applyNumberFormat="1" applyFont="1" applyFill="1" applyBorder="1" applyAlignment="1">
      <alignment horizontal="left" vertical="center"/>
    </xf>
    <xf numFmtId="164" fontId="14" fillId="0" borderId="2" xfId="1" applyNumberFormat="1" applyFont="1" applyFill="1" applyBorder="1" applyAlignment="1">
      <alignment horizontal="right" vertical="center"/>
    </xf>
    <xf numFmtId="164" fontId="5" fillId="0" borderId="1" xfId="1" applyNumberFormat="1" applyFont="1" applyFill="1" applyBorder="1" applyAlignment="1">
      <alignment horizontal="right" vertical="top"/>
    </xf>
    <xf numFmtId="165" fontId="5" fillId="0" borderId="1" xfId="1" applyNumberFormat="1" applyFont="1" applyFill="1" applyBorder="1" applyAlignment="1">
      <alignment horizontal="left" vertical="top"/>
    </xf>
    <xf numFmtId="164" fontId="5" fillId="0" borderId="2" xfId="1" applyNumberFormat="1" applyFont="1" applyFill="1" applyBorder="1" applyAlignment="1">
      <alignment horizontal="right" vertical="top"/>
    </xf>
    <xf numFmtId="165" fontId="5" fillId="0" borderId="2" xfId="1" applyNumberFormat="1" applyFont="1" applyFill="1" applyBorder="1" applyAlignment="1">
      <alignment horizontal="left" vertical="top"/>
    </xf>
    <xf numFmtId="164" fontId="12" fillId="0" borderId="0" xfId="1" applyNumberFormat="1" applyFont="1" applyFill="1" applyAlignment="1">
      <alignment horizontal="right" vertical="top"/>
    </xf>
    <xf numFmtId="165" fontId="12" fillId="0" borderId="0" xfId="1" applyNumberFormat="1" applyFont="1" applyFill="1" applyAlignment="1">
      <alignment horizontal="left" vertical="center"/>
    </xf>
    <xf numFmtId="164" fontId="5" fillId="0" borderId="0" xfId="1" applyNumberFormat="1" applyFont="1" applyFill="1" applyAlignment="1">
      <alignment horizontal="right" vertical="top"/>
    </xf>
    <xf numFmtId="166" fontId="9" fillId="0" borderId="0" xfId="0" applyNumberFormat="1" applyFont="1" applyFill="1" applyBorder="1" applyAlignment="1">
      <alignment horizontal="right"/>
    </xf>
    <xf numFmtId="166" fontId="2" fillId="0" borderId="0" xfId="0" applyNumberFormat="1" applyFont="1" applyFill="1" applyBorder="1" applyAlignment="1">
      <alignment horizontal="right"/>
    </xf>
    <xf numFmtId="0" fontId="14" fillId="0" borderId="9" xfId="4" applyFont="1" applyFill="1" applyBorder="1" applyAlignment="1" applyProtection="1">
      <alignment vertical="top"/>
    </xf>
    <xf numFmtId="0" fontId="14" fillId="6" borderId="9" xfId="4" applyFont="1" applyFill="1" applyBorder="1" applyAlignment="1" applyProtection="1">
      <alignment horizontal="center" wrapText="1"/>
    </xf>
    <xf numFmtId="0" fontId="12" fillId="8" borderId="9" xfId="4" applyFont="1" applyFill="1" applyBorder="1" applyAlignment="1" applyProtection="1">
      <alignment horizontal="left" vertical="top" indent="1"/>
    </xf>
    <xf numFmtId="166" fontId="14" fillId="8" borderId="9" xfId="4" applyNumberFormat="1" applyFont="1" applyFill="1" applyBorder="1" applyAlignment="1" applyProtection="1">
      <alignment horizontal="right" vertical="top"/>
    </xf>
    <xf numFmtId="0" fontId="12" fillId="7" borderId="9" xfId="4" applyFont="1" applyFill="1" applyBorder="1" applyAlignment="1" applyProtection="1">
      <alignment horizontal="left" vertical="top" indent="1"/>
    </xf>
    <xf numFmtId="166" fontId="14" fillId="7" borderId="9" xfId="4" applyNumberFormat="1" applyFont="1" applyFill="1" applyBorder="1" applyAlignment="1" applyProtection="1">
      <alignment horizontal="right" vertical="top"/>
    </xf>
    <xf numFmtId="0" fontId="14" fillId="8" borderId="9" xfId="4" applyFont="1" applyFill="1" applyBorder="1" applyAlignment="1" applyProtection="1">
      <alignment horizontal="right" vertical="top"/>
    </xf>
    <xf numFmtId="0" fontId="14" fillId="8" borderId="10" xfId="4" applyFont="1" applyFill="1" applyBorder="1" applyAlignment="1" applyProtection="1">
      <alignment horizontal="left" vertical="center" wrapText="1"/>
    </xf>
    <xf numFmtId="0" fontId="14" fillId="8" borderId="9" xfId="4" applyFont="1" applyFill="1" applyBorder="1" applyAlignment="1" applyProtection="1">
      <alignment horizontal="left" vertical="top" indent="2"/>
    </xf>
    <xf numFmtId="0" fontId="14" fillId="7" borderId="9" xfId="4" applyFont="1" applyFill="1" applyBorder="1" applyAlignment="1" applyProtection="1">
      <alignment horizontal="left" vertical="top" indent="2"/>
    </xf>
    <xf numFmtId="0" fontId="14" fillId="8" borderId="9" xfId="4" applyFont="1" applyFill="1" applyBorder="1" applyAlignment="1" applyProtection="1">
      <alignment horizontal="left" vertical="top" indent="3"/>
    </xf>
    <xf numFmtId="0" fontId="14" fillId="7" borderId="9" xfId="4" applyFont="1" applyFill="1" applyBorder="1" applyAlignment="1" applyProtection="1">
      <alignment horizontal="left" vertical="top" indent="3"/>
    </xf>
    <xf numFmtId="0" fontId="5" fillId="0" borderId="0" xfId="2" applyFont="1" applyFill="1"/>
    <xf numFmtId="166" fontId="2" fillId="0" borderId="0" xfId="0" applyNumberFormat="1" applyFont="1"/>
    <xf numFmtId="166" fontId="14" fillId="3" borderId="9" xfId="4" applyNumberFormat="1" applyFont="1" applyFill="1" applyBorder="1" applyAlignment="1" applyProtection="1">
      <alignment horizontal="right" vertical="top"/>
    </xf>
    <xf numFmtId="165" fontId="6" fillId="0" borderId="2" xfId="1" applyNumberFormat="1" applyFont="1" applyBorder="1" applyAlignment="1">
      <alignment horizontal="center" vertical="center"/>
    </xf>
    <xf numFmtId="166" fontId="2" fillId="0" borderId="0" xfId="0" applyNumberFormat="1" applyFont="1" applyFill="1" applyBorder="1" applyAlignment="1">
      <alignment horizontal="center"/>
    </xf>
    <xf numFmtId="164" fontId="13" fillId="0" borderId="0" xfId="2" applyNumberFormat="1" applyFont="1" applyFill="1" applyAlignment="1">
      <alignment horizontal="right"/>
    </xf>
    <xf numFmtId="164" fontId="12" fillId="0" borderId="0" xfId="2" applyNumberFormat="1" applyFont="1" applyFill="1" applyAlignment="1">
      <alignment horizontal="right"/>
    </xf>
    <xf numFmtId="164" fontId="5" fillId="0" borderId="0" xfId="2" applyNumberFormat="1" applyFont="1" applyFill="1" applyAlignment="1">
      <alignment horizontal="right"/>
    </xf>
    <xf numFmtId="164" fontId="14" fillId="0" borderId="0" xfId="2" applyNumberFormat="1" applyFont="1" applyFill="1" applyAlignment="1">
      <alignment horizontal="right"/>
    </xf>
    <xf numFmtId="164" fontId="13" fillId="0" borderId="0" xfId="2" applyNumberFormat="1" applyFont="1" applyFill="1" applyBorder="1" applyAlignment="1">
      <alignment horizontal="right"/>
    </xf>
    <xf numFmtId="164" fontId="11" fillId="0" borderId="0" xfId="2" applyNumberFormat="1" applyFont="1" applyFill="1" applyAlignment="1">
      <alignment horizontal="right"/>
    </xf>
    <xf numFmtId="166" fontId="2" fillId="0" borderId="0" xfId="0" applyNumberFormat="1" applyFont="1" applyFill="1" applyAlignment="1">
      <alignment horizontal="center"/>
    </xf>
    <xf numFmtId="166" fontId="2" fillId="0" borderId="2" xfId="0" applyNumberFormat="1" applyFont="1" applyFill="1" applyBorder="1" applyAlignment="1">
      <alignment horizontal="center"/>
    </xf>
    <xf numFmtId="166" fontId="14" fillId="0" borderId="9" xfId="4" applyNumberFormat="1" applyFont="1" applyFill="1" applyBorder="1" applyAlignment="1" applyProtection="1">
      <alignment vertical="top"/>
    </xf>
    <xf numFmtId="166" fontId="9" fillId="0" borderId="2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0" borderId="0" xfId="0" applyFont="1" applyAlignment="1">
      <alignment horizontal="center"/>
    </xf>
    <xf numFmtId="166" fontId="2" fillId="0" borderId="0" xfId="0" applyNumberFormat="1" applyFont="1" applyBorder="1"/>
    <xf numFmtId="166" fontId="9" fillId="3" borderId="0" xfId="0" applyNumberFormat="1" applyFont="1" applyFill="1" applyBorder="1" applyAlignment="1">
      <alignment horizontal="right"/>
    </xf>
    <xf numFmtId="165" fontId="6" fillId="3" borderId="0" xfId="1" applyNumberFormat="1" applyFont="1" applyFill="1" applyBorder="1" applyAlignment="1">
      <alignment horizontal="center" vertical="center"/>
    </xf>
    <xf numFmtId="166" fontId="2" fillId="3" borderId="0" xfId="0" applyNumberFormat="1" applyFont="1" applyFill="1" applyBorder="1" applyAlignment="1">
      <alignment horizontal="center"/>
    </xf>
    <xf numFmtId="3" fontId="9" fillId="0" borderId="0" xfId="0" applyNumberFormat="1" applyFont="1" applyFill="1" applyBorder="1" applyAlignment="1">
      <alignment horizontal="center"/>
    </xf>
    <xf numFmtId="3" fontId="9" fillId="0" borderId="0" xfId="0" applyNumberFormat="1" applyFont="1" applyFill="1" applyBorder="1" applyAlignment="1">
      <alignment horizontal="right"/>
    </xf>
    <xf numFmtId="3" fontId="9" fillId="3" borderId="0" xfId="0" applyNumberFormat="1" applyFont="1" applyFill="1" applyBorder="1" applyAlignment="1">
      <alignment horizontal="right"/>
    </xf>
    <xf numFmtId="3" fontId="9" fillId="0" borderId="2" xfId="0" applyNumberFormat="1" applyFont="1" applyFill="1" applyBorder="1" applyAlignment="1">
      <alignment horizontal="right"/>
    </xf>
    <xf numFmtId="166" fontId="9" fillId="0" borderId="2" xfId="0" applyNumberFormat="1" applyFont="1" applyFill="1" applyBorder="1" applyAlignment="1">
      <alignment horizontal="right"/>
    </xf>
    <xf numFmtId="0" fontId="2" fillId="9" borderId="0" xfId="0" applyFont="1" applyFill="1"/>
    <xf numFmtId="0" fontId="2" fillId="10" borderId="0" xfId="0" applyFont="1" applyFill="1"/>
    <xf numFmtId="166" fontId="9" fillId="2" borderId="0" xfId="0" applyNumberFormat="1" applyFont="1" applyFill="1" applyBorder="1" applyAlignment="1">
      <alignment horizontal="right"/>
    </xf>
    <xf numFmtId="0" fontId="2" fillId="3" borderId="0" xfId="0" applyFont="1" applyFill="1" applyAlignment="1">
      <alignment horizontal="center"/>
    </xf>
    <xf numFmtId="166" fontId="2" fillId="3" borderId="0" xfId="0" applyNumberFormat="1" applyFont="1" applyFill="1" applyAlignment="1">
      <alignment horizontal="center"/>
    </xf>
    <xf numFmtId="166" fontId="3" fillId="3" borderId="0" xfId="1" applyNumberFormat="1" applyFont="1" applyFill="1" applyAlignment="1">
      <alignment horizontal="right" vertical="center"/>
    </xf>
    <xf numFmtId="166" fontId="2" fillId="3" borderId="0" xfId="0" applyNumberFormat="1" applyFont="1" applyFill="1" applyAlignment="1">
      <alignment horizontal="right"/>
    </xf>
    <xf numFmtId="166" fontId="3" fillId="3" borderId="0" xfId="1" applyNumberFormat="1" applyFont="1" applyFill="1" applyBorder="1" applyAlignment="1">
      <alignment horizontal="right" vertical="center"/>
    </xf>
    <xf numFmtId="166" fontId="2" fillId="2" borderId="0" xfId="0" applyNumberFormat="1" applyFont="1" applyFill="1" applyBorder="1"/>
    <xf numFmtId="166" fontId="2" fillId="2" borderId="0" xfId="0" applyNumberFormat="1" applyFont="1" applyFill="1"/>
    <xf numFmtId="166" fontId="2" fillId="4" borderId="0" xfId="0" applyNumberFormat="1" applyFont="1" applyFill="1"/>
    <xf numFmtId="166" fontId="2" fillId="10" borderId="0" xfId="0" applyNumberFormat="1" applyFont="1" applyFill="1"/>
    <xf numFmtId="166" fontId="9" fillId="10" borderId="0" xfId="0" applyNumberFormat="1" applyFont="1" applyFill="1" applyBorder="1" applyAlignment="1">
      <alignment horizontal="right"/>
    </xf>
    <xf numFmtId="166" fontId="9" fillId="4" borderId="0" xfId="0" applyNumberFormat="1" applyFont="1" applyFill="1" applyBorder="1" applyAlignment="1">
      <alignment horizontal="right"/>
    </xf>
    <xf numFmtId="166" fontId="9" fillId="3" borderId="2" xfId="0" applyNumberFormat="1" applyFont="1" applyFill="1" applyBorder="1" applyAlignment="1">
      <alignment horizontal="right"/>
    </xf>
    <xf numFmtId="167" fontId="22" fillId="2" borderId="0" xfId="0" applyNumberFormat="1" applyFont="1" applyFill="1" applyAlignment="1">
      <alignment horizontal="right"/>
    </xf>
    <xf numFmtId="166" fontId="22" fillId="2" borderId="0" xfId="0" applyNumberFormat="1" applyFont="1" applyFill="1"/>
    <xf numFmtId="166" fontId="2" fillId="10" borderId="0" xfId="0" applyNumberFormat="1" applyFont="1" applyFill="1" applyAlignment="1">
      <alignment horizontal="right"/>
    </xf>
    <xf numFmtId="166" fontId="2" fillId="10" borderId="0" xfId="0" applyNumberFormat="1" applyFont="1" applyFill="1" applyBorder="1" applyAlignment="1">
      <alignment horizontal="right"/>
    </xf>
    <xf numFmtId="166" fontId="2" fillId="0" borderId="0" xfId="0" applyNumberFormat="1" applyFont="1" applyAlignment="1">
      <alignment horizontal="right"/>
    </xf>
    <xf numFmtId="166" fontId="2" fillId="3" borderId="0" xfId="0" applyNumberFormat="1" applyFont="1" applyFill="1"/>
    <xf numFmtId="167" fontId="2" fillId="3" borderId="0" xfId="0" applyNumberFormat="1" applyFont="1" applyFill="1" applyAlignment="1">
      <alignment horizontal="right"/>
    </xf>
    <xf numFmtId="0" fontId="2" fillId="0" borderId="0" xfId="0" applyFont="1" applyFill="1" applyAlignment="1">
      <alignment horizontal="center"/>
    </xf>
    <xf numFmtId="3" fontId="2" fillId="0" borderId="0" xfId="0" applyNumberFormat="1" applyFont="1" applyFill="1"/>
    <xf numFmtId="166" fontId="2" fillId="0" borderId="0" xfId="0" applyNumberFormat="1" applyFont="1" applyFill="1" applyBorder="1" applyAlignment="1"/>
    <xf numFmtId="166" fontId="2" fillId="3" borderId="0" xfId="0" applyNumberFormat="1" applyFont="1" applyFill="1" applyBorder="1" applyAlignment="1"/>
    <xf numFmtId="167" fontId="2" fillId="0" borderId="0" xfId="0" applyNumberFormat="1" applyFont="1" applyAlignment="1">
      <alignment horizontal="center"/>
    </xf>
    <xf numFmtId="167" fontId="2" fillId="0" borderId="2" xfId="0" applyNumberFormat="1" applyFont="1" applyBorder="1"/>
    <xf numFmtId="0" fontId="4" fillId="5" borderId="1" xfId="0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/>
    </xf>
    <xf numFmtId="165" fontId="13" fillId="0" borderId="0" xfId="3" applyNumberFormat="1" applyFont="1" applyFill="1" applyAlignment="1" applyProtection="1">
      <alignment horizontal="left" vertical="center"/>
    </xf>
    <xf numFmtId="0" fontId="13" fillId="0" borderId="0" xfId="3" applyFont="1" applyAlignment="1" applyProtection="1">
      <alignment horizontal="left" vertical="center"/>
    </xf>
    <xf numFmtId="164" fontId="14" fillId="0" borderId="1" xfId="1" applyNumberFormat="1" applyFont="1" applyFill="1" applyBorder="1" applyAlignment="1">
      <alignment horizontal="center" vertical="center"/>
    </xf>
    <xf numFmtId="49" fontId="5" fillId="0" borderId="0" xfId="4" applyNumberFormat="1" applyFont="1" applyFill="1" applyBorder="1" applyAlignment="1" applyProtection="1">
      <alignment horizontal="center" vertical="center" wrapText="1"/>
    </xf>
    <xf numFmtId="0" fontId="14" fillId="6" borderId="4" xfId="4" applyFont="1" applyFill="1" applyBorder="1" applyAlignment="1" applyProtection="1">
      <alignment horizontal="center" wrapText="1"/>
    </xf>
    <xf numFmtId="0" fontId="14" fillId="6" borderId="8" xfId="4" applyFont="1" applyFill="1" applyBorder="1" applyAlignment="1" applyProtection="1">
      <alignment horizontal="center" wrapText="1"/>
    </xf>
    <xf numFmtId="0" fontId="14" fillId="6" borderId="5" xfId="4" applyFont="1" applyFill="1" applyBorder="1" applyAlignment="1" applyProtection="1">
      <alignment horizontal="center" wrapText="1"/>
    </xf>
    <xf numFmtId="0" fontId="14" fillId="6" borderId="6" xfId="4" applyFont="1" applyFill="1" applyBorder="1" applyAlignment="1" applyProtection="1">
      <alignment horizontal="center" wrapText="1"/>
    </xf>
    <xf numFmtId="0" fontId="14" fillId="6" borderId="7" xfId="4" applyFont="1" applyFill="1" applyBorder="1" applyAlignment="1" applyProtection="1">
      <alignment horizontal="center" wrapText="1"/>
    </xf>
    <xf numFmtId="0" fontId="16" fillId="8" borderId="13" xfId="4" applyFont="1" applyFill="1" applyBorder="1" applyAlignment="1" applyProtection="1">
      <alignment horizontal="left" vertical="center" wrapText="1"/>
    </xf>
    <xf numFmtId="0" fontId="16" fillId="8" borderId="12" xfId="4" applyFont="1" applyFill="1" applyBorder="1" applyAlignment="1" applyProtection="1">
      <alignment horizontal="left" vertical="center" wrapText="1"/>
    </xf>
    <xf numFmtId="0" fontId="16" fillId="8" borderId="11" xfId="4" applyFont="1" applyFill="1" applyBorder="1" applyAlignment="1" applyProtection="1">
      <alignment horizontal="left" vertical="center" wrapText="1"/>
    </xf>
  </cellXfs>
  <cellStyles count="7">
    <cellStyle name="Hipervínculo" xfId="3" builtinId="8"/>
    <cellStyle name="Millares 2" xfId="5"/>
    <cellStyle name="Normal" xfId="0" builtinId="0"/>
    <cellStyle name="Normal 2" xfId="2"/>
    <cellStyle name="Normal 2_c1516" xfId="1"/>
    <cellStyle name="Normal 3" xfId="4"/>
    <cellStyle name="Porcentaje 2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externalLink" Target="externalLinks/externalLink9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externalLink" Target="externalLinks/externalLink8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5" Type="http://schemas.openxmlformats.org/officeDocument/2006/relationships/externalLink" Target="externalLinks/externalLink1.xml"/><Relationship Id="rId15" Type="http://schemas.openxmlformats.org/officeDocument/2006/relationships/externalLink" Target="externalLinks/externalLink11.xml"/><Relationship Id="rId10" Type="http://schemas.openxmlformats.org/officeDocument/2006/relationships/externalLink" Target="externalLinks/externalLink6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externalLink" Target="externalLinks/externalLink10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&#205;ndice!B70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#&#205;ndice!B74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1438275</xdr:colOff>
      <xdr:row>0</xdr:row>
      <xdr:rowOff>19050</xdr:rowOff>
    </xdr:from>
    <xdr:to>
      <xdr:col>6</xdr:col>
      <xdr:colOff>0</xdr:colOff>
      <xdr:row>0</xdr:row>
      <xdr:rowOff>276225</xdr:rowOff>
    </xdr:to>
    <xdr:grpSp>
      <xdr:nvGrpSpPr>
        <xdr:cNvPr id="2" name="Group 1">
          <a:hlinkClick xmlns:r="http://schemas.openxmlformats.org/officeDocument/2006/relationships" r:id="rId1" tooltip="Regresar al índice o contenido"/>
        </xdr:cNvPr>
        <xdr:cNvGrpSpPr>
          <a:grpSpLocks/>
        </xdr:cNvGrpSpPr>
      </xdr:nvGrpSpPr>
      <xdr:grpSpPr bwMode="auto">
        <a:xfrm>
          <a:off x="6017895" y="19050"/>
          <a:ext cx="337185" cy="257175"/>
          <a:chOff x="64" y="0"/>
          <a:chExt cx="30" cy="27"/>
        </a:xfrm>
      </xdr:grpSpPr>
      <xdr:sp macro="" textlink="">
        <xdr:nvSpPr>
          <xdr:cNvPr id="3" name="Oval 2"/>
          <xdr:cNvSpPr>
            <a:spLocks noChangeArrowheads="1"/>
          </xdr:cNvSpPr>
        </xdr:nvSpPr>
        <xdr:spPr bwMode="auto">
          <a:xfrm>
            <a:off x="64" y="0"/>
            <a:ext cx="30" cy="27"/>
          </a:xfrm>
          <a:prstGeom prst="ellipse">
            <a:avLst/>
          </a:prstGeom>
          <a:noFill/>
          <a:ln w="9525">
            <a:solidFill>
              <a:srgbClr val="008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4" name="AutoShape 3"/>
          <xdr:cNvSpPr>
            <a:spLocks noChangeArrowheads="1"/>
          </xdr:cNvSpPr>
        </xdr:nvSpPr>
        <xdr:spPr bwMode="auto">
          <a:xfrm>
            <a:off x="67" y="7"/>
            <a:ext cx="23" cy="14"/>
          </a:xfrm>
          <a:prstGeom prst="leftArrow">
            <a:avLst>
              <a:gd name="adj1" fmla="val 50000"/>
              <a:gd name="adj2" fmla="val 41071"/>
            </a:avLst>
          </a:prstGeom>
          <a:solidFill>
            <a:srgbClr val="008000"/>
          </a:solidFill>
          <a:ln w="9525">
            <a:solidFill>
              <a:srgbClr val="008000"/>
            </a:solidFill>
            <a:miter lim="800000"/>
            <a:headEnd/>
            <a:tailEnd/>
          </a:ln>
        </xdr:spPr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1285875</xdr:colOff>
      <xdr:row>0</xdr:row>
      <xdr:rowOff>28575</xdr:rowOff>
    </xdr:from>
    <xdr:to>
      <xdr:col>4</xdr:col>
      <xdr:colOff>1571625</xdr:colOff>
      <xdr:row>0</xdr:row>
      <xdr:rowOff>285750</xdr:rowOff>
    </xdr:to>
    <xdr:grpSp>
      <xdr:nvGrpSpPr>
        <xdr:cNvPr id="2" name="Group 1">
          <a:hlinkClick xmlns:r="http://schemas.openxmlformats.org/officeDocument/2006/relationships" r:id="rId1" tooltip="Regresar al índice o contenido"/>
        </xdr:cNvPr>
        <xdr:cNvGrpSpPr>
          <a:grpSpLocks/>
        </xdr:cNvGrpSpPr>
      </xdr:nvGrpSpPr>
      <xdr:grpSpPr bwMode="auto">
        <a:xfrm>
          <a:off x="5956935" y="28575"/>
          <a:ext cx="285750" cy="257175"/>
          <a:chOff x="64" y="0"/>
          <a:chExt cx="30" cy="27"/>
        </a:xfrm>
      </xdr:grpSpPr>
      <xdr:sp macro="" textlink="">
        <xdr:nvSpPr>
          <xdr:cNvPr id="3" name="Oval 2"/>
          <xdr:cNvSpPr>
            <a:spLocks noChangeArrowheads="1"/>
          </xdr:cNvSpPr>
        </xdr:nvSpPr>
        <xdr:spPr bwMode="auto">
          <a:xfrm>
            <a:off x="64" y="0"/>
            <a:ext cx="30" cy="27"/>
          </a:xfrm>
          <a:prstGeom prst="ellipse">
            <a:avLst/>
          </a:prstGeom>
          <a:noFill/>
          <a:ln w="9525">
            <a:solidFill>
              <a:srgbClr val="008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4" name="AutoShape 3"/>
          <xdr:cNvSpPr>
            <a:spLocks noChangeArrowheads="1"/>
          </xdr:cNvSpPr>
        </xdr:nvSpPr>
        <xdr:spPr bwMode="auto">
          <a:xfrm>
            <a:off x="67" y="7"/>
            <a:ext cx="23" cy="14"/>
          </a:xfrm>
          <a:prstGeom prst="leftArrow">
            <a:avLst>
              <a:gd name="adj1" fmla="val 50000"/>
              <a:gd name="adj2" fmla="val 41071"/>
            </a:avLst>
          </a:prstGeom>
          <a:solidFill>
            <a:srgbClr val="008000"/>
          </a:solidFill>
          <a:ln w="9525">
            <a:solidFill>
              <a:srgbClr val="008000"/>
            </a:solidFill>
            <a:miter lim="800000"/>
            <a:headEnd/>
            <a:tailEnd/>
          </a:ln>
        </xdr:spPr>
      </xdr: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C2/BRB/Sector%20Data/Fiscal/current%20data%20files/BRB_Fiscal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Fpsswn05d/WHD/DATA/COUNTRY/Ghana/q-drive/GHA/External/GHABOP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A:/DATA/LCA/REAL/CONTENT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Fpsswn05d/WHD/TEMP/My%20Documents/Moz/E-Final/BOP9703_stres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SMARTIN/Local%20Settings/Temporary%20Internet%20Files/OLK189/wrs27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Central%20America/Panam&#225;/Data%20base/Short%20term/Archive/2008/Panama%20Data%20Bank%20Sep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WSAMUEL/My%20Local%20Documents/Barbados/WEO_Assumptions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FPSGWN03P/WHD/Documents%20and%20Settings/SEBLE/My%20Local%20Documents/Barbados_Mission/Barbados_AssumptionsWEO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HIPC/2007%20DSA%20_%202nd%20Review/Haiti%20-%20Low-Income-Country-External-DSA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FPSGWN03P/WHD/mydocs/WEOTemplate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A:/DATA/S2/NIC/WEO/2002/December/WEO%20December%20200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ckfile"/>
      <sheetName val="Reserve-Tour"/>
      <sheetName val="Raw BOP Data (2)"/>
      <sheetName val="C"/>
      <sheetName val="Data"/>
      <sheetName val="SHARE"/>
      <sheetName val="CG"/>
      <sheetName val="PE"/>
      <sheetName val="NIS"/>
      <sheetName val="PS"/>
      <sheetName val="FIN"/>
      <sheetName val="OUT"/>
      <sheetName val="ADebt"/>
      <sheetName val="QDebt"/>
      <sheetName val="Growth Data"/>
      <sheetName val="CA input"/>
      <sheetName val="CapA input"/>
      <sheetName val="CBB's BOP"/>
      <sheetName val="Projections"/>
      <sheetName val="Old BOP backup"/>
      <sheetName val="Raw Debt Data"/>
      <sheetName val="Exog Assumption-Originaol"/>
      <sheetName val="BOP-Adjustment"/>
      <sheetName val="ControlSheet"/>
      <sheetName val="QDATA"/>
      <sheetName val="FImp"/>
      <sheetName val="Check"/>
      <sheetName val="FDSA"/>
      <sheetName val="XDSA"/>
      <sheetName val="Micro"/>
      <sheetName val="SEI"/>
      <sheetName val="WEO4"/>
      <sheetName val="WEO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C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Q"/>
      <sheetName val="QC"/>
      <sheetName val="Sheet2"/>
      <sheetName val="Sheet3"/>
    </sheetNames>
    <sheetDataSet>
      <sheetData sheetId="0" refreshError="1"/>
      <sheetData sheetId="1" refreshError="1"/>
      <sheetData sheetId="2" refreshError="1"/>
      <sheetData sheetId="3" refreshError="1">
        <row r="51">
          <cell r="F51">
            <v>5.3608336101258409</v>
          </cell>
          <cell r="G51">
            <v>-0.81682463611383993</v>
          </cell>
          <cell r="H51">
            <v>4.6146778524667118</v>
          </cell>
          <cell r="I51">
            <v>-1.5656649074290381</v>
          </cell>
          <cell r="J51">
            <v>-4.0836366667023825</v>
          </cell>
          <cell r="K51">
            <v>-1.0154667775466133</v>
          </cell>
          <cell r="L51">
            <v>-0.7058805577896391</v>
          </cell>
          <cell r="M51">
            <v>-12.450240574511408</v>
          </cell>
          <cell r="N51">
            <v>-1.6943633009305556</v>
          </cell>
          <cell r="O51">
            <v>-0.1321595156847846</v>
          </cell>
          <cell r="P51">
            <v>-0.15438839007728017</v>
          </cell>
          <cell r="Q51">
            <v>0.39999759843468802</v>
          </cell>
          <cell r="R51">
            <v>-0.20000457417072032</v>
          </cell>
          <cell r="S51">
            <v>3.3000032167462479</v>
          </cell>
          <cell r="T51">
            <v>4.3000000000001846</v>
          </cell>
          <cell r="U51">
            <v>4.7999999999997112</v>
          </cell>
          <cell r="V51">
            <v>5.1021668211466409</v>
          </cell>
          <cell r="W51">
            <v>4.0651601679103342</v>
          </cell>
          <cell r="X51">
            <v>6.9999999999997886</v>
          </cell>
          <cell r="Y51">
            <v>4.2000000000000277</v>
          </cell>
          <cell r="Z51">
            <v>3.0000000000001785</v>
          </cell>
          <cell r="AA51">
            <v>0.99999999999989264</v>
          </cell>
          <cell r="AB51">
            <v>2.3000000000001188</v>
          </cell>
          <cell r="AC51">
            <v>3.6999999999998736</v>
          </cell>
          <cell r="AD51">
            <v>5.0000000000001963</v>
          </cell>
          <cell r="AE51">
            <v>5.4999999999998623</v>
          </cell>
          <cell r="AF51">
            <v>5.5000000000001288</v>
          </cell>
          <cell r="AG51">
            <v>5.4999999999997984</v>
          </cell>
          <cell r="AH51">
            <v>5.4999999999999147</v>
          </cell>
        </row>
      </sheetData>
      <sheetData sheetId="4" refreshError="1"/>
      <sheetData sheetId="5" refreshError="1">
        <row r="16">
          <cell r="E16">
            <v>18.255790710449201</v>
          </cell>
          <cell r="F16">
            <v>16.018556594848601</v>
          </cell>
          <cell r="G16">
            <v>19.8551349639893</v>
          </cell>
          <cell r="H16">
            <v>18.941963195800799</v>
          </cell>
          <cell r="I16">
            <v>20.594358444213899</v>
          </cell>
          <cell r="J16">
            <v>20.916908264160199</v>
          </cell>
          <cell r="K16">
            <v>22.136276245117202</v>
          </cell>
          <cell r="L16">
            <v>5.8000001907348597</v>
          </cell>
          <cell r="M16">
            <v>6</v>
          </cell>
          <cell r="N16">
            <v>8.3999996185302699</v>
          </cell>
          <cell r="O16">
            <v>11.1000003814697</v>
          </cell>
          <cell r="P16">
            <v>14.199999809265099</v>
          </cell>
          <cell r="Q16">
            <v>17.799999237060501</v>
          </cell>
          <cell r="R16">
            <v>17.799999237060501</v>
          </cell>
          <cell r="S16">
            <v>17.100000381469702</v>
          </cell>
          <cell r="T16">
            <v>16.899999618530298</v>
          </cell>
          <cell r="U16">
            <v>16</v>
          </cell>
          <cell r="V16">
            <v>14.300000190734901</v>
          </cell>
          <cell r="W16">
            <v>13.199999809265099</v>
          </cell>
          <cell r="X16">
            <v>10.699999809265099</v>
          </cell>
          <cell r="Y16">
            <v>9.9</v>
          </cell>
          <cell r="Z16">
            <v>10.5</v>
          </cell>
          <cell r="AA16">
            <v>11.5</v>
          </cell>
          <cell r="AB16">
            <v>10.5</v>
          </cell>
          <cell r="AC16">
            <v>9.5</v>
          </cell>
          <cell r="AD16">
            <v>9.3000001907348597</v>
          </cell>
          <cell r="AE16">
            <v>9.1999999999999993</v>
          </cell>
          <cell r="AF16">
            <v>9</v>
          </cell>
          <cell r="AG16">
            <v>9</v>
          </cell>
          <cell r="AH16">
            <v>9</v>
          </cell>
        </row>
        <row r="26">
          <cell r="F26">
            <v>23.800018980259136</v>
          </cell>
          <cell r="G26">
            <v>24.862671173467373</v>
          </cell>
          <cell r="H26">
            <v>31.071290616514236</v>
          </cell>
          <cell r="I26">
            <v>35.447406286177355</v>
          </cell>
          <cell r="J26">
            <v>219.45852208658061</v>
          </cell>
          <cell r="K26">
            <v>681.63096242694576</v>
          </cell>
          <cell r="L26">
            <v>911.91711393880348</v>
          </cell>
          <cell r="M26">
            <v>14315.798832259321</v>
          </cell>
          <cell r="N26">
            <v>4709.3005085622963</v>
          </cell>
          <cell r="O26">
            <v>3127.5001867951537</v>
          </cell>
          <cell r="P26">
            <v>7755.2998046875018</v>
          </cell>
          <cell r="Q26">
            <v>40.499988376180127</v>
          </cell>
          <cell r="R26">
            <v>20.399995540444191</v>
          </cell>
          <cell r="S26">
            <v>7.7000039023753422</v>
          </cell>
          <cell r="T26">
            <v>11.180830233253785</v>
          </cell>
          <cell r="U26">
            <v>11.619900013355121</v>
          </cell>
          <cell r="V26">
            <v>9.2205106492949493</v>
          </cell>
          <cell r="W26">
            <v>13.046186301422827</v>
          </cell>
          <cell r="X26">
            <v>11.209972590499714</v>
          </cell>
          <cell r="Y26">
            <v>11.500000000000107</v>
          </cell>
          <cell r="Z26">
            <v>7.3999999999997303</v>
          </cell>
          <cell r="AA26">
            <v>4.0000000000003801</v>
          </cell>
          <cell r="AB26">
            <v>5.1999999999999265</v>
          </cell>
          <cell r="AC26">
            <v>5.2000000000000828</v>
          </cell>
          <cell r="AD26">
            <v>4.0000000000001199</v>
          </cell>
          <cell r="AE26">
            <v>3.9999999999999294</v>
          </cell>
          <cell r="AF26">
            <v>3.9999999999994555</v>
          </cell>
          <cell r="AG26">
            <v>3.5000000000001905</v>
          </cell>
          <cell r="AH26">
            <v>3.4999999999998761</v>
          </cell>
        </row>
      </sheetData>
      <sheetData sheetId="6" refreshError="1">
        <row r="19">
          <cell r="E19">
            <v>-5.3521786400736415</v>
          </cell>
          <cell r="F19">
            <v>-10.682923940352012</v>
          </cell>
          <cell r="G19">
            <v>-14.451498918560651</v>
          </cell>
          <cell r="H19">
            <v>-20.580192703959678</v>
          </cell>
          <cell r="I19">
            <v>-22.689316070101562</v>
          </cell>
          <cell r="J19">
            <v>-21.883988983582491</v>
          </cell>
          <cell r="K19">
            <v>-15.703325474415195</v>
          </cell>
          <cell r="L19">
            <v>-16.254685335932901</v>
          </cell>
          <cell r="M19">
            <v>-26.536353264491108</v>
          </cell>
          <cell r="N19">
            <v>-6.8774439562982073</v>
          </cell>
          <cell r="O19">
            <v>-4.6099360801214431</v>
          </cell>
          <cell r="P19">
            <v>-7.4814823222379383</v>
          </cell>
          <cell r="Q19">
            <v>-7.6518307807823094</v>
          </cell>
          <cell r="R19">
            <v>-0.90785203373306722</v>
          </cell>
          <cell r="S19">
            <v>-6.5040645521200728</v>
          </cell>
          <cell r="T19">
            <v>-5.6284028098158725</v>
          </cell>
          <cell r="U19">
            <v>-4.1700630804390615</v>
          </cell>
          <cell r="V19">
            <v>-3.3422332881991257</v>
          </cell>
          <cell r="W19">
            <v>-2.0829849775180684</v>
          </cell>
          <cell r="X19">
            <v>-6.443246793893131</v>
          </cell>
          <cell r="Y19">
            <v>-8.1</v>
          </cell>
          <cell r="Z19">
            <v>-13.699999999999998</v>
          </cell>
          <cell r="AA19">
            <v>-6.2999999999999963</v>
          </cell>
          <cell r="AB19">
            <v>-3.5000000000000009</v>
          </cell>
          <cell r="AC19">
            <v>-3.5692307692307156E-2</v>
          </cell>
          <cell r="AD19">
            <v>1.6318865580448074</v>
          </cell>
          <cell r="AE19">
            <v>1.3606672613174393</v>
          </cell>
          <cell r="AF19">
            <v>1.1022256197013525</v>
          </cell>
          <cell r="AG19">
            <v>1.1027855664175186</v>
          </cell>
          <cell r="AH19">
            <v>1.103345795384552</v>
          </cell>
        </row>
        <row r="41">
          <cell r="E41">
            <v>-5.3521786400736415</v>
          </cell>
          <cell r="F41">
            <v>-10.682923940352012</v>
          </cell>
          <cell r="G41">
            <v>-14.451498918560651</v>
          </cell>
          <cell r="H41">
            <v>-20.580192703959678</v>
          </cell>
          <cell r="I41">
            <v>-22.689316070101562</v>
          </cell>
          <cell r="J41">
            <v>-21.883988983582491</v>
          </cell>
          <cell r="K41">
            <v>-15.703325474415195</v>
          </cell>
          <cell r="L41">
            <v>-16.254685335932901</v>
          </cell>
          <cell r="M41">
            <v>-26.536353264491108</v>
          </cell>
          <cell r="N41">
            <v>-6.8774439562982073</v>
          </cell>
          <cell r="O41">
            <v>-4.6099360801214431</v>
          </cell>
          <cell r="P41">
            <v>-7.4814823222379383</v>
          </cell>
          <cell r="Q41">
            <v>-7.6518307807823094</v>
          </cell>
          <cell r="R41">
            <v>-1.8157062319562105</v>
          </cell>
          <cell r="S41">
            <v>-5.6910552716285503</v>
          </cell>
          <cell r="T41">
            <v>-5.6283994550272336</v>
          </cell>
          <cell r="U41">
            <v>-4.3298638726531351</v>
          </cell>
          <cell r="V41">
            <v>-3.1914331241184888</v>
          </cell>
          <cell r="W41">
            <v>-1.0309988178333893</v>
          </cell>
          <cell r="X41">
            <v>-5.7330969465648867</v>
          </cell>
          <cell r="Y41">
            <v>-6.5000000000000018</v>
          </cell>
          <cell r="Z41">
            <v>-12.000000000000004</v>
          </cell>
          <cell r="AA41">
            <v>-5.3662688172043014</v>
          </cell>
          <cell r="AB41">
            <v>-2.3000000000000047</v>
          </cell>
          <cell r="AC41">
            <v>-1.0999999999999994</v>
          </cell>
          <cell r="AD41">
            <v>0.19999999999999696</v>
          </cell>
          <cell r="AE41">
            <v>4.9913517517610464E-3</v>
          </cell>
          <cell r="AF41">
            <v>-0.13620520053062085</v>
          </cell>
          <cell r="AG41">
            <v>-0.13627439476217193</v>
          </cell>
          <cell r="AH41">
            <v>-0.13634362387234311</v>
          </cell>
        </row>
      </sheetData>
      <sheetData sheetId="7" refreshError="1">
        <row r="32">
          <cell r="E32">
            <v>-43.978651848551202</v>
          </cell>
          <cell r="F32">
            <v>10.3616013278338</v>
          </cell>
          <cell r="G32">
            <v>-15.9368077753272</v>
          </cell>
          <cell r="H32">
            <v>19.713041891291599</v>
          </cell>
          <cell r="I32">
            <v>-13.531909098436101</v>
          </cell>
          <cell r="J32">
            <v>-22.9335056118877</v>
          </cell>
          <cell r="K32">
            <v>-16.846505535284699</v>
          </cell>
          <cell r="L32">
            <v>7.6677997256682904</v>
          </cell>
          <cell r="M32">
            <v>-17.743443551254799</v>
          </cell>
          <cell r="N32">
            <v>24.243754605990102</v>
          </cell>
          <cell r="O32">
            <v>13.1288779376912</v>
          </cell>
          <cell r="P32">
            <v>-11.1207157800924</v>
          </cell>
          <cell r="Q32">
            <v>-23.138865932647299</v>
          </cell>
          <cell r="R32">
            <v>22.831604058797598</v>
          </cell>
          <cell r="S32">
            <v>-1.4904030114043101</v>
          </cell>
          <cell r="T32">
            <v>14.367779854068599</v>
          </cell>
          <cell r="U32">
            <v>8.2608297228789205</v>
          </cell>
          <cell r="V32">
            <v>18.9142753527812</v>
          </cell>
          <cell r="W32">
            <v>2.5147123177592201</v>
          </cell>
          <cell r="X32">
            <v>3.1668384576657198</v>
          </cell>
          <cell r="Y32">
            <v>15.1</v>
          </cell>
          <cell r="Z32">
            <v>7.3000000000000602</v>
          </cell>
          <cell r="AA32">
            <v>1.8999999999999699</v>
          </cell>
          <cell r="AB32">
            <v>0.20000000000006701</v>
          </cell>
          <cell r="AC32">
            <v>5.0000000000000302</v>
          </cell>
          <cell r="AD32">
            <v>6.39999999999994</v>
          </cell>
          <cell r="AE32">
            <v>6.6999999999999904</v>
          </cell>
          <cell r="AF32">
            <v>6.80000000000003</v>
          </cell>
          <cell r="AG32">
            <v>6.3999999999999604</v>
          </cell>
          <cell r="AH32">
            <v>6.3999999999999604</v>
          </cell>
        </row>
        <row r="40">
          <cell r="E40">
            <v>70.033717803284503</v>
          </cell>
          <cell r="F40">
            <v>19.354917954148</v>
          </cell>
          <cell r="G40">
            <v>-16.7133406622807</v>
          </cell>
          <cell r="H40">
            <v>9.7905100547168296</v>
          </cell>
          <cell r="I40">
            <v>0.48054374078860801</v>
          </cell>
          <cell r="J40">
            <v>8.1262269661379403</v>
          </cell>
          <cell r="K40">
            <v>-21.647972695979</v>
          </cell>
          <cell r="L40">
            <v>0.34698882270380899</v>
          </cell>
          <cell r="M40">
            <v>-8.9664322267895091</v>
          </cell>
          <cell r="N40">
            <v>-23.8340562978821</v>
          </cell>
          <cell r="O40">
            <v>-6.4119429324799198</v>
          </cell>
          <cell r="P40">
            <v>20.783349763243201</v>
          </cell>
          <cell r="Q40">
            <v>13.991740532429599</v>
          </cell>
          <cell r="R40">
            <v>-11.1746270007788</v>
          </cell>
          <cell r="S40">
            <v>15.8962321482147</v>
          </cell>
          <cell r="T40">
            <v>6.7324809863784196</v>
          </cell>
          <cell r="U40">
            <v>15.423306394275601</v>
          </cell>
          <cell r="V40">
            <v>32.242638482695703</v>
          </cell>
          <cell r="W40">
            <v>8.1666935468481991</v>
          </cell>
          <cell r="X40">
            <v>18.341862758801501</v>
          </cell>
          <cell r="Y40">
            <v>-9.6999999999998003</v>
          </cell>
          <cell r="Z40">
            <v>3.09999999999979</v>
          </cell>
          <cell r="AA40">
            <v>-1.69999999999997</v>
          </cell>
          <cell r="AB40">
            <v>-4.3000000000001597</v>
          </cell>
          <cell r="AC40">
            <v>3.4999999999999498</v>
          </cell>
          <cell r="AD40">
            <v>5.0999999999999499</v>
          </cell>
          <cell r="AE40">
            <v>5.8000000000002903</v>
          </cell>
          <cell r="AF40">
            <v>6.0999999999998398</v>
          </cell>
          <cell r="AG40">
            <v>6.2000000000002498</v>
          </cell>
          <cell r="AH40">
            <v>6.1999999999999797</v>
          </cell>
        </row>
      </sheetData>
      <sheetData sheetId="8" refreshError="1">
        <row r="10">
          <cell r="E10">
            <v>-27.279142027473561</v>
          </cell>
          <cell r="F10">
            <v>-33.407251810513955</v>
          </cell>
          <cell r="G10">
            <v>-26.667156685203008</v>
          </cell>
          <cell r="H10">
            <v>-22.553334884876126</v>
          </cell>
          <cell r="I10">
            <v>-19.541483153223815</v>
          </cell>
          <cell r="J10">
            <v>-24.459959705321481</v>
          </cell>
          <cell r="K10">
            <v>-15.389964087731892</v>
          </cell>
          <cell r="L10">
            <v>-25.857248216304008</v>
          </cell>
          <cell r="M10">
            <v>-50.35924652464675</v>
          </cell>
          <cell r="N10">
            <v>-38.649804043793466</v>
          </cell>
          <cell r="O10">
            <v>-22.672633177497381</v>
          </cell>
          <cell r="P10">
            <v>-21.235152301454136</v>
          </cell>
          <cell r="Q10">
            <v>-34.783308907699855</v>
          </cell>
          <cell r="R10">
            <v>-34.808038111863219</v>
          </cell>
          <cell r="S10">
            <v>-35.326832927504803</v>
          </cell>
          <cell r="T10">
            <v>-36.075784606292828</v>
          </cell>
          <cell r="U10">
            <v>-39.53722710799385</v>
          </cell>
          <cell r="V10">
            <v>-39.749033568446841</v>
          </cell>
          <cell r="W10">
            <v>-37.120019712316818</v>
          </cell>
          <cell r="X10">
            <v>-47.74216281233565</v>
          </cell>
          <cell r="Y10">
            <v>-23.599999999999977</v>
          </cell>
          <cell r="Z10">
            <v>-24.299999999999969</v>
          </cell>
          <cell r="AA10">
            <v>-19.800000000000008</v>
          </cell>
          <cell r="AB10">
            <v>-17.599999999999994</v>
          </cell>
          <cell r="AC10">
            <v>-15.299999999999994</v>
          </cell>
          <cell r="AD10">
            <v>-13.300000000000004</v>
          </cell>
          <cell r="AE10">
            <v>-11.100000000000003</v>
          </cell>
          <cell r="AF10">
            <v>-10.300000000000008</v>
          </cell>
          <cell r="AG10">
            <v>-11.099999999999998</v>
          </cell>
          <cell r="AH10">
            <v>-11.895887270453933</v>
          </cell>
        </row>
        <row r="19">
          <cell r="E19">
            <v>449.99996970522</v>
          </cell>
          <cell r="F19">
            <v>507.99999508375902</v>
          </cell>
          <cell r="G19">
            <v>405.99997203352598</v>
          </cell>
          <cell r="H19">
            <v>451.89998687647898</v>
          </cell>
          <cell r="I19">
            <v>412.39999065997603</v>
          </cell>
          <cell r="J19">
            <v>305.09998245269702</v>
          </cell>
          <cell r="K19">
            <v>257.79997377975599</v>
          </cell>
          <cell r="L19">
            <v>295.10002226673498</v>
          </cell>
          <cell r="M19">
            <v>235.69998815704699</v>
          </cell>
          <cell r="N19">
            <v>290.099997470272</v>
          </cell>
          <cell r="O19">
            <v>330.60001056699599</v>
          </cell>
          <cell r="P19">
            <v>272.40001161473299</v>
          </cell>
          <cell r="Q19">
            <v>223.100028785993</v>
          </cell>
          <cell r="R19">
            <v>266.99995026386199</v>
          </cell>
          <cell r="S19">
            <v>290.99999776131102</v>
          </cell>
          <cell r="T19">
            <v>526.00000299999999</v>
          </cell>
          <cell r="U19">
            <v>467.23221025195301</v>
          </cell>
          <cell r="V19">
            <v>576.63098344531295</v>
          </cell>
          <cell r="W19">
            <v>573.19250688281295</v>
          </cell>
          <cell r="X19">
            <v>545.34875688281295</v>
          </cell>
          <cell r="Y19">
            <v>645</v>
          </cell>
          <cell r="Z19">
            <v>593</v>
          </cell>
          <cell r="AA19">
            <v>596</v>
          </cell>
          <cell r="AB19">
            <v>596</v>
          </cell>
          <cell r="AC19">
            <v>651</v>
          </cell>
          <cell r="AD19">
            <v>720</v>
          </cell>
          <cell r="AE19">
            <v>787</v>
          </cell>
          <cell r="AF19">
            <v>858</v>
          </cell>
          <cell r="AG19">
            <v>932</v>
          </cell>
          <cell r="AH19">
            <v>1012.38228788</v>
          </cell>
        </row>
        <row r="27">
          <cell r="E27">
            <v>-802.99993215666905</v>
          </cell>
          <cell r="F27">
            <v>-921.99994414744594</v>
          </cell>
          <cell r="G27">
            <v>-723.99993972366406</v>
          </cell>
          <cell r="H27">
            <v>-742.29999531197802</v>
          </cell>
          <cell r="I27">
            <v>-735.29996655739501</v>
          </cell>
          <cell r="J27">
            <v>-794.09994583546802</v>
          </cell>
          <cell r="K27">
            <v>-677.40001737268005</v>
          </cell>
          <cell r="L27">
            <v>-734.39999606867798</v>
          </cell>
          <cell r="M27">
            <v>-718.30000741917104</v>
          </cell>
          <cell r="N27">
            <v>-547.09997854817198</v>
          </cell>
          <cell r="O27">
            <v>-567.40000829228597</v>
          </cell>
          <cell r="P27">
            <v>-668.70000462520295</v>
          </cell>
          <cell r="Q27">
            <v>-750.79997488108995</v>
          </cell>
          <cell r="R27">
            <v>-659.40001155191499</v>
          </cell>
          <cell r="S27">
            <v>-658.00001772192604</v>
          </cell>
          <cell r="T27">
            <v>-896.99999700000001</v>
          </cell>
          <cell r="U27">
            <v>-1049.69994917188</v>
          </cell>
          <cell r="V27">
            <v>-1371.37536421094</v>
          </cell>
          <cell r="W27">
            <v>-1383.5830058125</v>
          </cell>
          <cell r="X27">
            <v>-1702.72997846875</v>
          </cell>
          <cell r="Y27">
            <v>-1648</v>
          </cell>
          <cell r="Z27">
            <v>-1630</v>
          </cell>
          <cell r="AA27">
            <v>-1636</v>
          </cell>
          <cell r="AB27">
            <v>-1624</v>
          </cell>
          <cell r="AC27">
            <v>-1675</v>
          </cell>
          <cell r="AD27">
            <v>-1753</v>
          </cell>
          <cell r="AE27">
            <v>-1852</v>
          </cell>
          <cell r="AF27">
            <v>-1974</v>
          </cell>
          <cell r="AG27">
            <v>-2113</v>
          </cell>
          <cell r="AH27">
            <v>-2261.7877401999999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Table No.1-CPI"/>
      <sheetName val="No.1-1-CPI"/>
      <sheetName val="Table No.2-Man.Prod.Index"/>
      <sheetName val="Table No.3-Int.rates on time"/>
      <sheetName val="Table No.4-Int.rate loans"/>
      <sheetName val="Table No.5-Employment"/>
      <sheetName val="Table No.6-Manufacturing busine"/>
      <sheetName val="Table No.7-Wholesales"/>
      <sheetName val="Table No.8-Retail Trade"/>
      <sheetName val="Table No.9-Services"/>
      <sheetName val="Table No.10-Hotels and rest"/>
      <sheetName val="Table No.11-Ind. industrial act"/>
      <sheetName val="Table No.12-Ind. Consumption"/>
      <sheetName val="Table No.13-Real and CurrentGDP"/>
      <sheetName val="Table No.14-Real GDP by sector"/>
      <sheetName val="Table No.15-Annual rate of real"/>
      <sheetName val="Table No.16-Quarterly rate of g"/>
      <sheetName val="Table No.17-Nominal GDP by sect"/>
      <sheetName val="Table No.18-Exports goods+servi"/>
      <sheetName val="Table No.19-Imports"/>
      <sheetName val="Table No.20-Balance of Payments"/>
      <sheetName val="Table No.21-Construction"/>
      <sheetName val="Table No.22-Government revenues"/>
      <sheetName val="Table No.23-Goverment expenditu"/>
      <sheetName val="Table No.24-NFPS"/>
      <sheetName val="Table No.25-OCG"/>
      <sheetName val="Table No.26-Public Debt"/>
      <sheetName val="Table No.27-Deposits and loans"/>
      <sheetName val="Table No.28-Bank loans by secto"/>
      <sheetName val="Table No.29-Int.rates mortgage"/>
      <sheetName val="Table No.30-Monly Index of Econ"/>
      <sheetName val="Table No.31-Stock"/>
      <sheetName val="Table No.32-Interbank rat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des"/>
      <sheetName val="Compare"/>
      <sheetName val="Table1"/>
      <sheetName val="Table2"/>
      <sheetName val="Table3"/>
      <sheetName val="Table4"/>
      <sheetName val="Current"/>
      <sheetName val="Previous"/>
      <sheetName val="ControlSheet"/>
      <sheetName val="Weights"/>
      <sheetName val="Sheet1"/>
      <sheetName val="Sheet2"/>
      <sheetName val="Sheet3"/>
    </sheetNames>
    <sheetDataSet>
      <sheetData sheetId="0" refreshError="1">
        <row r="2">
          <cell r="A2">
            <v>316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67">
          <cell r="D67" t="str">
            <v>06/13/2001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rrent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"/>
      <sheetName val="Output Database"/>
      <sheetName val="Input_external"/>
      <sheetName val="Input debt service"/>
      <sheetName val="Inp_Outp_debt"/>
      <sheetName val="Tab11_macro"/>
      <sheetName val="SR_Table_Baseline"/>
      <sheetName val="SR_Table_Stress"/>
      <sheetName val="Panel Chart"/>
      <sheetName val="Baseline"/>
      <sheetName val="A1_historical"/>
      <sheetName val="A2_financing"/>
      <sheetName val="B1_GDP"/>
      <sheetName val="B2_exports"/>
      <sheetName val="B3_deflator"/>
      <sheetName val="B4_non-debt flows"/>
      <sheetName val="B5_Combo"/>
      <sheetName val="B6_30%depr"/>
      <sheetName val="NPV_base"/>
      <sheetName val="NPV Stress"/>
      <sheetName val="NPV Stress_A2"/>
      <sheetName val="Chart Data"/>
      <sheetName val="Debt Accumulation"/>
      <sheetName val="NPV-GDP"/>
      <sheetName val="NPV-Exports"/>
      <sheetName val="NPV-Revenue"/>
      <sheetName val="DS-Exports"/>
      <sheetName val="DS-Revenues"/>
      <sheetName val="Chart Output"/>
      <sheetName val="ControlShee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2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5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://www.shcp.gob.mx/POLITICAFINANCIERA/FINANZASPUBLICAS/Estadisticas_Oportunas_Finanzas_Publicas/Informacion_mensual/Paginas/deuda_publica.aspx" TargetMode="External"/><Relationship Id="rId1" Type="http://schemas.openxmlformats.org/officeDocument/2006/relationships/hyperlink" Target="http://www.shcp.gob.mx/POLITICAFINANCIERA/FINANZASPUBLICAS/Estadisticas_Oportunas_Finanzas_Publicas/Informacion_mensual/Paginas/deuda_publica.aspx" TargetMode="External"/><Relationship Id="rId4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E131"/>
  <sheetViews>
    <sheetView workbookViewId="0">
      <pane xSplit="4" ySplit="4" topLeftCell="T5" activePane="bottomRight" state="frozen"/>
      <selection pane="topRight" activeCell="C1" sqref="C1"/>
      <selection pane="bottomLeft" activeCell="A5" sqref="A5"/>
      <selection pane="bottomRight" activeCell="AF34" sqref="AF34"/>
    </sheetView>
  </sheetViews>
  <sheetFormatPr baseColWidth="10" defaultColWidth="11.44140625" defaultRowHeight="15.6" x14ac:dyDescent="0.3"/>
  <cols>
    <col min="1" max="1" width="15.21875" style="1" customWidth="1"/>
    <col min="2" max="2" width="9.88671875" style="1" customWidth="1"/>
    <col min="3" max="3" width="9.33203125" style="1" customWidth="1"/>
    <col min="4" max="4" width="9" style="1" customWidth="1"/>
    <col min="5" max="5" width="14" style="1" customWidth="1"/>
    <col min="6" max="6" width="15.77734375" style="1" customWidth="1"/>
    <col min="7" max="7" width="11.44140625" style="1"/>
    <col min="8" max="8" width="12.77734375" style="1" customWidth="1"/>
    <col min="9" max="9" width="17" style="1" customWidth="1"/>
    <col min="10" max="10" width="19.44140625" style="1" customWidth="1"/>
    <col min="11" max="11" width="19.109375" style="1" customWidth="1"/>
    <col min="12" max="18" width="11.44140625" style="1"/>
    <col min="19" max="19" width="14.33203125" style="1" customWidth="1"/>
    <col min="20" max="20" width="14.44140625" style="1" customWidth="1"/>
    <col min="21" max="21" width="14.6640625" style="1" customWidth="1"/>
    <col min="22" max="22" width="17.109375" style="1" customWidth="1"/>
    <col min="23" max="23" width="15.21875" style="1" customWidth="1"/>
    <col min="24" max="24" width="13.5546875" style="1" customWidth="1"/>
    <col min="25" max="25" width="3" style="1" customWidth="1"/>
    <col min="26" max="27" width="11.44140625" style="1"/>
    <col min="28" max="28" width="3.21875" style="1" customWidth="1"/>
    <col min="29" max="29" width="15.44140625" style="1" customWidth="1"/>
    <col min="30" max="30" width="15.5546875" style="1" customWidth="1"/>
    <col min="31" max="16384" width="11.44140625" style="1"/>
  </cols>
  <sheetData>
    <row r="1" spans="1:30" x14ac:dyDescent="0.3">
      <c r="E1" s="111"/>
      <c r="F1" s="111"/>
      <c r="G1" s="111"/>
      <c r="H1" s="111"/>
      <c r="I1" s="123"/>
      <c r="J1" s="123"/>
      <c r="K1" s="123"/>
      <c r="L1" s="122"/>
      <c r="M1" s="122"/>
      <c r="N1" s="122"/>
      <c r="O1" s="122"/>
      <c r="P1" s="122"/>
      <c r="Q1" s="122"/>
      <c r="R1" s="122"/>
      <c r="S1" s="122"/>
      <c r="T1" s="122"/>
      <c r="U1" s="122"/>
      <c r="V1" s="122"/>
      <c r="W1" s="122"/>
      <c r="X1" s="122"/>
      <c r="Z1" s="153" t="s">
        <v>120</v>
      </c>
      <c r="AA1" s="153"/>
      <c r="AC1" s="153" t="s">
        <v>123</v>
      </c>
      <c r="AD1" s="153"/>
    </row>
    <row r="2" spans="1:30" ht="15" customHeight="1" x14ac:dyDescent="0.3">
      <c r="A2" s="150" t="s">
        <v>99</v>
      </c>
      <c r="B2" s="150" t="s">
        <v>124</v>
      </c>
      <c r="C2" s="150" t="s">
        <v>100</v>
      </c>
      <c r="D2" s="150" t="s">
        <v>33</v>
      </c>
      <c r="E2" s="150" t="s">
        <v>102</v>
      </c>
      <c r="F2" s="150" t="s">
        <v>103</v>
      </c>
      <c r="G2" s="150" t="s">
        <v>104</v>
      </c>
      <c r="H2" s="150" t="s">
        <v>101</v>
      </c>
      <c r="I2" s="150" t="s">
        <v>107</v>
      </c>
      <c r="J2" s="150" t="s">
        <v>106</v>
      </c>
      <c r="K2" s="150" t="s">
        <v>105</v>
      </c>
      <c r="L2" s="150" t="s">
        <v>108</v>
      </c>
      <c r="M2" s="150" t="s">
        <v>109</v>
      </c>
      <c r="N2" s="150" t="s">
        <v>110</v>
      </c>
      <c r="O2" s="150" t="s">
        <v>111</v>
      </c>
      <c r="P2" s="150" t="s">
        <v>112</v>
      </c>
      <c r="Q2" s="150" t="s">
        <v>113</v>
      </c>
      <c r="R2" s="150" t="s">
        <v>114</v>
      </c>
      <c r="S2" s="150" t="s">
        <v>115</v>
      </c>
      <c r="T2" s="150" t="s">
        <v>116</v>
      </c>
      <c r="U2" s="150" t="s">
        <v>117</v>
      </c>
      <c r="V2" s="150" t="s">
        <v>121</v>
      </c>
      <c r="W2" s="150" t="s">
        <v>122</v>
      </c>
      <c r="X2" s="150" t="s">
        <v>60</v>
      </c>
      <c r="Z2" s="150" t="s">
        <v>118</v>
      </c>
      <c r="AA2" s="150" t="s">
        <v>119</v>
      </c>
      <c r="AC2" s="150" t="s">
        <v>118</v>
      </c>
      <c r="AD2" s="150" t="s">
        <v>119</v>
      </c>
    </row>
    <row r="3" spans="1:30" ht="15" customHeight="1" x14ac:dyDescent="0.3">
      <c r="A3" s="151"/>
      <c r="B3" s="151"/>
      <c r="C3" s="151"/>
      <c r="D3" s="151"/>
      <c r="E3" s="151"/>
      <c r="F3" s="151"/>
      <c r="G3" s="151"/>
      <c r="H3" s="151"/>
      <c r="I3" s="151"/>
      <c r="J3" s="151"/>
      <c r="K3" s="151"/>
      <c r="L3" s="151"/>
      <c r="M3" s="151"/>
      <c r="N3" s="151"/>
      <c r="O3" s="151"/>
      <c r="P3" s="151"/>
      <c r="Q3" s="151"/>
      <c r="R3" s="151"/>
      <c r="S3" s="151"/>
      <c r="T3" s="151"/>
      <c r="U3" s="151"/>
      <c r="V3" s="151"/>
      <c r="W3" s="151"/>
      <c r="X3" s="151"/>
      <c r="Z3" s="151"/>
      <c r="AA3" s="151"/>
      <c r="AC3" s="151"/>
      <c r="AD3" s="151"/>
    </row>
    <row r="4" spans="1:30" ht="16.5" customHeight="1" thickBot="1" x14ac:dyDescent="0.35">
      <c r="A4" s="152"/>
      <c r="B4" s="152"/>
      <c r="C4" s="152"/>
      <c r="D4" s="152" t="s">
        <v>1</v>
      </c>
      <c r="E4" s="152" t="s">
        <v>2</v>
      </c>
      <c r="F4" s="152" t="s">
        <v>2</v>
      </c>
      <c r="G4" s="152"/>
      <c r="H4" s="152"/>
      <c r="I4" s="152"/>
      <c r="J4" s="152"/>
      <c r="K4" s="152"/>
      <c r="L4" s="152"/>
      <c r="M4" s="152"/>
      <c r="N4" s="152"/>
      <c r="O4" s="152"/>
      <c r="P4" s="152"/>
      <c r="Q4" s="152"/>
      <c r="R4" s="152"/>
      <c r="S4" s="152"/>
      <c r="T4" s="152"/>
      <c r="U4" s="152"/>
      <c r="V4" s="152"/>
      <c r="W4" s="152"/>
      <c r="X4" s="152"/>
      <c r="Z4" s="152"/>
      <c r="AA4" s="152"/>
      <c r="AC4" s="152"/>
      <c r="AD4" s="152"/>
    </row>
    <row r="5" spans="1:30" ht="16.5" customHeight="1" thickTop="1" x14ac:dyDescent="0.3">
      <c r="A5" s="117" t="s">
        <v>0</v>
      </c>
      <c r="B5" s="117" t="s">
        <v>0</v>
      </c>
      <c r="C5" s="117" t="s">
        <v>0</v>
      </c>
      <c r="D5" s="4">
        <v>1885</v>
      </c>
      <c r="E5" s="116" t="s">
        <v>0</v>
      </c>
      <c r="F5" s="100" t="s">
        <v>0</v>
      </c>
      <c r="G5" s="100" t="s">
        <v>0</v>
      </c>
      <c r="H5" s="112" t="s">
        <v>0</v>
      </c>
      <c r="I5" s="112" t="s">
        <v>0</v>
      </c>
      <c r="J5" s="112" t="s">
        <v>0</v>
      </c>
      <c r="K5" s="112" t="s">
        <v>0</v>
      </c>
      <c r="L5" s="112" t="s">
        <v>0</v>
      </c>
      <c r="M5" s="112" t="s">
        <v>0</v>
      </c>
      <c r="N5" s="112" t="s">
        <v>0</v>
      </c>
      <c r="O5" s="112" t="s">
        <v>0</v>
      </c>
      <c r="P5" s="112" t="s">
        <v>0</v>
      </c>
      <c r="Q5" s="112" t="s">
        <v>0</v>
      </c>
      <c r="R5" s="112" t="s">
        <v>0</v>
      </c>
      <c r="S5" s="112" t="s">
        <v>0</v>
      </c>
      <c r="T5" s="112" t="s">
        <v>0</v>
      </c>
      <c r="U5" s="112" t="s">
        <v>0</v>
      </c>
      <c r="V5" s="112" t="s">
        <v>0</v>
      </c>
      <c r="W5" s="112" t="s">
        <v>0</v>
      </c>
      <c r="X5" s="112" t="s">
        <v>0</v>
      </c>
      <c r="Z5" s="126" t="str">
        <f t="shared" ref="Z5:Z14" si="0">E5</f>
        <v>-</v>
      </c>
      <c r="AA5" s="107" t="s">
        <v>0</v>
      </c>
      <c r="AC5" s="107" t="s">
        <v>0</v>
      </c>
      <c r="AD5" s="107" t="s">
        <v>0</v>
      </c>
    </row>
    <row r="6" spans="1:30" ht="16.5" customHeight="1" x14ac:dyDescent="0.3">
      <c r="A6" s="117" t="s">
        <v>0</v>
      </c>
      <c r="B6" s="117" t="s">
        <v>0</v>
      </c>
      <c r="C6" s="82">
        <v>1.27</v>
      </c>
      <c r="D6" s="4">
        <v>1886</v>
      </c>
      <c r="E6" s="127">
        <v>116.39481491338583</v>
      </c>
      <c r="F6" s="100" t="s">
        <v>0</v>
      </c>
      <c r="G6" s="83">
        <v>4.803086419753086</v>
      </c>
      <c r="H6" s="112" t="s">
        <v>0</v>
      </c>
      <c r="I6" s="112" t="s">
        <v>0</v>
      </c>
      <c r="J6" s="112" t="s">
        <v>0</v>
      </c>
      <c r="K6" s="112" t="s">
        <v>0</v>
      </c>
      <c r="L6" s="112" t="s">
        <v>0</v>
      </c>
      <c r="M6" s="112" t="s">
        <v>0</v>
      </c>
      <c r="N6" s="112" t="s">
        <v>0</v>
      </c>
      <c r="O6" s="112" t="s">
        <v>0</v>
      </c>
      <c r="P6" s="112" t="s">
        <v>0</v>
      </c>
      <c r="Q6" s="112" t="s">
        <v>0</v>
      </c>
      <c r="R6" s="112" t="s">
        <v>0</v>
      </c>
      <c r="S6" s="112" t="s">
        <v>0</v>
      </c>
      <c r="T6" s="112" t="s">
        <v>0</v>
      </c>
      <c r="U6" s="112" t="s">
        <v>0</v>
      </c>
      <c r="V6" s="112" t="s">
        <v>0</v>
      </c>
      <c r="W6" s="112" t="s">
        <v>0</v>
      </c>
      <c r="X6" s="112" t="s">
        <v>0</v>
      </c>
      <c r="Z6" s="126">
        <f t="shared" si="0"/>
        <v>116.39481491338583</v>
      </c>
      <c r="AA6" s="107" t="s">
        <v>0</v>
      </c>
      <c r="AC6" s="107" t="s">
        <v>0</v>
      </c>
      <c r="AD6" s="107" t="s">
        <v>0</v>
      </c>
    </row>
    <row r="7" spans="1:30" ht="16.5" customHeight="1" x14ac:dyDescent="0.3">
      <c r="A7" s="117" t="s">
        <v>0</v>
      </c>
      <c r="B7" s="117" t="s">
        <v>0</v>
      </c>
      <c r="C7" s="82">
        <v>1.33</v>
      </c>
      <c r="D7" s="4">
        <v>1887</v>
      </c>
      <c r="E7" s="127">
        <v>70.047176441102749</v>
      </c>
      <c r="F7" s="100" t="s">
        <v>0</v>
      </c>
      <c r="G7" s="83">
        <v>3.0094650205761315</v>
      </c>
      <c r="H7" s="112" t="s">
        <v>0</v>
      </c>
      <c r="I7" s="112" t="s">
        <v>0</v>
      </c>
      <c r="J7" s="112" t="s">
        <v>0</v>
      </c>
      <c r="K7" s="112" t="s">
        <v>0</v>
      </c>
      <c r="L7" s="112" t="s">
        <v>0</v>
      </c>
      <c r="M7" s="112" t="s">
        <v>0</v>
      </c>
      <c r="N7" s="112" t="s">
        <v>0</v>
      </c>
      <c r="O7" s="112" t="s">
        <v>0</v>
      </c>
      <c r="P7" s="112" t="s">
        <v>0</v>
      </c>
      <c r="Q7" s="112" t="s">
        <v>0</v>
      </c>
      <c r="R7" s="112" t="s">
        <v>0</v>
      </c>
      <c r="S7" s="112" t="s">
        <v>0</v>
      </c>
      <c r="T7" s="112" t="s">
        <v>0</v>
      </c>
      <c r="U7" s="112" t="s">
        <v>0</v>
      </c>
      <c r="V7" s="112" t="s">
        <v>0</v>
      </c>
      <c r="W7" s="112" t="s">
        <v>0</v>
      </c>
      <c r="X7" s="112" t="s">
        <v>0</v>
      </c>
      <c r="Z7" s="126">
        <f t="shared" si="0"/>
        <v>70.047176441102749</v>
      </c>
      <c r="AA7" s="107" t="s">
        <v>0</v>
      </c>
      <c r="AC7" s="107" t="s">
        <v>0</v>
      </c>
      <c r="AD7" s="107" t="s">
        <v>0</v>
      </c>
    </row>
    <row r="8" spans="1:30" ht="16.5" customHeight="1" x14ac:dyDescent="0.3">
      <c r="A8" s="117" t="s">
        <v>0</v>
      </c>
      <c r="B8" s="117" t="s">
        <v>0</v>
      </c>
      <c r="C8" s="82">
        <v>1.36</v>
      </c>
      <c r="D8" s="4">
        <v>1888</v>
      </c>
      <c r="E8" s="127">
        <v>50.414347426470584</v>
      </c>
      <c r="F8" s="100" t="s">
        <v>0</v>
      </c>
      <c r="G8" s="83">
        <v>2.1604938271604937</v>
      </c>
      <c r="H8" s="112" t="s">
        <v>0</v>
      </c>
      <c r="I8" s="112" t="s">
        <v>0</v>
      </c>
      <c r="J8" s="112" t="s">
        <v>0</v>
      </c>
      <c r="K8" s="112" t="s">
        <v>0</v>
      </c>
      <c r="L8" s="112" t="s">
        <v>0</v>
      </c>
      <c r="M8" s="112" t="s">
        <v>0</v>
      </c>
      <c r="N8" s="112" t="s">
        <v>0</v>
      </c>
      <c r="O8" s="112" t="s">
        <v>0</v>
      </c>
      <c r="P8" s="112" t="s">
        <v>0</v>
      </c>
      <c r="Q8" s="112" t="s">
        <v>0</v>
      </c>
      <c r="R8" s="112" t="s">
        <v>0</v>
      </c>
      <c r="S8" s="112" t="s">
        <v>0</v>
      </c>
      <c r="T8" s="112" t="s">
        <v>0</v>
      </c>
      <c r="U8" s="112" t="s">
        <v>0</v>
      </c>
      <c r="V8" s="112" t="s">
        <v>0</v>
      </c>
      <c r="W8" s="112" t="s">
        <v>0</v>
      </c>
      <c r="X8" s="112" t="s">
        <v>0</v>
      </c>
      <c r="Z8" s="126">
        <f t="shared" si="0"/>
        <v>50.414347426470584</v>
      </c>
      <c r="AA8" s="107" t="s">
        <v>0</v>
      </c>
      <c r="AC8" s="107" t="s">
        <v>0</v>
      </c>
      <c r="AD8" s="107" t="s">
        <v>0</v>
      </c>
    </row>
    <row r="9" spans="1:30" ht="16.5" customHeight="1" x14ac:dyDescent="0.3">
      <c r="A9" s="117" t="s">
        <v>0</v>
      </c>
      <c r="B9" s="117" t="s">
        <v>0</v>
      </c>
      <c r="C9" s="82">
        <v>1.32</v>
      </c>
      <c r="D9" s="4">
        <v>1889</v>
      </c>
      <c r="E9" s="116" t="s">
        <v>0</v>
      </c>
      <c r="F9" s="100" t="s">
        <v>0</v>
      </c>
      <c r="G9" s="100" t="s">
        <v>0</v>
      </c>
      <c r="H9" s="112" t="s">
        <v>0</v>
      </c>
      <c r="I9" s="112" t="s">
        <v>0</v>
      </c>
      <c r="J9" s="112" t="s">
        <v>0</v>
      </c>
      <c r="K9" s="112" t="s">
        <v>0</v>
      </c>
      <c r="L9" s="112" t="s">
        <v>0</v>
      </c>
      <c r="M9" s="112" t="s">
        <v>0</v>
      </c>
      <c r="N9" s="112" t="s">
        <v>0</v>
      </c>
      <c r="O9" s="112" t="s">
        <v>0</v>
      </c>
      <c r="P9" s="112" t="s">
        <v>0</v>
      </c>
      <c r="Q9" s="112" t="s">
        <v>0</v>
      </c>
      <c r="R9" s="112" t="s">
        <v>0</v>
      </c>
      <c r="S9" s="112" t="s">
        <v>0</v>
      </c>
      <c r="T9" s="112" t="s">
        <v>0</v>
      </c>
      <c r="U9" s="112" t="s">
        <v>0</v>
      </c>
      <c r="V9" s="112" t="s">
        <v>0</v>
      </c>
      <c r="W9" s="112" t="s">
        <v>0</v>
      </c>
      <c r="X9" s="112" t="s">
        <v>0</v>
      </c>
      <c r="Z9" s="126" t="str">
        <f t="shared" si="0"/>
        <v>-</v>
      </c>
      <c r="AA9" s="107" t="s">
        <v>0</v>
      </c>
      <c r="AC9" s="107" t="s">
        <v>0</v>
      </c>
      <c r="AD9" s="107" t="s">
        <v>0</v>
      </c>
    </row>
    <row r="10" spans="1:30" ht="16.5" customHeight="1" x14ac:dyDescent="0.3">
      <c r="A10" s="117" t="s">
        <v>0</v>
      </c>
      <c r="B10" s="117" t="s">
        <v>0</v>
      </c>
      <c r="C10" s="82">
        <v>1.24</v>
      </c>
      <c r="D10" s="4">
        <v>1890</v>
      </c>
      <c r="E10" s="127">
        <v>42.338709677419352</v>
      </c>
      <c r="F10" s="100" t="s">
        <v>0</v>
      </c>
      <c r="G10" s="97">
        <v>42.338709677419352</v>
      </c>
      <c r="H10" s="112" t="s">
        <v>0</v>
      </c>
      <c r="I10" s="112" t="s">
        <v>0</v>
      </c>
      <c r="J10" s="112" t="s">
        <v>0</v>
      </c>
      <c r="K10" s="112" t="s">
        <v>0</v>
      </c>
      <c r="L10" s="112" t="s">
        <v>0</v>
      </c>
      <c r="M10" s="112" t="s">
        <v>0</v>
      </c>
      <c r="N10" s="112" t="s">
        <v>0</v>
      </c>
      <c r="O10" s="112" t="s">
        <v>0</v>
      </c>
      <c r="P10" s="112" t="s">
        <v>0</v>
      </c>
      <c r="Q10" s="112" t="s">
        <v>0</v>
      </c>
      <c r="R10" s="112" t="s">
        <v>0</v>
      </c>
      <c r="S10" s="112" t="s">
        <v>0</v>
      </c>
      <c r="T10" s="112" t="s">
        <v>0</v>
      </c>
      <c r="U10" s="112" t="s">
        <v>0</v>
      </c>
      <c r="V10" s="112" t="s">
        <v>0</v>
      </c>
      <c r="W10" s="112" t="s">
        <v>0</v>
      </c>
      <c r="X10" s="112" t="s">
        <v>0</v>
      </c>
      <c r="Z10" s="126">
        <f t="shared" si="0"/>
        <v>42.338709677419352</v>
      </c>
      <c r="AA10" s="107" t="s">
        <v>0</v>
      </c>
      <c r="AC10" s="107" t="s">
        <v>0</v>
      </c>
      <c r="AD10" s="107" t="s">
        <v>0</v>
      </c>
    </row>
    <row r="11" spans="1:30" ht="16.5" customHeight="1" x14ac:dyDescent="0.3">
      <c r="A11" s="117" t="s">
        <v>0</v>
      </c>
      <c r="B11" s="117" t="s">
        <v>0</v>
      </c>
      <c r="C11" s="82">
        <v>1.36</v>
      </c>
      <c r="D11" s="4">
        <v>1891</v>
      </c>
      <c r="E11" s="116" t="s">
        <v>0</v>
      </c>
      <c r="F11" s="100" t="s">
        <v>0</v>
      </c>
      <c r="G11" s="100" t="s">
        <v>0</v>
      </c>
      <c r="H11" s="112" t="s">
        <v>0</v>
      </c>
      <c r="I11" s="112" t="s">
        <v>0</v>
      </c>
      <c r="J11" s="112" t="s">
        <v>0</v>
      </c>
      <c r="K11" s="112" t="s">
        <v>0</v>
      </c>
      <c r="L11" s="112" t="s">
        <v>0</v>
      </c>
      <c r="M11" s="112" t="s">
        <v>0</v>
      </c>
      <c r="N11" s="112" t="s">
        <v>0</v>
      </c>
      <c r="O11" s="112" t="s">
        <v>0</v>
      </c>
      <c r="P11" s="112" t="s">
        <v>0</v>
      </c>
      <c r="Q11" s="112" t="s">
        <v>0</v>
      </c>
      <c r="R11" s="112" t="s">
        <v>0</v>
      </c>
      <c r="S11" s="112" t="s">
        <v>0</v>
      </c>
      <c r="T11" s="112" t="s">
        <v>0</v>
      </c>
      <c r="U11" s="112" t="s">
        <v>0</v>
      </c>
      <c r="V11" s="112" t="s">
        <v>0</v>
      </c>
      <c r="W11" s="112" t="s">
        <v>0</v>
      </c>
      <c r="X11" s="112" t="s">
        <v>0</v>
      </c>
      <c r="Z11" s="126" t="str">
        <f t="shared" si="0"/>
        <v>-</v>
      </c>
      <c r="AA11" s="107" t="s">
        <v>0</v>
      </c>
      <c r="AC11" s="107" t="s">
        <v>0</v>
      </c>
      <c r="AD11" s="107" t="s">
        <v>0</v>
      </c>
    </row>
    <row r="12" spans="1:30" ht="16.5" customHeight="1" x14ac:dyDescent="0.3">
      <c r="A12" s="117" t="s">
        <v>0</v>
      </c>
      <c r="B12" s="117" t="s">
        <v>0</v>
      </c>
      <c r="C12" s="82">
        <v>1.54</v>
      </c>
      <c r="D12" s="4">
        <v>1892</v>
      </c>
      <c r="E12" s="116" t="s">
        <v>0</v>
      </c>
      <c r="F12" s="100" t="s">
        <v>0</v>
      </c>
      <c r="G12" s="100" t="s">
        <v>0</v>
      </c>
      <c r="H12" s="112" t="s">
        <v>0</v>
      </c>
      <c r="I12" s="112" t="s">
        <v>0</v>
      </c>
      <c r="J12" s="112" t="s">
        <v>0</v>
      </c>
      <c r="K12" s="112" t="s">
        <v>0</v>
      </c>
      <c r="L12" s="112" t="s">
        <v>0</v>
      </c>
      <c r="M12" s="112" t="s">
        <v>0</v>
      </c>
      <c r="N12" s="112" t="s">
        <v>0</v>
      </c>
      <c r="O12" s="112" t="s">
        <v>0</v>
      </c>
      <c r="P12" s="112" t="s">
        <v>0</v>
      </c>
      <c r="Q12" s="112" t="s">
        <v>0</v>
      </c>
      <c r="R12" s="112" t="s">
        <v>0</v>
      </c>
      <c r="S12" s="112" t="s">
        <v>0</v>
      </c>
      <c r="T12" s="112" t="s">
        <v>0</v>
      </c>
      <c r="U12" s="112" t="s">
        <v>0</v>
      </c>
      <c r="V12" s="112" t="s">
        <v>0</v>
      </c>
      <c r="W12" s="112" t="s">
        <v>0</v>
      </c>
      <c r="X12" s="112" t="s">
        <v>0</v>
      </c>
      <c r="Z12" s="126" t="str">
        <f t="shared" si="0"/>
        <v>-</v>
      </c>
      <c r="AA12" s="107" t="s">
        <v>0</v>
      </c>
      <c r="AC12" s="107" t="s">
        <v>0</v>
      </c>
      <c r="AD12" s="107" t="s">
        <v>0</v>
      </c>
    </row>
    <row r="13" spans="1:30" ht="16.5" customHeight="1" x14ac:dyDescent="0.3">
      <c r="A13" s="117" t="s">
        <v>0</v>
      </c>
      <c r="B13" s="117" t="s">
        <v>0</v>
      </c>
      <c r="C13" s="82">
        <v>1.78</v>
      </c>
      <c r="D13" s="4">
        <v>1893</v>
      </c>
      <c r="E13" s="127">
        <v>85.964606741573036</v>
      </c>
      <c r="F13" s="100" t="s">
        <v>0</v>
      </c>
      <c r="G13" s="97">
        <v>85.964606741573036</v>
      </c>
      <c r="H13" s="112" t="s">
        <v>0</v>
      </c>
      <c r="I13" s="112" t="s">
        <v>0</v>
      </c>
      <c r="J13" s="112" t="s">
        <v>0</v>
      </c>
      <c r="K13" s="112" t="s">
        <v>0</v>
      </c>
      <c r="L13" s="112" t="s">
        <v>0</v>
      </c>
      <c r="M13" s="112" t="s">
        <v>0</v>
      </c>
      <c r="N13" s="112" t="s">
        <v>0</v>
      </c>
      <c r="O13" s="112" t="s">
        <v>0</v>
      </c>
      <c r="P13" s="112" t="s">
        <v>0</v>
      </c>
      <c r="Q13" s="112" t="s">
        <v>0</v>
      </c>
      <c r="R13" s="112" t="s">
        <v>0</v>
      </c>
      <c r="S13" s="112" t="s">
        <v>0</v>
      </c>
      <c r="T13" s="112" t="s">
        <v>0</v>
      </c>
      <c r="U13" s="112" t="s">
        <v>0</v>
      </c>
      <c r="V13" s="112" t="s">
        <v>0</v>
      </c>
      <c r="W13" s="112" t="s">
        <v>0</v>
      </c>
      <c r="X13" s="112" t="s">
        <v>0</v>
      </c>
      <c r="Z13" s="128">
        <f t="shared" si="0"/>
        <v>85.964606741573036</v>
      </c>
      <c r="AA13" s="107" t="s">
        <v>0</v>
      </c>
      <c r="AC13" s="107" t="s">
        <v>0</v>
      </c>
      <c r="AD13" s="107" t="s">
        <v>0</v>
      </c>
    </row>
    <row r="14" spans="1:30" ht="16.5" customHeight="1" x14ac:dyDescent="0.3">
      <c r="A14" s="117" t="s">
        <v>0</v>
      </c>
      <c r="B14" s="117" t="s">
        <v>0</v>
      </c>
      <c r="C14" s="82">
        <v>2</v>
      </c>
      <c r="D14" s="4">
        <v>1894</v>
      </c>
      <c r="E14" s="116" t="s">
        <v>0</v>
      </c>
      <c r="F14" s="100" t="s">
        <v>0</v>
      </c>
      <c r="G14" s="100" t="s">
        <v>0</v>
      </c>
      <c r="H14" s="112" t="s">
        <v>0</v>
      </c>
      <c r="I14" s="112" t="s">
        <v>0</v>
      </c>
      <c r="J14" s="112" t="s">
        <v>0</v>
      </c>
      <c r="K14" s="112" t="s">
        <v>0</v>
      </c>
      <c r="L14" s="112" t="s">
        <v>0</v>
      </c>
      <c r="M14" s="112" t="s">
        <v>0</v>
      </c>
      <c r="N14" s="112" t="s">
        <v>0</v>
      </c>
      <c r="O14" s="112" t="s">
        <v>0</v>
      </c>
      <c r="P14" s="112" t="s">
        <v>0</v>
      </c>
      <c r="Q14" s="112" t="s">
        <v>0</v>
      </c>
      <c r="R14" s="112" t="s">
        <v>0</v>
      </c>
      <c r="S14" s="112" t="s">
        <v>0</v>
      </c>
      <c r="T14" s="112" t="s">
        <v>0</v>
      </c>
      <c r="U14" s="112" t="s">
        <v>0</v>
      </c>
      <c r="V14" s="112" t="s">
        <v>0</v>
      </c>
      <c r="W14" s="112" t="s">
        <v>0</v>
      </c>
      <c r="X14" s="112" t="s">
        <v>0</v>
      </c>
      <c r="Z14" s="126" t="str">
        <f t="shared" si="0"/>
        <v>-</v>
      </c>
      <c r="AA14" s="107" t="s">
        <v>0</v>
      </c>
      <c r="AC14" s="107" t="s">
        <v>0</v>
      </c>
      <c r="AD14" s="107" t="s">
        <v>0</v>
      </c>
    </row>
    <row r="15" spans="1:30" ht="16.5" customHeight="1" x14ac:dyDescent="0.3">
      <c r="A15" s="118">
        <v>852</v>
      </c>
      <c r="B15" s="118">
        <f>A15/C15</f>
        <v>450.79365079365084</v>
      </c>
      <c r="C15" s="82">
        <v>1.89</v>
      </c>
      <c r="D15" s="4">
        <v>1895</v>
      </c>
      <c r="E15" s="116" t="s">
        <v>0</v>
      </c>
      <c r="F15" s="140">
        <v>87.834000000000003</v>
      </c>
      <c r="G15" s="100" t="s">
        <v>0</v>
      </c>
      <c r="H15" s="112" t="s">
        <v>0</v>
      </c>
      <c r="I15" s="112" t="s">
        <v>0</v>
      </c>
      <c r="J15" s="112" t="s">
        <v>0</v>
      </c>
      <c r="K15" s="112" t="s">
        <v>0</v>
      </c>
      <c r="L15" s="112" t="s">
        <v>0</v>
      </c>
      <c r="M15" s="112" t="s">
        <v>0</v>
      </c>
      <c r="N15" s="112" t="s">
        <v>0</v>
      </c>
      <c r="O15" s="112" t="s">
        <v>0</v>
      </c>
      <c r="P15" s="112" t="s">
        <v>0</v>
      </c>
      <c r="Q15" s="112" t="s">
        <v>0</v>
      </c>
      <c r="R15" s="112" t="s">
        <v>0</v>
      </c>
      <c r="S15" s="112" t="s">
        <v>0</v>
      </c>
      <c r="T15" s="112" t="s">
        <v>0</v>
      </c>
      <c r="U15" s="112" t="s">
        <v>0</v>
      </c>
      <c r="V15" s="112" t="s">
        <v>0</v>
      </c>
      <c r="W15" s="112" t="s">
        <v>0</v>
      </c>
      <c r="X15" s="112" t="s">
        <v>0</v>
      </c>
      <c r="Z15" s="139">
        <f>F15</f>
        <v>87.834000000000003</v>
      </c>
      <c r="AA15" s="107" t="s">
        <v>0</v>
      </c>
      <c r="AC15" s="53">
        <f>(Z15/B15)*100</f>
        <v>19.484302816901408</v>
      </c>
      <c r="AD15" s="107" t="s">
        <v>0</v>
      </c>
    </row>
    <row r="16" spans="1:30" ht="16.5" customHeight="1" x14ac:dyDescent="0.3">
      <c r="A16" s="118">
        <v>879</v>
      </c>
      <c r="B16" s="118">
        <f t="shared" ref="B16:B79" si="1">A16/C16</f>
        <v>446.19289340101523</v>
      </c>
      <c r="C16" s="82">
        <v>1.97</v>
      </c>
      <c r="D16" s="4">
        <v>1896</v>
      </c>
      <c r="E16" s="116" t="s">
        <v>0</v>
      </c>
      <c r="F16" s="140">
        <v>108.68899999999999</v>
      </c>
      <c r="G16" s="100" t="s">
        <v>0</v>
      </c>
      <c r="H16" s="112" t="s">
        <v>0</v>
      </c>
      <c r="I16" s="112" t="s">
        <v>0</v>
      </c>
      <c r="J16" s="112" t="s">
        <v>0</v>
      </c>
      <c r="K16" s="112" t="s">
        <v>0</v>
      </c>
      <c r="L16" s="112" t="s">
        <v>0</v>
      </c>
      <c r="M16" s="112" t="s">
        <v>0</v>
      </c>
      <c r="N16" s="112" t="s">
        <v>0</v>
      </c>
      <c r="O16" s="112" t="s">
        <v>0</v>
      </c>
      <c r="P16" s="112" t="s">
        <v>0</v>
      </c>
      <c r="Q16" s="112" t="s">
        <v>0</v>
      </c>
      <c r="R16" s="112" t="s">
        <v>0</v>
      </c>
      <c r="S16" s="112" t="s">
        <v>0</v>
      </c>
      <c r="T16" s="112" t="s">
        <v>0</v>
      </c>
      <c r="U16" s="112" t="s">
        <v>0</v>
      </c>
      <c r="V16" s="112" t="s">
        <v>0</v>
      </c>
      <c r="W16" s="112" t="s">
        <v>0</v>
      </c>
      <c r="X16" s="112" t="s">
        <v>0</v>
      </c>
      <c r="Z16" s="139">
        <f>F16</f>
        <v>108.68899999999999</v>
      </c>
      <c r="AA16" s="107" t="s">
        <v>0</v>
      </c>
      <c r="AC16" s="53">
        <f t="shared" ref="AC16:AC79" si="2">(Z16/B16)*100</f>
        <v>24.359195676905575</v>
      </c>
      <c r="AD16" s="107" t="s">
        <v>0</v>
      </c>
    </row>
    <row r="17" spans="1:31" ht="16.5" customHeight="1" x14ac:dyDescent="0.3">
      <c r="A17" s="118">
        <v>1178</v>
      </c>
      <c r="B17" s="118">
        <f t="shared" si="1"/>
        <v>542.85714285714289</v>
      </c>
      <c r="C17" s="82">
        <v>2.17</v>
      </c>
      <c r="D17" s="4">
        <v>1897</v>
      </c>
      <c r="E17" s="116" t="s">
        <v>0</v>
      </c>
      <c r="F17" s="140">
        <v>108.113</v>
      </c>
      <c r="G17" s="100" t="s">
        <v>0</v>
      </c>
      <c r="H17" s="112" t="s">
        <v>0</v>
      </c>
      <c r="I17" s="112" t="s">
        <v>0</v>
      </c>
      <c r="J17" s="112" t="s">
        <v>0</v>
      </c>
      <c r="K17" s="112" t="s">
        <v>0</v>
      </c>
      <c r="L17" s="112" t="s">
        <v>0</v>
      </c>
      <c r="M17" s="112" t="s">
        <v>0</v>
      </c>
      <c r="N17" s="112" t="s">
        <v>0</v>
      </c>
      <c r="O17" s="112" t="s">
        <v>0</v>
      </c>
      <c r="P17" s="112" t="s">
        <v>0</v>
      </c>
      <c r="Q17" s="112" t="s">
        <v>0</v>
      </c>
      <c r="R17" s="112" t="s">
        <v>0</v>
      </c>
      <c r="S17" s="112" t="s">
        <v>0</v>
      </c>
      <c r="T17" s="112" t="s">
        <v>0</v>
      </c>
      <c r="U17" s="112" t="s">
        <v>0</v>
      </c>
      <c r="V17" s="112" t="s">
        <v>0</v>
      </c>
      <c r="W17" s="112" t="s">
        <v>0</v>
      </c>
      <c r="X17" s="112" t="s">
        <v>0</v>
      </c>
      <c r="Z17" s="139">
        <f>F17</f>
        <v>108.113</v>
      </c>
      <c r="AA17" s="107" t="s">
        <v>0</v>
      </c>
      <c r="AC17" s="53">
        <f t="shared" si="2"/>
        <v>19.915552631578944</v>
      </c>
      <c r="AD17" s="107" t="s">
        <v>0</v>
      </c>
    </row>
    <row r="18" spans="1:31" ht="16.5" customHeight="1" x14ac:dyDescent="0.3">
      <c r="A18" s="118">
        <v>1169</v>
      </c>
      <c r="B18" s="118">
        <f t="shared" si="1"/>
        <v>554.02843601895734</v>
      </c>
      <c r="C18" s="82">
        <v>2.11</v>
      </c>
      <c r="D18" s="4">
        <v>1898</v>
      </c>
      <c r="E18" s="116" t="s">
        <v>0</v>
      </c>
      <c r="F18" s="140">
        <v>108.94499999999999</v>
      </c>
      <c r="G18" s="100" t="s">
        <v>0</v>
      </c>
      <c r="H18" s="112" t="s">
        <v>0</v>
      </c>
      <c r="I18" s="112" t="s">
        <v>0</v>
      </c>
      <c r="J18" s="112" t="s">
        <v>0</v>
      </c>
      <c r="K18" s="112" t="s">
        <v>0</v>
      </c>
      <c r="L18" s="112" t="s">
        <v>0</v>
      </c>
      <c r="M18" s="112" t="s">
        <v>0</v>
      </c>
      <c r="N18" s="112" t="s">
        <v>0</v>
      </c>
      <c r="O18" s="112" t="s">
        <v>0</v>
      </c>
      <c r="P18" s="112" t="s">
        <v>0</v>
      </c>
      <c r="Q18" s="112" t="s">
        <v>0</v>
      </c>
      <c r="R18" s="112" t="s">
        <v>0</v>
      </c>
      <c r="S18" s="112" t="s">
        <v>0</v>
      </c>
      <c r="T18" s="112" t="s">
        <v>0</v>
      </c>
      <c r="U18" s="112" t="s">
        <v>0</v>
      </c>
      <c r="V18" s="112" t="s">
        <v>0</v>
      </c>
      <c r="W18" s="112" t="s">
        <v>0</v>
      </c>
      <c r="X18" s="112" t="s">
        <v>0</v>
      </c>
      <c r="Z18" s="139">
        <f>F18</f>
        <v>108.94499999999999</v>
      </c>
      <c r="AA18" s="107" t="s">
        <v>0</v>
      </c>
      <c r="AC18" s="53">
        <f t="shared" si="2"/>
        <v>19.664153122326773</v>
      </c>
      <c r="AD18" s="107" t="s">
        <v>0</v>
      </c>
    </row>
    <row r="19" spans="1:31" ht="16.5" customHeight="1" x14ac:dyDescent="0.3">
      <c r="A19" s="118">
        <v>1185</v>
      </c>
      <c r="B19" s="118">
        <f t="shared" si="1"/>
        <v>561.61137440758296</v>
      </c>
      <c r="C19" s="82">
        <v>2.11</v>
      </c>
      <c r="D19" s="4">
        <v>1899</v>
      </c>
      <c r="E19" s="116" t="s">
        <v>0</v>
      </c>
      <c r="F19" s="140">
        <v>113.633</v>
      </c>
      <c r="G19" s="100" t="s">
        <v>0</v>
      </c>
      <c r="H19" s="112" t="s">
        <v>0</v>
      </c>
      <c r="I19" s="112" t="s">
        <v>0</v>
      </c>
      <c r="J19" s="112" t="s">
        <v>0</v>
      </c>
      <c r="K19" s="112" t="s">
        <v>0</v>
      </c>
      <c r="L19" s="112" t="s">
        <v>0</v>
      </c>
      <c r="M19" s="112" t="s">
        <v>0</v>
      </c>
      <c r="N19" s="112" t="s">
        <v>0</v>
      </c>
      <c r="O19" s="112" t="s">
        <v>0</v>
      </c>
      <c r="P19" s="112" t="s">
        <v>0</v>
      </c>
      <c r="Q19" s="112" t="s">
        <v>0</v>
      </c>
      <c r="R19" s="112" t="s">
        <v>0</v>
      </c>
      <c r="S19" s="112" t="s">
        <v>0</v>
      </c>
      <c r="T19" s="112" t="s">
        <v>0</v>
      </c>
      <c r="U19" s="112" t="s">
        <v>0</v>
      </c>
      <c r="V19" s="112" t="s">
        <v>0</v>
      </c>
      <c r="W19" s="112" t="s">
        <v>0</v>
      </c>
      <c r="X19" s="112" t="s">
        <v>0</v>
      </c>
      <c r="Z19" s="139">
        <f>F19</f>
        <v>113.633</v>
      </c>
      <c r="AA19" s="107" t="s">
        <v>0</v>
      </c>
      <c r="AC19" s="53">
        <f t="shared" si="2"/>
        <v>20.233386497890294</v>
      </c>
      <c r="AD19" s="107" t="s">
        <v>0</v>
      </c>
    </row>
    <row r="20" spans="1:31" ht="16.5" customHeight="1" x14ac:dyDescent="0.3">
      <c r="A20" s="118">
        <v>1317</v>
      </c>
      <c r="B20" s="118">
        <f t="shared" si="1"/>
        <v>658.5</v>
      </c>
      <c r="C20" s="82">
        <v>2</v>
      </c>
      <c r="D20" s="4">
        <v>1900</v>
      </c>
      <c r="E20" s="127">
        <v>113</v>
      </c>
      <c r="F20" s="83">
        <v>112.44799999999999</v>
      </c>
      <c r="G20" s="97">
        <v>124.71</v>
      </c>
      <c r="H20" s="112" t="s">
        <v>0</v>
      </c>
      <c r="I20" s="112" t="s">
        <v>0</v>
      </c>
      <c r="J20" s="112" t="s">
        <v>0</v>
      </c>
      <c r="K20" s="112" t="s">
        <v>0</v>
      </c>
      <c r="L20" s="112" t="s">
        <v>0</v>
      </c>
      <c r="M20" s="112" t="s">
        <v>0</v>
      </c>
      <c r="N20" s="112" t="s">
        <v>0</v>
      </c>
      <c r="O20" s="112" t="s">
        <v>0</v>
      </c>
      <c r="P20" s="112" t="s">
        <v>0</v>
      </c>
      <c r="Q20" s="112" t="s">
        <v>0</v>
      </c>
      <c r="R20" s="112" t="s">
        <v>0</v>
      </c>
      <c r="S20" s="112" t="s">
        <v>0</v>
      </c>
      <c r="T20" s="112" t="s">
        <v>0</v>
      </c>
      <c r="U20" s="112" t="s">
        <v>0</v>
      </c>
      <c r="V20" s="112" t="s">
        <v>0</v>
      </c>
      <c r="W20" s="112" t="s">
        <v>0</v>
      </c>
      <c r="X20" s="112" t="s">
        <v>0</v>
      </c>
      <c r="Z20" s="128">
        <f>E20</f>
        <v>113</v>
      </c>
      <c r="AA20" s="107" t="s">
        <v>0</v>
      </c>
      <c r="AC20" s="53">
        <f t="shared" si="2"/>
        <v>17.160212604403949</v>
      </c>
      <c r="AD20" s="107" t="s">
        <v>0</v>
      </c>
    </row>
    <row r="21" spans="1:31" ht="16.5" customHeight="1" x14ac:dyDescent="0.3">
      <c r="A21" s="118">
        <v>1774</v>
      </c>
      <c r="B21" s="118">
        <f t="shared" si="1"/>
        <v>771.304347826087</v>
      </c>
      <c r="C21" s="82">
        <v>2.2999999999999998</v>
      </c>
      <c r="D21" s="4">
        <v>1901</v>
      </c>
      <c r="E21" s="116" t="s">
        <v>0</v>
      </c>
      <c r="F21" s="140">
        <v>112.053</v>
      </c>
      <c r="G21" s="97">
        <v>113.30956521739132</v>
      </c>
      <c r="H21" s="112" t="s">
        <v>0</v>
      </c>
      <c r="I21" s="112" t="s">
        <v>0</v>
      </c>
      <c r="J21" s="112" t="s">
        <v>0</v>
      </c>
      <c r="K21" s="112" t="s">
        <v>0</v>
      </c>
      <c r="L21" s="112" t="s">
        <v>0</v>
      </c>
      <c r="M21" s="112" t="s">
        <v>0</v>
      </c>
      <c r="N21" s="112" t="s">
        <v>0</v>
      </c>
      <c r="O21" s="112" t="s">
        <v>0</v>
      </c>
      <c r="P21" s="112" t="s">
        <v>0</v>
      </c>
      <c r="Q21" s="112" t="s">
        <v>0</v>
      </c>
      <c r="R21" s="112" t="s">
        <v>0</v>
      </c>
      <c r="S21" s="112" t="s">
        <v>0</v>
      </c>
      <c r="T21" s="112" t="s">
        <v>0</v>
      </c>
      <c r="U21" s="112" t="s">
        <v>0</v>
      </c>
      <c r="V21" s="112" t="s">
        <v>0</v>
      </c>
      <c r="W21" s="112" t="s">
        <v>0</v>
      </c>
      <c r="X21" s="112" t="s">
        <v>0</v>
      </c>
      <c r="Z21" s="139">
        <f>F21</f>
        <v>112.053</v>
      </c>
      <c r="AA21" s="107" t="s">
        <v>0</v>
      </c>
      <c r="AC21" s="53">
        <f t="shared" si="2"/>
        <v>14.527728297632466</v>
      </c>
      <c r="AD21" s="107" t="s">
        <v>0</v>
      </c>
    </row>
    <row r="22" spans="1:31" ht="16.5" customHeight="1" x14ac:dyDescent="0.3">
      <c r="A22" s="118">
        <v>1672</v>
      </c>
      <c r="B22" s="118">
        <f t="shared" si="1"/>
        <v>628.57142857142856</v>
      </c>
      <c r="C22" s="82">
        <v>2.66</v>
      </c>
      <c r="D22" s="4">
        <v>1902</v>
      </c>
      <c r="E22" s="116" t="s">
        <v>0</v>
      </c>
      <c r="F22" s="140">
        <v>111.31399999999999</v>
      </c>
      <c r="G22" s="97">
        <v>102.73872180451129</v>
      </c>
      <c r="H22" s="112" t="s">
        <v>0</v>
      </c>
      <c r="I22" s="112" t="s">
        <v>0</v>
      </c>
      <c r="J22" s="112" t="s">
        <v>0</v>
      </c>
      <c r="K22" s="112" t="s">
        <v>0</v>
      </c>
      <c r="L22" s="112" t="s">
        <v>0</v>
      </c>
      <c r="M22" s="112" t="s">
        <v>0</v>
      </c>
      <c r="N22" s="112" t="s">
        <v>0</v>
      </c>
      <c r="O22" s="112" t="s">
        <v>0</v>
      </c>
      <c r="P22" s="112" t="s">
        <v>0</v>
      </c>
      <c r="Q22" s="112" t="s">
        <v>0</v>
      </c>
      <c r="R22" s="112" t="s">
        <v>0</v>
      </c>
      <c r="S22" s="112" t="s">
        <v>0</v>
      </c>
      <c r="T22" s="112" t="s">
        <v>0</v>
      </c>
      <c r="U22" s="112" t="s">
        <v>0</v>
      </c>
      <c r="V22" s="112" t="s">
        <v>0</v>
      </c>
      <c r="W22" s="112" t="s">
        <v>0</v>
      </c>
      <c r="X22" s="112" t="s">
        <v>0</v>
      </c>
      <c r="Z22" s="139">
        <f>F22</f>
        <v>111.31399999999999</v>
      </c>
      <c r="AA22" s="107" t="s">
        <v>0</v>
      </c>
      <c r="AC22" s="53">
        <f t="shared" si="2"/>
        <v>17.709045454545453</v>
      </c>
      <c r="AD22" s="107" t="s">
        <v>0</v>
      </c>
    </row>
    <row r="23" spans="1:31" ht="16.5" customHeight="1" x14ac:dyDescent="0.3">
      <c r="A23" s="118">
        <v>1859</v>
      </c>
      <c r="B23" s="118">
        <f t="shared" si="1"/>
        <v>811.79039301310047</v>
      </c>
      <c r="C23" s="82">
        <v>2.29</v>
      </c>
      <c r="D23" s="4">
        <v>1903</v>
      </c>
      <c r="E23" s="116" t="s">
        <v>0</v>
      </c>
      <c r="F23" s="140">
        <v>138.86600000000001</v>
      </c>
      <c r="G23" s="97">
        <v>124.54585152838426</v>
      </c>
      <c r="H23" s="112" t="s">
        <v>0</v>
      </c>
      <c r="I23" s="112" t="s">
        <v>0</v>
      </c>
      <c r="J23" s="112" t="s">
        <v>0</v>
      </c>
      <c r="K23" s="112" t="s">
        <v>0</v>
      </c>
      <c r="L23" s="112" t="s">
        <v>0</v>
      </c>
      <c r="M23" s="112" t="s">
        <v>0</v>
      </c>
      <c r="N23" s="112" t="s">
        <v>0</v>
      </c>
      <c r="O23" s="112" t="s">
        <v>0</v>
      </c>
      <c r="P23" s="112" t="s">
        <v>0</v>
      </c>
      <c r="Q23" s="112" t="s">
        <v>0</v>
      </c>
      <c r="R23" s="112" t="s">
        <v>0</v>
      </c>
      <c r="S23" s="112" t="s">
        <v>0</v>
      </c>
      <c r="T23" s="112" t="s">
        <v>0</v>
      </c>
      <c r="U23" s="112" t="s">
        <v>0</v>
      </c>
      <c r="V23" s="112" t="s">
        <v>0</v>
      </c>
      <c r="W23" s="112" t="s">
        <v>0</v>
      </c>
      <c r="X23" s="112" t="s">
        <v>0</v>
      </c>
      <c r="Z23" s="139">
        <f>F23</f>
        <v>138.86600000000001</v>
      </c>
      <c r="AA23" s="107" t="s">
        <v>0</v>
      </c>
      <c r="AC23" s="53">
        <f t="shared" si="2"/>
        <v>17.106139860139859</v>
      </c>
      <c r="AD23" s="107" t="s">
        <v>0</v>
      </c>
    </row>
    <row r="24" spans="1:31" ht="16.5" customHeight="1" x14ac:dyDescent="0.3">
      <c r="A24" s="118">
        <v>1836</v>
      </c>
      <c r="B24" s="118">
        <f t="shared" si="1"/>
        <v>904.43349753694588</v>
      </c>
      <c r="C24" s="82">
        <v>2.0299999999999998</v>
      </c>
      <c r="D24" s="4">
        <v>1904</v>
      </c>
      <c r="E24" s="116" t="s">
        <v>0</v>
      </c>
      <c r="F24" s="140">
        <v>151.322</v>
      </c>
      <c r="G24" s="97">
        <v>220.79064039408868</v>
      </c>
      <c r="H24" s="112" t="s">
        <v>0</v>
      </c>
      <c r="I24" s="112" t="s">
        <v>0</v>
      </c>
      <c r="J24" s="112" t="s">
        <v>0</v>
      </c>
      <c r="K24" s="112" t="s">
        <v>0</v>
      </c>
      <c r="L24" s="112" t="s">
        <v>0</v>
      </c>
      <c r="M24" s="112" t="s">
        <v>0</v>
      </c>
      <c r="N24" s="112" t="s">
        <v>0</v>
      </c>
      <c r="O24" s="112" t="s">
        <v>0</v>
      </c>
      <c r="P24" s="112" t="s">
        <v>0</v>
      </c>
      <c r="Q24" s="112" t="s">
        <v>0</v>
      </c>
      <c r="R24" s="112" t="s">
        <v>0</v>
      </c>
      <c r="S24" s="112" t="s">
        <v>0</v>
      </c>
      <c r="T24" s="112" t="s">
        <v>0</v>
      </c>
      <c r="U24" s="112" t="s">
        <v>0</v>
      </c>
      <c r="V24" s="112" t="s">
        <v>0</v>
      </c>
      <c r="W24" s="112" t="s">
        <v>0</v>
      </c>
      <c r="X24" s="112" t="s">
        <v>0</v>
      </c>
      <c r="Z24" s="139">
        <f>F24</f>
        <v>151.322</v>
      </c>
      <c r="AA24" s="107" t="s">
        <v>0</v>
      </c>
      <c r="AC24" s="53">
        <f t="shared" si="2"/>
        <v>16.73113616557734</v>
      </c>
      <c r="AD24" s="107" t="s">
        <v>0</v>
      </c>
    </row>
    <row r="25" spans="1:31" ht="16.5" customHeight="1" x14ac:dyDescent="0.3">
      <c r="A25" s="118">
        <v>2273</v>
      </c>
      <c r="B25" s="118">
        <f t="shared" si="1"/>
        <v>1142.211055276382</v>
      </c>
      <c r="C25" s="82">
        <v>1.99</v>
      </c>
      <c r="D25" s="4">
        <v>1905</v>
      </c>
      <c r="E25" s="127">
        <v>158.96633165829147</v>
      </c>
      <c r="F25" s="83">
        <v>155.16900000000001</v>
      </c>
      <c r="G25" s="97">
        <v>224.07035175879395</v>
      </c>
      <c r="H25" s="112" t="s">
        <v>0</v>
      </c>
      <c r="I25" s="112" t="s">
        <v>0</v>
      </c>
      <c r="J25" s="112" t="s">
        <v>0</v>
      </c>
      <c r="K25" s="112" t="s">
        <v>0</v>
      </c>
      <c r="L25" s="112" t="s">
        <v>0</v>
      </c>
      <c r="M25" s="112" t="s">
        <v>0</v>
      </c>
      <c r="N25" s="112" t="s">
        <v>0</v>
      </c>
      <c r="O25" s="112" t="s">
        <v>0</v>
      </c>
      <c r="P25" s="112" t="s">
        <v>0</v>
      </c>
      <c r="Q25" s="112" t="s">
        <v>0</v>
      </c>
      <c r="R25" s="112" t="s">
        <v>0</v>
      </c>
      <c r="S25" s="112" t="s">
        <v>0</v>
      </c>
      <c r="T25" s="112" t="s">
        <v>0</v>
      </c>
      <c r="U25" s="112" t="s">
        <v>0</v>
      </c>
      <c r="V25" s="112" t="s">
        <v>0</v>
      </c>
      <c r="W25" s="112" t="s">
        <v>0</v>
      </c>
      <c r="X25" s="112" t="s">
        <v>0</v>
      </c>
      <c r="Z25" s="128">
        <f>E25</f>
        <v>158.96633165829147</v>
      </c>
      <c r="AA25" s="107" t="s">
        <v>0</v>
      </c>
      <c r="AC25" s="53">
        <f t="shared" si="2"/>
        <v>13.917421909370875</v>
      </c>
      <c r="AD25" s="107" t="s">
        <v>0</v>
      </c>
    </row>
    <row r="26" spans="1:31" ht="16.5" customHeight="1" x14ac:dyDescent="0.3">
      <c r="A26" s="118">
        <v>2217</v>
      </c>
      <c r="B26" s="118">
        <f t="shared" si="1"/>
        <v>1114.070351758794</v>
      </c>
      <c r="C26" s="82">
        <v>1.99</v>
      </c>
      <c r="D26" s="4">
        <v>1906</v>
      </c>
      <c r="E26" s="126" t="s">
        <v>0</v>
      </c>
      <c r="F26" s="140">
        <v>153.666</v>
      </c>
      <c r="G26" s="97">
        <v>223.01859296482414</v>
      </c>
      <c r="H26" s="112" t="s">
        <v>0</v>
      </c>
      <c r="I26" s="112" t="s">
        <v>0</v>
      </c>
      <c r="J26" s="112" t="s">
        <v>0</v>
      </c>
      <c r="K26" s="112" t="s">
        <v>0</v>
      </c>
      <c r="L26" s="112" t="s">
        <v>0</v>
      </c>
      <c r="M26" s="112" t="s">
        <v>0</v>
      </c>
      <c r="N26" s="112" t="s">
        <v>0</v>
      </c>
      <c r="O26" s="112" t="s">
        <v>0</v>
      </c>
      <c r="P26" s="112" t="s">
        <v>0</v>
      </c>
      <c r="Q26" s="112" t="s">
        <v>0</v>
      </c>
      <c r="R26" s="112" t="s">
        <v>0</v>
      </c>
      <c r="S26" s="112" t="s">
        <v>0</v>
      </c>
      <c r="T26" s="112" t="s">
        <v>0</v>
      </c>
      <c r="U26" s="112" t="s">
        <v>0</v>
      </c>
      <c r="V26" s="112" t="s">
        <v>0</v>
      </c>
      <c r="W26" s="112" t="s">
        <v>0</v>
      </c>
      <c r="X26" s="112" t="s">
        <v>0</v>
      </c>
      <c r="Z26" s="139">
        <f>F26</f>
        <v>153.666</v>
      </c>
      <c r="AA26" s="107" t="s">
        <v>0</v>
      </c>
      <c r="AC26" s="53">
        <f t="shared" si="2"/>
        <v>13.793204330175913</v>
      </c>
      <c r="AD26" s="107" t="s">
        <v>0</v>
      </c>
    </row>
    <row r="27" spans="1:31" ht="16.5" customHeight="1" x14ac:dyDescent="0.3">
      <c r="A27" s="118">
        <v>2346</v>
      </c>
      <c r="B27" s="118">
        <f t="shared" si="1"/>
        <v>1161.3861386138615</v>
      </c>
      <c r="C27" s="82">
        <v>2.02</v>
      </c>
      <c r="D27" s="4">
        <v>1907</v>
      </c>
      <c r="E27" s="126" t="s">
        <v>0</v>
      </c>
      <c r="F27" s="140">
        <v>151.20500000000001</v>
      </c>
      <c r="G27" s="97">
        <v>218.36633663366337</v>
      </c>
      <c r="H27" s="112" t="s">
        <v>0</v>
      </c>
      <c r="I27" s="112" t="s">
        <v>0</v>
      </c>
      <c r="J27" s="112" t="s">
        <v>0</v>
      </c>
      <c r="K27" s="112" t="s">
        <v>0</v>
      </c>
      <c r="L27" s="112" t="s">
        <v>0</v>
      </c>
      <c r="M27" s="112" t="s">
        <v>0</v>
      </c>
      <c r="N27" s="112" t="s">
        <v>0</v>
      </c>
      <c r="O27" s="112" t="s">
        <v>0</v>
      </c>
      <c r="P27" s="112" t="s">
        <v>0</v>
      </c>
      <c r="Q27" s="112" t="s">
        <v>0</v>
      </c>
      <c r="R27" s="112" t="s">
        <v>0</v>
      </c>
      <c r="S27" s="112" t="s">
        <v>0</v>
      </c>
      <c r="T27" s="112" t="s">
        <v>0</v>
      </c>
      <c r="U27" s="112" t="s">
        <v>0</v>
      </c>
      <c r="V27" s="112" t="s">
        <v>0</v>
      </c>
      <c r="W27" s="112" t="s">
        <v>0</v>
      </c>
      <c r="X27" s="112" t="s">
        <v>0</v>
      </c>
      <c r="Z27" s="139">
        <f>F27</f>
        <v>151.20500000000001</v>
      </c>
      <c r="AA27" s="107" t="s">
        <v>0</v>
      </c>
      <c r="AC27" s="53">
        <f t="shared" si="2"/>
        <v>13.019356351236148</v>
      </c>
      <c r="AD27" s="107" t="s">
        <v>0</v>
      </c>
    </row>
    <row r="28" spans="1:31" ht="16.5" customHeight="1" x14ac:dyDescent="0.3">
      <c r="A28" s="118">
        <v>2408</v>
      </c>
      <c r="B28" s="118">
        <f t="shared" si="1"/>
        <v>1084.6846846846845</v>
      </c>
      <c r="C28" s="82">
        <v>2.2200000000000002</v>
      </c>
      <c r="D28" s="4">
        <v>1908</v>
      </c>
      <c r="E28" s="126" t="s">
        <v>0</v>
      </c>
      <c r="F28" s="140">
        <v>149.578</v>
      </c>
      <c r="G28" s="97">
        <v>199.53513513513514</v>
      </c>
      <c r="H28" s="112" t="s">
        <v>0</v>
      </c>
      <c r="I28" s="112" t="s">
        <v>0</v>
      </c>
      <c r="J28" s="112" t="s">
        <v>0</v>
      </c>
      <c r="K28" s="112" t="s">
        <v>0</v>
      </c>
      <c r="L28" s="112" t="s">
        <v>0</v>
      </c>
      <c r="M28" s="112" t="s">
        <v>0</v>
      </c>
      <c r="N28" s="112" t="s">
        <v>0</v>
      </c>
      <c r="O28" s="112" t="s">
        <v>0</v>
      </c>
      <c r="P28" s="112" t="s">
        <v>0</v>
      </c>
      <c r="Q28" s="112" t="s">
        <v>0</v>
      </c>
      <c r="R28" s="112" t="s">
        <v>0</v>
      </c>
      <c r="S28" s="112" t="s">
        <v>0</v>
      </c>
      <c r="T28" s="112" t="s">
        <v>0</v>
      </c>
      <c r="U28" s="112" t="s">
        <v>0</v>
      </c>
      <c r="V28" s="112" t="s">
        <v>0</v>
      </c>
      <c r="W28" s="112" t="s">
        <v>0</v>
      </c>
      <c r="X28" s="112" t="s">
        <v>0</v>
      </c>
      <c r="Z28" s="139">
        <f>F28</f>
        <v>149.578</v>
      </c>
      <c r="AA28" s="107" t="s">
        <v>0</v>
      </c>
      <c r="AC28" s="53">
        <f t="shared" si="2"/>
        <v>13.789998338870435</v>
      </c>
      <c r="AD28" s="107" t="s">
        <v>0</v>
      </c>
    </row>
    <row r="29" spans="1:31" ht="16.5" customHeight="1" x14ac:dyDescent="0.3">
      <c r="A29" s="118">
        <v>2643</v>
      </c>
      <c r="B29" s="118">
        <f t="shared" si="1"/>
        <v>1149.1304347826087</v>
      </c>
      <c r="C29" s="82">
        <v>2.2999999999999998</v>
      </c>
      <c r="D29" s="5">
        <v>1909</v>
      </c>
      <c r="E29" s="126" t="s">
        <v>0</v>
      </c>
      <c r="F29" s="140">
        <v>148.113</v>
      </c>
      <c r="G29" s="97">
        <v>190.59782608695653</v>
      </c>
      <c r="H29" s="112" t="s">
        <v>0</v>
      </c>
      <c r="I29" s="112" t="s">
        <v>0</v>
      </c>
      <c r="J29" s="112" t="s">
        <v>0</v>
      </c>
      <c r="K29" s="112" t="s">
        <v>0</v>
      </c>
      <c r="L29" s="112" t="s">
        <v>0</v>
      </c>
      <c r="M29" s="112" t="s">
        <v>0</v>
      </c>
      <c r="N29" s="112" t="s">
        <v>0</v>
      </c>
      <c r="O29" s="112" t="s">
        <v>0</v>
      </c>
      <c r="P29" s="112" t="s">
        <v>0</v>
      </c>
      <c r="Q29" s="112" t="s">
        <v>0</v>
      </c>
      <c r="R29" s="112" t="s">
        <v>0</v>
      </c>
      <c r="S29" s="112" t="s">
        <v>0</v>
      </c>
      <c r="T29" s="112" t="s">
        <v>0</v>
      </c>
      <c r="U29" s="112" t="s">
        <v>0</v>
      </c>
      <c r="V29" s="112" t="s">
        <v>0</v>
      </c>
      <c r="W29" s="112" t="s">
        <v>0</v>
      </c>
      <c r="X29" s="112" t="s">
        <v>0</v>
      </c>
      <c r="Z29" s="139">
        <f>F29</f>
        <v>148.113</v>
      </c>
      <c r="AA29" s="107" t="s">
        <v>0</v>
      </c>
      <c r="AC29" s="53">
        <f t="shared" si="2"/>
        <v>12.889137343927354</v>
      </c>
      <c r="AD29" s="107" t="s">
        <v>0</v>
      </c>
    </row>
    <row r="30" spans="1:31" ht="16.5" customHeight="1" x14ac:dyDescent="0.3">
      <c r="A30" s="118">
        <v>3100</v>
      </c>
      <c r="B30" s="118">
        <f t="shared" si="1"/>
        <v>1409.090909090909</v>
      </c>
      <c r="C30" s="82">
        <v>2.2000000000000002</v>
      </c>
      <c r="D30" s="5">
        <v>1910</v>
      </c>
      <c r="E30" s="129">
        <v>203.43456221198156</v>
      </c>
      <c r="F30" s="83">
        <v>149.988</v>
      </c>
      <c r="G30" s="113">
        <v>199.86545454545453</v>
      </c>
      <c r="H30" s="112" t="s">
        <v>0</v>
      </c>
      <c r="I30" s="112" t="s">
        <v>0</v>
      </c>
      <c r="J30" s="112" t="s">
        <v>0</v>
      </c>
      <c r="K30" s="112" t="s">
        <v>0</v>
      </c>
      <c r="L30" s="112" t="s">
        <v>0</v>
      </c>
      <c r="M30" s="112" t="s">
        <v>0</v>
      </c>
      <c r="N30" s="112" t="s">
        <v>0</v>
      </c>
      <c r="O30" s="112" t="s">
        <v>0</v>
      </c>
      <c r="P30" s="112" t="s">
        <v>0</v>
      </c>
      <c r="Q30" s="112" t="s">
        <v>0</v>
      </c>
      <c r="R30" s="112" t="s">
        <v>0</v>
      </c>
      <c r="S30" s="112" t="s">
        <v>0</v>
      </c>
      <c r="T30" s="112" t="s">
        <v>0</v>
      </c>
      <c r="U30" s="112" t="s">
        <v>0</v>
      </c>
      <c r="V30" s="112" t="s">
        <v>0</v>
      </c>
      <c r="W30" s="112" t="s">
        <v>0</v>
      </c>
      <c r="X30" s="112" t="s">
        <v>0</v>
      </c>
      <c r="Z30" s="128">
        <f>E30</f>
        <v>203.43456221198156</v>
      </c>
      <c r="AA30" s="107" t="s">
        <v>0</v>
      </c>
      <c r="AC30" s="53">
        <f t="shared" si="2"/>
        <v>14.437291511818046</v>
      </c>
      <c r="AD30" s="107" t="s">
        <v>0</v>
      </c>
    </row>
    <row r="31" spans="1:31" x14ac:dyDescent="0.3">
      <c r="A31" s="118">
        <v>3153.3479038224409</v>
      </c>
      <c r="B31" s="118">
        <f t="shared" si="1"/>
        <v>1453.1557160472078</v>
      </c>
      <c r="C31" s="82">
        <v>2.17</v>
      </c>
      <c r="D31" s="5">
        <v>1911</v>
      </c>
      <c r="E31" s="100" t="s">
        <v>0</v>
      </c>
      <c r="F31" s="100" t="s">
        <v>0</v>
      </c>
      <c r="G31" s="130">
        <v>208.7373271889401</v>
      </c>
      <c r="H31" s="112" t="s">
        <v>0</v>
      </c>
      <c r="I31" s="112" t="s">
        <v>0</v>
      </c>
      <c r="J31" s="112" t="s">
        <v>0</v>
      </c>
      <c r="K31" s="112" t="s">
        <v>0</v>
      </c>
      <c r="L31" s="112" t="s">
        <v>0</v>
      </c>
      <c r="M31" s="112" t="s">
        <v>0</v>
      </c>
      <c r="N31" s="112" t="s">
        <v>0</v>
      </c>
      <c r="O31" s="112" t="s">
        <v>0</v>
      </c>
      <c r="P31" s="112" t="s">
        <v>0</v>
      </c>
      <c r="Q31" s="112" t="s">
        <v>0</v>
      </c>
      <c r="R31" s="112" t="s">
        <v>0</v>
      </c>
      <c r="S31" s="112" t="s">
        <v>0</v>
      </c>
      <c r="T31" s="112" t="s">
        <v>0</v>
      </c>
      <c r="U31" s="112" t="s">
        <v>0</v>
      </c>
      <c r="V31" s="112" t="s">
        <v>0</v>
      </c>
      <c r="W31" s="112" t="s">
        <v>0</v>
      </c>
      <c r="X31" s="112" t="s">
        <v>0</v>
      </c>
      <c r="Z31" s="131">
        <f t="shared" ref="Z31:Z70" si="3">G31</f>
        <v>208.7373271889401</v>
      </c>
      <c r="AA31" s="107" t="s">
        <v>0</v>
      </c>
      <c r="AC31" s="53">
        <f t="shared" si="2"/>
        <v>14.364415656481441</v>
      </c>
      <c r="AD31" s="107" t="s">
        <v>0</v>
      </c>
    </row>
    <row r="32" spans="1:31" x14ac:dyDescent="0.3">
      <c r="A32" s="118">
        <v>3282.5107703452522</v>
      </c>
      <c r="B32" s="118">
        <f t="shared" si="1"/>
        <v>1609.0739070319864</v>
      </c>
      <c r="C32" s="82">
        <v>2.04</v>
      </c>
      <c r="D32" s="5">
        <v>1912</v>
      </c>
      <c r="E32" s="100" t="s">
        <v>0</v>
      </c>
      <c r="F32" s="100" t="s">
        <v>0</v>
      </c>
      <c r="G32" s="124">
        <v>219.65294117647056</v>
      </c>
      <c r="H32" s="112" t="s">
        <v>0</v>
      </c>
      <c r="I32" s="112" t="s">
        <v>0</v>
      </c>
      <c r="J32" s="112" t="s">
        <v>0</v>
      </c>
      <c r="K32" s="112" t="s">
        <v>0</v>
      </c>
      <c r="L32" s="112" t="s">
        <v>0</v>
      </c>
      <c r="M32" s="112" t="s">
        <v>0</v>
      </c>
      <c r="N32" s="112" t="s">
        <v>0</v>
      </c>
      <c r="O32" s="112" t="s">
        <v>0</v>
      </c>
      <c r="P32" s="112" t="s">
        <v>0</v>
      </c>
      <c r="Q32" s="112" t="s">
        <v>0</v>
      </c>
      <c r="R32" s="112" t="s">
        <v>0</v>
      </c>
      <c r="S32" s="112" t="s">
        <v>0</v>
      </c>
      <c r="T32" s="112" t="s">
        <v>0</v>
      </c>
      <c r="U32" s="112" t="s">
        <v>0</v>
      </c>
      <c r="V32" s="112" t="s">
        <v>0</v>
      </c>
      <c r="W32" s="112" t="s">
        <v>0</v>
      </c>
      <c r="X32" s="112" t="s">
        <v>0</v>
      </c>
      <c r="Z32" s="131">
        <f t="shared" si="3"/>
        <v>219.65294117647056</v>
      </c>
      <c r="AA32" s="107" t="s">
        <v>0</v>
      </c>
      <c r="AC32" s="53">
        <f t="shared" si="2"/>
        <v>13.650891995485209</v>
      </c>
      <c r="AD32" s="107" t="s">
        <v>0</v>
      </c>
      <c r="AE32" s="53"/>
    </row>
    <row r="33" spans="1:31" x14ac:dyDescent="0.3">
      <c r="A33" s="118">
        <v>3354.8547553741373</v>
      </c>
      <c r="B33" s="118">
        <f t="shared" si="1"/>
        <v>1511.1958357541157</v>
      </c>
      <c r="C33" s="82">
        <v>2.2200000000000002</v>
      </c>
      <c r="D33" s="5">
        <v>1913</v>
      </c>
      <c r="E33" s="100" t="s">
        <v>0</v>
      </c>
      <c r="F33" s="100" t="s">
        <v>0</v>
      </c>
      <c r="G33" s="124">
        <v>193.46531531531531</v>
      </c>
      <c r="H33" s="112" t="s">
        <v>0</v>
      </c>
      <c r="I33" s="112" t="s">
        <v>0</v>
      </c>
      <c r="J33" s="112" t="s">
        <v>0</v>
      </c>
      <c r="K33" s="112" t="s">
        <v>0</v>
      </c>
      <c r="L33" s="112" t="s">
        <v>0</v>
      </c>
      <c r="M33" s="112" t="s">
        <v>0</v>
      </c>
      <c r="N33" s="112" t="s">
        <v>0</v>
      </c>
      <c r="O33" s="112" t="s">
        <v>0</v>
      </c>
      <c r="P33" s="112" t="s">
        <v>0</v>
      </c>
      <c r="Q33" s="112" t="s">
        <v>0</v>
      </c>
      <c r="R33" s="112" t="s">
        <v>0</v>
      </c>
      <c r="S33" s="112" t="s">
        <v>0</v>
      </c>
      <c r="T33" s="112" t="s">
        <v>0</v>
      </c>
      <c r="U33" s="112" t="s">
        <v>0</v>
      </c>
      <c r="V33" s="112" t="s">
        <v>0</v>
      </c>
      <c r="W33" s="112" t="s">
        <v>0</v>
      </c>
      <c r="X33" s="112" t="s">
        <v>0</v>
      </c>
      <c r="Z33" s="131">
        <f t="shared" si="3"/>
        <v>193.46531531531531</v>
      </c>
      <c r="AA33" s="107" t="s">
        <v>0</v>
      </c>
      <c r="AC33" s="53">
        <f t="shared" si="2"/>
        <v>12.802133961596871</v>
      </c>
      <c r="AD33" s="107" t="s">
        <v>0</v>
      </c>
      <c r="AE33" s="53"/>
    </row>
    <row r="34" spans="1:31" x14ac:dyDescent="0.3">
      <c r="A34" s="118">
        <v>5674.3104975598308</v>
      </c>
      <c r="B34" s="118">
        <f t="shared" si="1"/>
        <v>1060.6187845906227</v>
      </c>
      <c r="C34" s="82">
        <v>5.35</v>
      </c>
      <c r="D34" s="5">
        <v>1914</v>
      </c>
      <c r="E34" s="100" t="s">
        <v>0</v>
      </c>
      <c r="F34" s="100" t="s">
        <v>0</v>
      </c>
      <c r="G34" s="137">
        <v>83.610467289719622</v>
      </c>
      <c r="H34" s="112" t="s">
        <v>0</v>
      </c>
      <c r="I34" s="112" t="s">
        <v>0</v>
      </c>
      <c r="J34" s="112" t="s">
        <v>0</v>
      </c>
      <c r="K34" s="112" t="s">
        <v>0</v>
      </c>
      <c r="L34" s="112" t="s">
        <v>0</v>
      </c>
      <c r="M34" s="112" t="s">
        <v>0</v>
      </c>
      <c r="N34" s="112" t="s">
        <v>0</v>
      </c>
      <c r="O34" s="112" t="s">
        <v>0</v>
      </c>
      <c r="P34" s="112" t="s">
        <v>0</v>
      </c>
      <c r="Q34" s="112" t="s">
        <v>0</v>
      </c>
      <c r="R34" s="112" t="s">
        <v>0</v>
      </c>
      <c r="S34" s="112" t="s">
        <v>0</v>
      </c>
      <c r="T34" s="112" t="s">
        <v>0</v>
      </c>
      <c r="U34" s="112" t="s">
        <v>0</v>
      </c>
      <c r="V34" s="112" t="s">
        <v>0</v>
      </c>
      <c r="W34" s="112" t="s">
        <v>0</v>
      </c>
      <c r="X34" s="112" t="s">
        <v>0</v>
      </c>
      <c r="Y34" s="112"/>
      <c r="Z34" s="138">
        <f t="shared" si="3"/>
        <v>83.610467289719622</v>
      </c>
      <c r="AA34" s="107" t="s">
        <v>0</v>
      </c>
      <c r="AC34" s="107" t="s">
        <v>0</v>
      </c>
      <c r="AD34" s="107" t="s">
        <v>0</v>
      </c>
      <c r="AE34" s="53"/>
    </row>
    <row r="35" spans="1:31" x14ac:dyDescent="0.3">
      <c r="A35" s="118">
        <v>17568.913950847535</v>
      </c>
      <c r="B35" s="118">
        <f t="shared" si="1"/>
        <v>1036.5140973951347</v>
      </c>
      <c r="C35" s="82">
        <v>16.95</v>
      </c>
      <c r="D35" s="5">
        <v>1915</v>
      </c>
      <c r="E35" s="100" t="s">
        <v>0</v>
      </c>
      <c r="F35" s="100" t="s">
        <v>0</v>
      </c>
      <c r="G35" s="137">
        <v>27.495988200589974</v>
      </c>
      <c r="H35" s="112" t="s">
        <v>0</v>
      </c>
      <c r="I35" s="112" t="s">
        <v>0</v>
      </c>
      <c r="J35" s="112" t="s">
        <v>0</v>
      </c>
      <c r="K35" s="112" t="s">
        <v>0</v>
      </c>
      <c r="L35" s="112" t="s">
        <v>0</v>
      </c>
      <c r="M35" s="112" t="s">
        <v>0</v>
      </c>
      <c r="N35" s="112" t="s">
        <v>0</v>
      </c>
      <c r="O35" s="112" t="s">
        <v>0</v>
      </c>
      <c r="P35" s="112" t="s">
        <v>0</v>
      </c>
      <c r="Q35" s="112" t="s">
        <v>0</v>
      </c>
      <c r="R35" s="112" t="s">
        <v>0</v>
      </c>
      <c r="S35" s="112" t="s">
        <v>0</v>
      </c>
      <c r="T35" s="112" t="s">
        <v>0</v>
      </c>
      <c r="U35" s="112" t="s">
        <v>0</v>
      </c>
      <c r="V35" s="112" t="s">
        <v>0</v>
      </c>
      <c r="W35" s="112" t="s">
        <v>0</v>
      </c>
      <c r="X35" s="112" t="s">
        <v>0</v>
      </c>
      <c r="Y35" s="112"/>
      <c r="Z35" s="138">
        <f t="shared" si="3"/>
        <v>27.495988200589974</v>
      </c>
      <c r="AA35" s="107" t="s">
        <v>0</v>
      </c>
      <c r="AC35" s="107" t="s">
        <v>0</v>
      </c>
      <c r="AD35" s="107" t="s">
        <v>0</v>
      </c>
      <c r="AE35" s="53"/>
    </row>
    <row r="36" spans="1:31" x14ac:dyDescent="0.3">
      <c r="A36" s="118">
        <v>401323.4618677675</v>
      </c>
      <c r="B36" s="118">
        <f t="shared" si="1"/>
        <v>246.14577863984806</v>
      </c>
      <c r="C36" s="82">
        <v>1630.43</v>
      </c>
      <c r="D36" s="5">
        <v>1916</v>
      </c>
      <c r="E36" s="100" t="s">
        <v>0</v>
      </c>
      <c r="F36" s="100" t="s">
        <v>0</v>
      </c>
      <c r="G36" s="137">
        <v>0.29734671221702247</v>
      </c>
      <c r="H36" s="112" t="s">
        <v>0</v>
      </c>
      <c r="I36" s="112" t="s">
        <v>0</v>
      </c>
      <c r="J36" s="112" t="s">
        <v>0</v>
      </c>
      <c r="K36" s="112" t="s">
        <v>0</v>
      </c>
      <c r="L36" s="112" t="s">
        <v>0</v>
      </c>
      <c r="M36" s="112" t="s">
        <v>0</v>
      </c>
      <c r="N36" s="112" t="s">
        <v>0</v>
      </c>
      <c r="O36" s="112" t="s">
        <v>0</v>
      </c>
      <c r="P36" s="112" t="s">
        <v>0</v>
      </c>
      <c r="Q36" s="112" t="s">
        <v>0</v>
      </c>
      <c r="R36" s="112" t="s">
        <v>0</v>
      </c>
      <c r="S36" s="112" t="s">
        <v>0</v>
      </c>
      <c r="T36" s="112" t="s">
        <v>0</v>
      </c>
      <c r="U36" s="112" t="s">
        <v>0</v>
      </c>
      <c r="V36" s="112" t="s">
        <v>0</v>
      </c>
      <c r="W36" s="112" t="s">
        <v>0</v>
      </c>
      <c r="X36" s="112" t="s">
        <v>0</v>
      </c>
      <c r="Y36" s="112"/>
      <c r="Z36" s="138">
        <f t="shared" si="3"/>
        <v>0.29734671221702247</v>
      </c>
      <c r="AA36" s="107" t="s">
        <v>0</v>
      </c>
      <c r="AC36" s="107" t="s">
        <v>0</v>
      </c>
      <c r="AD36" s="107" t="s">
        <v>0</v>
      </c>
      <c r="AE36" s="53"/>
    </row>
    <row r="37" spans="1:31" x14ac:dyDescent="0.3">
      <c r="A37" s="118">
        <v>4954.1496197696142</v>
      </c>
      <c r="B37" s="118">
        <f t="shared" si="1"/>
        <v>2580.2862602966743</v>
      </c>
      <c r="C37" s="82">
        <v>1.92</v>
      </c>
      <c r="D37" s="5">
        <v>1917</v>
      </c>
      <c r="E37" s="100" t="s">
        <v>0</v>
      </c>
      <c r="F37" s="100" t="s">
        <v>0</v>
      </c>
      <c r="G37" s="124">
        <v>259.39791666666667</v>
      </c>
      <c r="H37" s="112" t="s">
        <v>0</v>
      </c>
      <c r="I37" s="112" t="s">
        <v>0</v>
      </c>
      <c r="J37" s="112" t="s">
        <v>0</v>
      </c>
      <c r="K37" s="112" t="s">
        <v>0</v>
      </c>
      <c r="L37" s="112" t="s">
        <v>0</v>
      </c>
      <c r="M37" s="112" t="s">
        <v>0</v>
      </c>
      <c r="N37" s="112" t="s">
        <v>0</v>
      </c>
      <c r="O37" s="112" t="s">
        <v>0</v>
      </c>
      <c r="P37" s="112" t="s">
        <v>0</v>
      </c>
      <c r="Q37" s="112" t="s">
        <v>0</v>
      </c>
      <c r="R37" s="112" t="s">
        <v>0</v>
      </c>
      <c r="S37" s="112" t="s">
        <v>0</v>
      </c>
      <c r="T37" s="112" t="s">
        <v>0</v>
      </c>
      <c r="U37" s="112" t="s">
        <v>0</v>
      </c>
      <c r="V37" s="112" t="s">
        <v>0</v>
      </c>
      <c r="W37" s="112" t="s">
        <v>0</v>
      </c>
      <c r="X37" s="112" t="s">
        <v>0</v>
      </c>
      <c r="Z37" s="131">
        <f t="shared" si="3"/>
        <v>259.39791666666667</v>
      </c>
      <c r="AA37" s="107" t="s">
        <v>0</v>
      </c>
      <c r="AC37" s="53">
        <f t="shared" si="2"/>
        <v>10.053067392485429</v>
      </c>
      <c r="AD37" s="107" t="s">
        <v>0</v>
      </c>
      <c r="AE37" s="53"/>
    </row>
    <row r="38" spans="1:31" x14ac:dyDescent="0.3">
      <c r="A38" s="118">
        <v>6048.5202192592178</v>
      </c>
      <c r="B38" s="118">
        <f t="shared" si="1"/>
        <v>3183.4316943469571</v>
      </c>
      <c r="C38" s="82">
        <v>1.9</v>
      </c>
      <c r="D38" s="5">
        <v>1918</v>
      </c>
      <c r="E38" s="100" t="s">
        <v>0</v>
      </c>
      <c r="F38" s="100" t="s">
        <v>0</v>
      </c>
      <c r="G38" s="124">
        <v>271.55421052631579</v>
      </c>
      <c r="H38" s="112" t="s">
        <v>0</v>
      </c>
      <c r="I38" s="112" t="s">
        <v>0</v>
      </c>
      <c r="J38" s="112" t="s">
        <v>0</v>
      </c>
      <c r="K38" s="112" t="s">
        <v>0</v>
      </c>
      <c r="L38" s="112" t="s">
        <v>0</v>
      </c>
      <c r="M38" s="112" t="s">
        <v>0</v>
      </c>
      <c r="N38" s="112" t="s">
        <v>0</v>
      </c>
      <c r="O38" s="112" t="s">
        <v>0</v>
      </c>
      <c r="P38" s="112" t="s">
        <v>0</v>
      </c>
      <c r="Q38" s="112" t="s">
        <v>0</v>
      </c>
      <c r="R38" s="112" t="s">
        <v>0</v>
      </c>
      <c r="S38" s="112" t="s">
        <v>0</v>
      </c>
      <c r="T38" s="112" t="s">
        <v>0</v>
      </c>
      <c r="U38" s="112" t="s">
        <v>0</v>
      </c>
      <c r="V38" s="112" t="s">
        <v>0</v>
      </c>
      <c r="W38" s="112" t="s">
        <v>0</v>
      </c>
      <c r="X38" s="112" t="s">
        <v>0</v>
      </c>
      <c r="Z38" s="131">
        <f t="shared" si="3"/>
        <v>271.55421052631579</v>
      </c>
      <c r="AA38" s="107" t="s">
        <v>0</v>
      </c>
      <c r="AC38" s="53">
        <f t="shared" si="2"/>
        <v>8.5302351864038304</v>
      </c>
      <c r="AD38" s="107" t="s">
        <v>0</v>
      </c>
    </row>
    <row r="39" spans="1:31" x14ac:dyDescent="0.3">
      <c r="A39" s="118">
        <v>6021.9126484603239</v>
      </c>
      <c r="B39" s="118">
        <f t="shared" si="1"/>
        <v>3041.3700244749111</v>
      </c>
      <c r="C39" s="82">
        <v>1.98</v>
      </c>
      <c r="D39" s="5">
        <v>1919</v>
      </c>
      <c r="E39" s="100" t="s">
        <v>0</v>
      </c>
      <c r="F39" s="100" t="s">
        <v>0</v>
      </c>
      <c r="G39" s="124">
        <v>269.9878787878788</v>
      </c>
      <c r="H39" s="112" t="s">
        <v>0</v>
      </c>
      <c r="I39" s="112" t="s">
        <v>0</v>
      </c>
      <c r="J39" s="112" t="s">
        <v>0</v>
      </c>
      <c r="K39" s="112" t="s">
        <v>0</v>
      </c>
      <c r="L39" s="112" t="s">
        <v>0</v>
      </c>
      <c r="M39" s="112" t="s">
        <v>0</v>
      </c>
      <c r="N39" s="112" t="s">
        <v>0</v>
      </c>
      <c r="O39" s="112" t="s">
        <v>0</v>
      </c>
      <c r="P39" s="112" t="s">
        <v>0</v>
      </c>
      <c r="Q39" s="112" t="s">
        <v>0</v>
      </c>
      <c r="R39" s="112" t="s">
        <v>0</v>
      </c>
      <c r="S39" s="112" t="s">
        <v>0</v>
      </c>
      <c r="T39" s="112" t="s">
        <v>0</v>
      </c>
      <c r="U39" s="112" t="s">
        <v>0</v>
      </c>
      <c r="V39" s="112" t="s">
        <v>0</v>
      </c>
      <c r="W39" s="112" t="s">
        <v>0</v>
      </c>
      <c r="X39" s="112" t="s">
        <v>0</v>
      </c>
      <c r="Z39" s="131">
        <f t="shared" si="3"/>
        <v>269.9878787878788</v>
      </c>
      <c r="AA39" s="107" t="s">
        <v>0</v>
      </c>
      <c r="AC39" s="53">
        <f t="shared" si="2"/>
        <v>8.8771795807546265</v>
      </c>
      <c r="AD39" s="107" t="s">
        <v>0</v>
      </c>
    </row>
    <row r="40" spans="1:31" x14ac:dyDescent="0.3">
      <c r="A40" s="118">
        <v>6857.0349914885628</v>
      </c>
      <c r="B40" s="118">
        <f t="shared" si="1"/>
        <v>3377.8497495017555</v>
      </c>
      <c r="C40" s="82">
        <v>2.0299999999999998</v>
      </c>
      <c r="D40" s="5">
        <v>1920</v>
      </c>
      <c r="E40" s="100" t="s">
        <v>0</v>
      </c>
      <c r="F40" s="100" t="s">
        <v>0</v>
      </c>
      <c r="G40" s="124">
        <v>272.5433497536946</v>
      </c>
      <c r="H40" s="112" t="s">
        <v>0</v>
      </c>
      <c r="I40" s="112" t="s">
        <v>0</v>
      </c>
      <c r="J40" s="112" t="s">
        <v>0</v>
      </c>
      <c r="K40" s="112" t="s">
        <v>0</v>
      </c>
      <c r="L40" s="112" t="s">
        <v>0</v>
      </c>
      <c r="M40" s="112" t="s">
        <v>0</v>
      </c>
      <c r="N40" s="112" t="s">
        <v>0</v>
      </c>
      <c r="O40" s="112" t="s">
        <v>0</v>
      </c>
      <c r="P40" s="112" t="s">
        <v>0</v>
      </c>
      <c r="Q40" s="112" t="s">
        <v>0</v>
      </c>
      <c r="R40" s="112" t="s">
        <v>0</v>
      </c>
      <c r="S40" s="112" t="s">
        <v>0</v>
      </c>
      <c r="T40" s="112" t="s">
        <v>0</v>
      </c>
      <c r="U40" s="112" t="s">
        <v>0</v>
      </c>
      <c r="V40" s="112" t="s">
        <v>0</v>
      </c>
      <c r="W40" s="112" t="s">
        <v>0</v>
      </c>
      <c r="X40" s="112" t="s">
        <v>0</v>
      </c>
      <c r="Z40" s="131">
        <f t="shared" si="3"/>
        <v>272.5433497536946</v>
      </c>
      <c r="AA40" s="107" t="s">
        <v>0</v>
      </c>
      <c r="AC40" s="53">
        <f t="shared" si="2"/>
        <v>8.0685456715147161</v>
      </c>
      <c r="AD40" s="107" t="s">
        <v>0</v>
      </c>
    </row>
    <row r="41" spans="1:31" x14ac:dyDescent="0.3">
      <c r="A41" s="118">
        <v>5455</v>
      </c>
      <c r="B41" s="118">
        <f t="shared" si="1"/>
        <v>2648.0582524271845</v>
      </c>
      <c r="C41" s="82">
        <v>2.06</v>
      </c>
      <c r="D41" s="5">
        <v>1921</v>
      </c>
      <c r="E41" s="100" t="s">
        <v>0</v>
      </c>
      <c r="F41" s="100" t="s">
        <v>0</v>
      </c>
      <c r="G41" s="124">
        <v>277.58786407766991</v>
      </c>
      <c r="H41" s="112" t="s">
        <v>0</v>
      </c>
      <c r="I41" s="112" t="s">
        <v>0</v>
      </c>
      <c r="J41" s="112" t="s">
        <v>0</v>
      </c>
      <c r="K41" s="112" t="s">
        <v>0</v>
      </c>
      <c r="L41" s="112" t="s">
        <v>0</v>
      </c>
      <c r="M41" s="112" t="s">
        <v>0</v>
      </c>
      <c r="N41" s="112" t="s">
        <v>0</v>
      </c>
      <c r="O41" s="112" t="s">
        <v>0</v>
      </c>
      <c r="P41" s="112" t="s">
        <v>0</v>
      </c>
      <c r="Q41" s="112" t="s">
        <v>0</v>
      </c>
      <c r="R41" s="112" t="s">
        <v>0</v>
      </c>
      <c r="S41" s="112" t="s">
        <v>0</v>
      </c>
      <c r="T41" s="112" t="s">
        <v>0</v>
      </c>
      <c r="U41" s="112" t="s">
        <v>0</v>
      </c>
      <c r="V41" s="112" t="s">
        <v>0</v>
      </c>
      <c r="W41" s="112" t="s">
        <v>0</v>
      </c>
      <c r="X41" s="112" t="s">
        <v>0</v>
      </c>
      <c r="Z41" s="131">
        <f t="shared" si="3"/>
        <v>277.58786407766991</v>
      </c>
      <c r="AA41" s="107" t="s">
        <v>0</v>
      </c>
      <c r="AC41" s="53">
        <f t="shared" si="2"/>
        <v>10.48269477543538</v>
      </c>
      <c r="AD41" s="107" t="s">
        <v>0</v>
      </c>
    </row>
    <row r="42" spans="1:31" x14ac:dyDescent="0.3">
      <c r="A42" s="118">
        <v>4590</v>
      </c>
      <c r="B42" s="118">
        <f t="shared" si="1"/>
        <v>2228.1553398058254</v>
      </c>
      <c r="C42" s="82">
        <v>2.06</v>
      </c>
      <c r="D42" s="5">
        <v>1922</v>
      </c>
      <c r="E42" s="100" t="s">
        <v>0</v>
      </c>
      <c r="F42" s="100" t="s">
        <v>0</v>
      </c>
      <c r="G42" s="124">
        <v>720.91262135922329</v>
      </c>
      <c r="H42" s="112" t="s">
        <v>0</v>
      </c>
      <c r="I42" s="112" t="s">
        <v>0</v>
      </c>
      <c r="J42" s="112" t="s">
        <v>0</v>
      </c>
      <c r="K42" s="112" t="s">
        <v>0</v>
      </c>
      <c r="L42" s="112" t="s">
        <v>0</v>
      </c>
      <c r="M42" s="112" t="s">
        <v>0</v>
      </c>
      <c r="N42" s="112" t="s">
        <v>0</v>
      </c>
      <c r="O42" s="112" t="s">
        <v>0</v>
      </c>
      <c r="P42" s="112" t="s">
        <v>0</v>
      </c>
      <c r="Q42" s="112" t="s">
        <v>0</v>
      </c>
      <c r="R42" s="112" t="s">
        <v>0</v>
      </c>
      <c r="S42" s="112" t="s">
        <v>0</v>
      </c>
      <c r="T42" s="112" t="s">
        <v>0</v>
      </c>
      <c r="U42" s="112" t="s">
        <v>0</v>
      </c>
      <c r="V42" s="112" t="s">
        <v>0</v>
      </c>
      <c r="W42" s="112" t="s">
        <v>0</v>
      </c>
      <c r="X42" s="112" t="s">
        <v>0</v>
      </c>
      <c r="Z42" s="131">
        <f t="shared" si="3"/>
        <v>720.91262135922329</v>
      </c>
      <c r="AA42" s="107" t="s">
        <v>0</v>
      </c>
      <c r="AC42" s="53">
        <f t="shared" si="2"/>
        <v>32.354684095860563</v>
      </c>
      <c r="AD42" s="107" t="s">
        <v>0</v>
      </c>
    </row>
    <row r="43" spans="1:31" x14ac:dyDescent="0.3">
      <c r="A43" s="118">
        <v>5014</v>
      </c>
      <c r="B43" s="118">
        <f t="shared" si="1"/>
        <v>2445.8536585365855</v>
      </c>
      <c r="C43" s="82">
        <v>2.0499999999999998</v>
      </c>
      <c r="D43" s="5">
        <v>1923</v>
      </c>
      <c r="E43" s="100" t="s">
        <v>0</v>
      </c>
      <c r="F43" s="100" t="s">
        <v>0</v>
      </c>
      <c r="G43" s="124">
        <v>741.74975609756109</v>
      </c>
      <c r="H43" s="112" t="s">
        <v>0</v>
      </c>
      <c r="I43" s="112" t="s">
        <v>0</v>
      </c>
      <c r="J43" s="112" t="s">
        <v>0</v>
      </c>
      <c r="K43" s="112" t="s">
        <v>0</v>
      </c>
      <c r="L43" s="112" t="s">
        <v>0</v>
      </c>
      <c r="M43" s="112" t="s">
        <v>0</v>
      </c>
      <c r="N43" s="112" t="s">
        <v>0</v>
      </c>
      <c r="O43" s="112" t="s">
        <v>0</v>
      </c>
      <c r="P43" s="112" t="s">
        <v>0</v>
      </c>
      <c r="Q43" s="112" t="s">
        <v>0</v>
      </c>
      <c r="R43" s="112" t="s">
        <v>0</v>
      </c>
      <c r="S43" s="112" t="s">
        <v>0</v>
      </c>
      <c r="T43" s="112" t="s">
        <v>0</v>
      </c>
      <c r="U43" s="112" t="s">
        <v>0</v>
      </c>
      <c r="V43" s="112" t="s">
        <v>0</v>
      </c>
      <c r="W43" s="112" t="s">
        <v>0</v>
      </c>
      <c r="X43" s="112" t="s">
        <v>0</v>
      </c>
      <c r="Z43" s="131">
        <f t="shared" si="3"/>
        <v>741.74975609756109</v>
      </c>
      <c r="AA43" s="107" t="s">
        <v>0</v>
      </c>
      <c r="AC43" s="53">
        <f t="shared" si="2"/>
        <v>30.32682489030714</v>
      </c>
      <c r="AD43" s="107" t="s">
        <v>0</v>
      </c>
    </row>
    <row r="44" spans="1:31" x14ac:dyDescent="0.3">
      <c r="A44" s="118">
        <v>4633</v>
      </c>
      <c r="B44" s="118">
        <f t="shared" si="1"/>
        <v>2260</v>
      </c>
      <c r="C44" s="82">
        <v>2.0499999999999998</v>
      </c>
      <c r="D44" s="5">
        <v>1924</v>
      </c>
      <c r="E44" s="100" t="s">
        <v>0</v>
      </c>
      <c r="F44" s="100" t="s">
        <v>0</v>
      </c>
      <c r="G44" s="124">
        <v>780.46487804878052</v>
      </c>
      <c r="H44" s="112" t="s">
        <v>0</v>
      </c>
      <c r="I44" s="112" t="s">
        <v>0</v>
      </c>
      <c r="J44" s="112" t="s">
        <v>0</v>
      </c>
      <c r="K44" s="112" t="s">
        <v>0</v>
      </c>
      <c r="L44" s="112" t="s">
        <v>0</v>
      </c>
      <c r="M44" s="112" t="s">
        <v>0</v>
      </c>
      <c r="N44" s="112" t="s">
        <v>0</v>
      </c>
      <c r="O44" s="112" t="s">
        <v>0</v>
      </c>
      <c r="P44" s="112" t="s">
        <v>0</v>
      </c>
      <c r="Q44" s="112" t="s">
        <v>0</v>
      </c>
      <c r="R44" s="112" t="s">
        <v>0</v>
      </c>
      <c r="S44" s="112" t="s">
        <v>0</v>
      </c>
      <c r="T44" s="112" t="s">
        <v>0</v>
      </c>
      <c r="U44" s="112" t="s">
        <v>0</v>
      </c>
      <c r="V44" s="112" t="s">
        <v>0</v>
      </c>
      <c r="W44" s="112" t="s">
        <v>0</v>
      </c>
      <c r="X44" s="112" t="s">
        <v>0</v>
      </c>
      <c r="Z44" s="131">
        <f t="shared" si="3"/>
        <v>780.46487804878052</v>
      </c>
      <c r="AA44" s="107" t="s">
        <v>0</v>
      </c>
      <c r="AC44" s="53">
        <f t="shared" si="2"/>
        <v>34.533844161450467</v>
      </c>
      <c r="AD44" s="107" t="s">
        <v>0</v>
      </c>
    </row>
    <row r="45" spans="1:31" x14ac:dyDescent="0.3">
      <c r="A45" s="118">
        <v>5239</v>
      </c>
      <c r="B45" s="118">
        <f t="shared" si="1"/>
        <v>2568.1372549019607</v>
      </c>
      <c r="C45" s="82">
        <v>2.04</v>
      </c>
      <c r="D45" s="5">
        <v>1925</v>
      </c>
      <c r="E45" s="100" t="s">
        <v>0</v>
      </c>
      <c r="F45" s="100" t="s">
        <v>0</v>
      </c>
      <c r="G45" s="124">
        <v>420.06862745098039</v>
      </c>
      <c r="H45" s="112" t="s">
        <v>0</v>
      </c>
      <c r="I45" s="112" t="s">
        <v>0</v>
      </c>
      <c r="J45" s="112" t="s">
        <v>0</v>
      </c>
      <c r="K45" s="112" t="s">
        <v>0</v>
      </c>
      <c r="L45" s="112" t="s">
        <v>0</v>
      </c>
      <c r="M45" s="112" t="s">
        <v>0</v>
      </c>
      <c r="N45" s="112" t="s">
        <v>0</v>
      </c>
      <c r="O45" s="112" t="s">
        <v>0</v>
      </c>
      <c r="P45" s="112" t="s">
        <v>0</v>
      </c>
      <c r="Q45" s="112" t="s">
        <v>0</v>
      </c>
      <c r="R45" s="112" t="s">
        <v>0</v>
      </c>
      <c r="S45" s="112" t="s">
        <v>0</v>
      </c>
      <c r="T45" s="112" t="s">
        <v>0</v>
      </c>
      <c r="U45" s="112" t="s">
        <v>0</v>
      </c>
      <c r="V45" s="112" t="s">
        <v>0</v>
      </c>
      <c r="W45" s="112" t="s">
        <v>0</v>
      </c>
      <c r="X45" s="112" t="s">
        <v>0</v>
      </c>
      <c r="Z45" s="131">
        <f t="shared" si="3"/>
        <v>420.06862745098039</v>
      </c>
      <c r="AA45" s="107" t="s">
        <v>0</v>
      </c>
      <c r="AC45" s="53">
        <f t="shared" si="2"/>
        <v>16.35693834701279</v>
      </c>
      <c r="AD45" s="107" t="s">
        <v>0</v>
      </c>
    </row>
    <row r="46" spans="1:31" x14ac:dyDescent="0.3">
      <c r="A46" s="118">
        <v>5469</v>
      </c>
      <c r="B46" s="118">
        <f t="shared" si="1"/>
        <v>2567.605633802817</v>
      </c>
      <c r="C46" s="82">
        <v>2.13</v>
      </c>
      <c r="D46" s="5">
        <v>1926</v>
      </c>
      <c r="E46" s="100" t="s">
        <v>0</v>
      </c>
      <c r="F46" s="100" t="s">
        <v>0</v>
      </c>
      <c r="G46" s="124">
        <v>411.1568075117371</v>
      </c>
      <c r="H46" s="112" t="s">
        <v>0</v>
      </c>
      <c r="I46" s="112" t="s">
        <v>0</v>
      </c>
      <c r="J46" s="112" t="s">
        <v>0</v>
      </c>
      <c r="K46" s="112" t="s">
        <v>0</v>
      </c>
      <c r="L46" s="112" t="s">
        <v>0</v>
      </c>
      <c r="M46" s="112" t="s">
        <v>0</v>
      </c>
      <c r="N46" s="112" t="s">
        <v>0</v>
      </c>
      <c r="O46" s="112" t="s">
        <v>0</v>
      </c>
      <c r="P46" s="112" t="s">
        <v>0</v>
      </c>
      <c r="Q46" s="112" t="s">
        <v>0</v>
      </c>
      <c r="R46" s="112" t="s">
        <v>0</v>
      </c>
      <c r="S46" s="112" t="s">
        <v>0</v>
      </c>
      <c r="T46" s="112" t="s">
        <v>0</v>
      </c>
      <c r="U46" s="112" t="s">
        <v>0</v>
      </c>
      <c r="V46" s="112" t="s">
        <v>0</v>
      </c>
      <c r="W46" s="112" t="s">
        <v>0</v>
      </c>
      <c r="X46" s="112" t="s">
        <v>0</v>
      </c>
      <c r="Z46" s="131">
        <f t="shared" si="3"/>
        <v>411.1568075117371</v>
      </c>
      <c r="AA46" s="107" t="s">
        <v>0</v>
      </c>
      <c r="AC46" s="53">
        <f t="shared" si="2"/>
        <v>16.013238251965625</v>
      </c>
      <c r="AD46" s="107" t="s">
        <v>0</v>
      </c>
    </row>
    <row r="47" spans="1:31" x14ac:dyDescent="0.3">
      <c r="A47" s="118">
        <v>4987</v>
      </c>
      <c r="B47" s="118">
        <f t="shared" si="1"/>
        <v>2420.8737864077671</v>
      </c>
      <c r="C47" s="82">
        <v>2.06</v>
      </c>
      <c r="D47" s="5">
        <v>1927</v>
      </c>
      <c r="E47" s="100" t="s">
        <v>0</v>
      </c>
      <c r="F47" s="100" t="s">
        <v>0</v>
      </c>
      <c r="G47" s="124">
        <v>466.3791262135922</v>
      </c>
      <c r="H47" s="112" t="s">
        <v>0</v>
      </c>
      <c r="I47" s="112" t="s">
        <v>0</v>
      </c>
      <c r="J47" s="112" t="s">
        <v>0</v>
      </c>
      <c r="K47" s="112" t="s">
        <v>0</v>
      </c>
      <c r="L47" s="112" t="s">
        <v>0</v>
      </c>
      <c r="M47" s="112" t="s">
        <v>0</v>
      </c>
      <c r="N47" s="112" t="s">
        <v>0</v>
      </c>
      <c r="O47" s="112" t="s">
        <v>0</v>
      </c>
      <c r="P47" s="112" t="s">
        <v>0</v>
      </c>
      <c r="Q47" s="112" t="s">
        <v>0</v>
      </c>
      <c r="R47" s="112" t="s">
        <v>0</v>
      </c>
      <c r="S47" s="112" t="s">
        <v>0</v>
      </c>
      <c r="T47" s="112" t="s">
        <v>0</v>
      </c>
      <c r="U47" s="112" t="s">
        <v>0</v>
      </c>
      <c r="V47" s="112" t="s">
        <v>0</v>
      </c>
      <c r="W47" s="112" t="s">
        <v>0</v>
      </c>
      <c r="X47" s="112" t="s">
        <v>0</v>
      </c>
      <c r="Z47" s="131">
        <f t="shared" si="3"/>
        <v>466.3791262135922</v>
      </c>
      <c r="AA47" s="107" t="s">
        <v>0</v>
      </c>
      <c r="AC47" s="53">
        <f t="shared" si="2"/>
        <v>19.264908762783232</v>
      </c>
      <c r="AD47" s="107" t="s">
        <v>0</v>
      </c>
    </row>
    <row r="48" spans="1:31" x14ac:dyDescent="0.3">
      <c r="A48" s="118">
        <v>5018</v>
      </c>
      <c r="B48" s="118">
        <f t="shared" si="1"/>
        <v>2412.5</v>
      </c>
      <c r="C48" s="82">
        <v>2.08</v>
      </c>
      <c r="D48" s="5">
        <v>1928</v>
      </c>
      <c r="E48" s="100" t="s">
        <v>0</v>
      </c>
      <c r="F48" s="100" t="s">
        <v>0</v>
      </c>
      <c r="G48" s="124">
        <v>474.81730769230768</v>
      </c>
      <c r="H48" s="112" t="s">
        <v>0</v>
      </c>
      <c r="I48" s="112" t="s">
        <v>0</v>
      </c>
      <c r="J48" s="112" t="s">
        <v>0</v>
      </c>
      <c r="K48" s="112" t="s">
        <v>0</v>
      </c>
      <c r="L48" s="112" t="s">
        <v>0</v>
      </c>
      <c r="M48" s="112" t="s">
        <v>0</v>
      </c>
      <c r="N48" s="112" t="s">
        <v>0</v>
      </c>
      <c r="O48" s="112" t="s">
        <v>0</v>
      </c>
      <c r="P48" s="112" t="s">
        <v>0</v>
      </c>
      <c r="Q48" s="112" t="s">
        <v>0</v>
      </c>
      <c r="R48" s="112" t="s">
        <v>0</v>
      </c>
      <c r="S48" s="112" t="s">
        <v>0</v>
      </c>
      <c r="T48" s="112" t="s">
        <v>0</v>
      </c>
      <c r="U48" s="112" t="s">
        <v>0</v>
      </c>
      <c r="V48" s="112" t="s">
        <v>0</v>
      </c>
      <c r="W48" s="112" t="s">
        <v>0</v>
      </c>
      <c r="X48" s="112" t="s">
        <v>0</v>
      </c>
      <c r="Z48" s="131">
        <f t="shared" si="3"/>
        <v>474.81730769230768</v>
      </c>
      <c r="AA48" s="107" t="s">
        <v>0</v>
      </c>
      <c r="AC48" s="53">
        <f t="shared" si="2"/>
        <v>19.681546432841767</v>
      </c>
      <c r="AD48" s="107" t="s">
        <v>0</v>
      </c>
    </row>
    <row r="49" spans="1:30" x14ac:dyDescent="0.3">
      <c r="A49" s="118">
        <v>4863</v>
      </c>
      <c r="B49" s="118">
        <f t="shared" si="1"/>
        <v>2337.9807692307691</v>
      </c>
      <c r="C49" s="82">
        <v>2.08</v>
      </c>
      <c r="D49" s="5">
        <v>1929</v>
      </c>
      <c r="E49" s="100" t="s">
        <v>0</v>
      </c>
      <c r="F49" s="100" t="s">
        <v>0</v>
      </c>
      <c r="G49" s="124">
        <v>486.94423076923078</v>
      </c>
      <c r="H49" s="112" t="s">
        <v>0</v>
      </c>
      <c r="I49" s="112" t="s">
        <v>0</v>
      </c>
      <c r="J49" s="112" t="s">
        <v>0</v>
      </c>
      <c r="K49" s="112" t="s">
        <v>0</v>
      </c>
      <c r="L49" s="112" t="s">
        <v>0</v>
      </c>
      <c r="M49" s="112" t="s">
        <v>0</v>
      </c>
      <c r="N49" s="112" t="s">
        <v>0</v>
      </c>
      <c r="O49" s="112" t="s">
        <v>0</v>
      </c>
      <c r="P49" s="112" t="s">
        <v>0</v>
      </c>
      <c r="Q49" s="112" t="s">
        <v>0</v>
      </c>
      <c r="R49" s="112" t="s">
        <v>0</v>
      </c>
      <c r="S49" s="112" t="s">
        <v>0</v>
      </c>
      <c r="T49" s="112" t="s">
        <v>0</v>
      </c>
      <c r="U49" s="112" t="s">
        <v>0</v>
      </c>
      <c r="V49" s="112" t="s">
        <v>0</v>
      </c>
      <c r="W49" s="112" t="s">
        <v>0</v>
      </c>
      <c r="X49" s="112" t="s">
        <v>0</v>
      </c>
      <c r="Z49" s="131">
        <f t="shared" si="3"/>
        <v>486.94423076923078</v>
      </c>
      <c r="AA49" s="107" t="s">
        <v>0</v>
      </c>
      <c r="AC49" s="53">
        <f t="shared" si="2"/>
        <v>20.827555007197205</v>
      </c>
      <c r="AD49" s="107" t="s">
        <v>0</v>
      </c>
    </row>
    <row r="50" spans="1:30" x14ac:dyDescent="0.3">
      <c r="A50" s="118">
        <v>4668</v>
      </c>
      <c r="B50" s="118">
        <f t="shared" si="1"/>
        <v>1859.760956175299</v>
      </c>
      <c r="C50" s="82">
        <v>2.5099999999999998</v>
      </c>
      <c r="D50" s="5">
        <v>1930</v>
      </c>
      <c r="E50" s="100" t="s">
        <v>0</v>
      </c>
      <c r="F50" s="100" t="s">
        <v>0</v>
      </c>
      <c r="G50" s="124">
        <v>413.42868525896415</v>
      </c>
      <c r="H50" s="112" t="s">
        <v>0</v>
      </c>
      <c r="I50" s="112" t="s">
        <v>0</v>
      </c>
      <c r="J50" s="112" t="s">
        <v>0</v>
      </c>
      <c r="K50" s="112" t="s">
        <v>0</v>
      </c>
      <c r="L50" s="112" t="s">
        <v>0</v>
      </c>
      <c r="M50" s="112" t="s">
        <v>0</v>
      </c>
      <c r="N50" s="112" t="s">
        <v>0</v>
      </c>
      <c r="O50" s="112" t="s">
        <v>0</v>
      </c>
      <c r="P50" s="112" t="s">
        <v>0</v>
      </c>
      <c r="Q50" s="112" t="s">
        <v>0</v>
      </c>
      <c r="R50" s="112" t="s">
        <v>0</v>
      </c>
      <c r="S50" s="112" t="s">
        <v>0</v>
      </c>
      <c r="T50" s="112" t="s">
        <v>0</v>
      </c>
      <c r="U50" s="112" t="s">
        <v>0</v>
      </c>
      <c r="V50" s="112" t="s">
        <v>0</v>
      </c>
      <c r="W50" s="112" t="s">
        <v>0</v>
      </c>
      <c r="X50" s="112" t="s">
        <v>0</v>
      </c>
      <c r="Z50" s="131">
        <f t="shared" si="3"/>
        <v>413.42868525896415</v>
      </c>
      <c r="AA50" s="107" t="s">
        <v>0</v>
      </c>
      <c r="AC50" s="53">
        <f t="shared" si="2"/>
        <v>22.230205655526991</v>
      </c>
      <c r="AD50" s="107" t="s">
        <v>0</v>
      </c>
    </row>
    <row r="51" spans="1:30" x14ac:dyDescent="0.3">
      <c r="A51" s="118">
        <v>4218</v>
      </c>
      <c r="B51" s="118">
        <f t="shared" si="1"/>
        <v>1641.2451361867704</v>
      </c>
      <c r="C51" s="82">
        <v>2.57</v>
      </c>
      <c r="D51" s="5">
        <v>1931</v>
      </c>
      <c r="E51" s="100" t="s">
        <v>0</v>
      </c>
      <c r="F51" s="100" t="s">
        <v>0</v>
      </c>
      <c r="G51" s="124">
        <v>413.32996108949419</v>
      </c>
      <c r="H51" s="112" t="s">
        <v>0</v>
      </c>
      <c r="I51" s="112" t="s">
        <v>0</v>
      </c>
      <c r="J51" s="112" t="s">
        <v>0</v>
      </c>
      <c r="K51" s="112" t="s">
        <v>0</v>
      </c>
      <c r="L51" s="112" t="s">
        <v>0</v>
      </c>
      <c r="M51" s="112" t="s">
        <v>0</v>
      </c>
      <c r="N51" s="112" t="s">
        <v>0</v>
      </c>
      <c r="O51" s="112" t="s">
        <v>0</v>
      </c>
      <c r="P51" s="112" t="s">
        <v>0</v>
      </c>
      <c r="Q51" s="112" t="s">
        <v>0</v>
      </c>
      <c r="R51" s="112" t="s">
        <v>0</v>
      </c>
      <c r="S51" s="112" t="s">
        <v>0</v>
      </c>
      <c r="T51" s="112" t="s">
        <v>0</v>
      </c>
      <c r="U51" s="112" t="s">
        <v>0</v>
      </c>
      <c r="V51" s="112" t="s">
        <v>0</v>
      </c>
      <c r="W51" s="112" t="s">
        <v>0</v>
      </c>
      <c r="X51" s="112" t="s">
        <v>0</v>
      </c>
      <c r="Z51" s="131">
        <f t="shared" si="3"/>
        <v>413.32996108949419</v>
      </c>
      <c r="AA51" s="107" t="s">
        <v>0</v>
      </c>
      <c r="AC51" s="53">
        <f t="shared" si="2"/>
        <v>25.183926031294458</v>
      </c>
      <c r="AD51" s="107" t="s">
        <v>0</v>
      </c>
    </row>
    <row r="52" spans="1:30" x14ac:dyDescent="0.3">
      <c r="A52" s="118">
        <v>3206</v>
      </c>
      <c r="B52" s="118">
        <f t="shared" si="1"/>
        <v>1037.5404530744338</v>
      </c>
      <c r="C52" s="82">
        <v>3.09</v>
      </c>
      <c r="D52" s="5">
        <v>1932</v>
      </c>
      <c r="E52" s="100" t="s">
        <v>0</v>
      </c>
      <c r="F52" s="100" t="s">
        <v>0</v>
      </c>
      <c r="G52" s="124">
        <v>348.57605177993526</v>
      </c>
      <c r="H52" s="112" t="s">
        <v>0</v>
      </c>
      <c r="I52" s="112" t="s">
        <v>0</v>
      </c>
      <c r="J52" s="112" t="s">
        <v>0</v>
      </c>
      <c r="K52" s="112" t="s">
        <v>0</v>
      </c>
      <c r="L52" s="112" t="s">
        <v>0</v>
      </c>
      <c r="M52" s="112" t="s">
        <v>0</v>
      </c>
      <c r="N52" s="112" t="s">
        <v>0</v>
      </c>
      <c r="O52" s="112" t="s">
        <v>0</v>
      </c>
      <c r="P52" s="112" t="s">
        <v>0</v>
      </c>
      <c r="Q52" s="112" t="s">
        <v>0</v>
      </c>
      <c r="R52" s="112" t="s">
        <v>0</v>
      </c>
      <c r="S52" s="112" t="s">
        <v>0</v>
      </c>
      <c r="T52" s="112" t="s">
        <v>0</v>
      </c>
      <c r="U52" s="112" t="s">
        <v>0</v>
      </c>
      <c r="V52" s="112" t="s">
        <v>0</v>
      </c>
      <c r="W52" s="112" t="s">
        <v>0</v>
      </c>
      <c r="X52" s="112" t="s">
        <v>0</v>
      </c>
      <c r="Z52" s="131">
        <f t="shared" si="3"/>
        <v>348.57605177993526</v>
      </c>
      <c r="AA52" s="107" t="s">
        <v>0</v>
      </c>
      <c r="AC52" s="53">
        <f t="shared" si="2"/>
        <v>33.596381784154708</v>
      </c>
      <c r="AD52" s="107" t="s">
        <v>0</v>
      </c>
    </row>
    <row r="53" spans="1:30" x14ac:dyDescent="0.3">
      <c r="A53" s="118">
        <v>3782</v>
      </c>
      <c r="B53" s="118">
        <f t="shared" si="1"/>
        <v>1050.5555555555554</v>
      </c>
      <c r="C53" s="82">
        <v>3.6</v>
      </c>
      <c r="D53" s="5">
        <v>1933</v>
      </c>
      <c r="E53" s="100" t="s">
        <v>0</v>
      </c>
      <c r="F53" s="100" t="s">
        <v>0</v>
      </c>
      <c r="G53" s="124">
        <v>308.87138888888887</v>
      </c>
      <c r="H53" s="112" t="s">
        <v>0</v>
      </c>
      <c r="I53" s="112" t="s">
        <v>0</v>
      </c>
      <c r="J53" s="112" t="s">
        <v>0</v>
      </c>
      <c r="K53" s="112" t="s">
        <v>0</v>
      </c>
      <c r="L53" s="112" t="s">
        <v>0</v>
      </c>
      <c r="M53" s="112" t="s">
        <v>0</v>
      </c>
      <c r="N53" s="112" t="s">
        <v>0</v>
      </c>
      <c r="O53" s="112" t="s">
        <v>0</v>
      </c>
      <c r="P53" s="112" t="s">
        <v>0</v>
      </c>
      <c r="Q53" s="112" t="s">
        <v>0</v>
      </c>
      <c r="R53" s="112" t="s">
        <v>0</v>
      </c>
      <c r="S53" s="112" t="s">
        <v>0</v>
      </c>
      <c r="T53" s="112" t="s">
        <v>0</v>
      </c>
      <c r="U53" s="112" t="s">
        <v>0</v>
      </c>
      <c r="V53" s="112" t="s">
        <v>0</v>
      </c>
      <c r="W53" s="112" t="s">
        <v>0</v>
      </c>
      <c r="X53" s="112" t="s">
        <v>0</v>
      </c>
      <c r="Z53" s="131">
        <f t="shared" si="3"/>
        <v>308.87138888888887</v>
      </c>
      <c r="AA53" s="107" t="s">
        <v>0</v>
      </c>
      <c r="AC53" s="53">
        <f t="shared" si="2"/>
        <v>29.400766790058174</v>
      </c>
      <c r="AD53" s="107" t="s">
        <v>0</v>
      </c>
    </row>
    <row r="54" spans="1:30" x14ac:dyDescent="0.3">
      <c r="A54" s="118">
        <v>4151</v>
      </c>
      <c r="B54" s="118">
        <f t="shared" si="1"/>
        <v>1153.0555555555554</v>
      </c>
      <c r="C54" s="82">
        <v>3.6</v>
      </c>
      <c r="D54" s="5">
        <v>1934</v>
      </c>
      <c r="E54" s="100" t="s">
        <v>0</v>
      </c>
      <c r="F54" s="100" t="s">
        <v>0</v>
      </c>
      <c r="G54" s="124">
        <v>315.41638888888889</v>
      </c>
      <c r="H54" s="112" t="s">
        <v>0</v>
      </c>
      <c r="I54" s="112" t="s">
        <v>0</v>
      </c>
      <c r="J54" s="112" t="s">
        <v>0</v>
      </c>
      <c r="K54" s="112" t="s">
        <v>0</v>
      </c>
      <c r="L54" s="112" t="s">
        <v>0</v>
      </c>
      <c r="M54" s="112" t="s">
        <v>0</v>
      </c>
      <c r="N54" s="112" t="s">
        <v>0</v>
      </c>
      <c r="O54" s="112" t="s">
        <v>0</v>
      </c>
      <c r="P54" s="112" t="s">
        <v>0</v>
      </c>
      <c r="Q54" s="112" t="s">
        <v>0</v>
      </c>
      <c r="R54" s="112" t="s">
        <v>0</v>
      </c>
      <c r="S54" s="112" t="s">
        <v>0</v>
      </c>
      <c r="T54" s="112" t="s">
        <v>0</v>
      </c>
      <c r="U54" s="112" t="s">
        <v>0</v>
      </c>
      <c r="V54" s="112" t="s">
        <v>0</v>
      </c>
      <c r="W54" s="112" t="s">
        <v>0</v>
      </c>
      <c r="X54" s="112" t="s">
        <v>0</v>
      </c>
      <c r="Z54" s="131">
        <f t="shared" si="3"/>
        <v>315.41638888888889</v>
      </c>
      <c r="AA54" s="107" t="s">
        <v>0</v>
      </c>
      <c r="AC54" s="53">
        <f t="shared" si="2"/>
        <v>27.354830161406895</v>
      </c>
      <c r="AD54" s="107" t="s">
        <v>0</v>
      </c>
    </row>
    <row r="55" spans="1:30" x14ac:dyDescent="0.3">
      <c r="A55" s="118">
        <v>4540</v>
      </c>
      <c r="B55" s="118">
        <f t="shared" si="1"/>
        <v>1261.1111111111111</v>
      </c>
      <c r="C55" s="82">
        <v>3.6</v>
      </c>
      <c r="D55" s="5">
        <v>1935</v>
      </c>
      <c r="E55" s="100" t="s">
        <v>0</v>
      </c>
      <c r="F55" s="100" t="s">
        <v>0</v>
      </c>
      <c r="G55" s="124">
        <v>322.40916666666664</v>
      </c>
      <c r="H55" s="112" t="s">
        <v>0</v>
      </c>
      <c r="I55" s="112" t="s">
        <v>0</v>
      </c>
      <c r="J55" s="112" t="s">
        <v>0</v>
      </c>
      <c r="K55" s="112" t="s">
        <v>0</v>
      </c>
      <c r="L55" s="112" t="s">
        <v>0</v>
      </c>
      <c r="M55" s="112" t="s">
        <v>0</v>
      </c>
      <c r="N55" s="112" t="s">
        <v>0</v>
      </c>
      <c r="O55" s="112" t="s">
        <v>0</v>
      </c>
      <c r="P55" s="112" t="s">
        <v>0</v>
      </c>
      <c r="Q55" s="112" t="s">
        <v>0</v>
      </c>
      <c r="R55" s="112" t="s">
        <v>0</v>
      </c>
      <c r="S55" s="112" t="s">
        <v>0</v>
      </c>
      <c r="T55" s="112" t="s">
        <v>0</v>
      </c>
      <c r="U55" s="112" t="s">
        <v>0</v>
      </c>
      <c r="V55" s="112" t="s">
        <v>0</v>
      </c>
      <c r="W55" s="112" t="s">
        <v>0</v>
      </c>
      <c r="X55" s="112" t="s">
        <v>0</v>
      </c>
      <c r="Z55" s="131">
        <f t="shared" si="3"/>
        <v>322.40916666666664</v>
      </c>
      <c r="AA55" s="107" t="s">
        <v>0</v>
      </c>
      <c r="AC55" s="53">
        <f t="shared" si="2"/>
        <v>25.565484581497795</v>
      </c>
      <c r="AD55" s="107" t="s">
        <v>0</v>
      </c>
    </row>
    <row r="56" spans="1:30" x14ac:dyDescent="0.3">
      <c r="A56" s="118">
        <v>5346</v>
      </c>
      <c r="B56" s="118">
        <f t="shared" si="1"/>
        <v>1485</v>
      </c>
      <c r="C56" s="82">
        <v>3.6</v>
      </c>
      <c r="D56" s="5">
        <v>1936</v>
      </c>
      <c r="E56" s="100" t="s">
        <v>0</v>
      </c>
      <c r="F56" s="100" t="s">
        <v>0</v>
      </c>
      <c r="G56" s="124">
        <v>329.37083333333328</v>
      </c>
      <c r="H56" s="112" t="s">
        <v>0</v>
      </c>
      <c r="I56" s="112" t="s">
        <v>0</v>
      </c>
      <c r="J56" s="112" t="s">
        <v>0</v>
      </c>
      <c r="K56" s="112" t="s">
        <v>0</v>
      </c>
      <c r="L56" s="112" t="s">
        <v>0</v>
      </c>
      <c r="M56" s="112" t="s">
        <v>0</v>
      </c>
      <c r="N56" s="112" t="s">
        <v>0</v>
      </c>
      <c r="O56" s="112" t="s">
        <v>0</v>
      </c>
      <c r="P56" s="112" t="s">
        <v>0</v>
      </c>
      <c r="Q56" s="112" t="s">
        <v>0</v>
      </c>
      <c r="R56" s="112" t="s">
        <v>0</v>
      </c>
      <c r="S56" s="112" t="s">
        <v>0</v>
      </c>
      <c r="T56" s="112" t="s">
        <v>0</v>
      </c>
      <c r="U56" s="112" t="s">
        <v>0</v>
      </c>
      <c r="V56" s="112" t="s">
        <v>0</v>
      </c>
      <c r="W56" s="112" t="s">
        <v>0</v>
      </c>
      <c r="X56" s="112" t="s">
        <v>0</v>
      </c>
      <c r="Z56" s="131">
        <f t="shared" si="3"/>
        <v>329.37083333333328</v>
      </c>
      <c r="AA56" s="107" t="s">
        <v>0</v>
      </c>
      <c r="AC56" s="53">
        <f t="shared" si="2"/>
        <v>22.17985409652076</v>
      </c>
      <c r="AD56" s="107" t="s">
        <v>0</v>
      </c>
    </row>
    <row r="57" spans="1:30" x14ac:dyDescent="0.3">
      <c r="A57" s="118">
        <v>6800</v>
      </c>
      <c r="B57" s="118">
        <f t="shared" si="1"/>
        <v>1888.8888888888889</v>
      </c>
      <c r="C57" s="82">
        <v>3.6</v>
      </c>
      <c r="D57" s="5">
        <v>1937</v>
      </c>
      <c r="E57" s="100" t="s">
        <v>0</v>
      </c>
      <c r="F57" s="100" t="s">
        <v>0</v>
      </c>
      <c r="G57" s="124">
        <v>336.69861111111112</v>
      </c>
      <c r="H57" s="112" t="s">
        <v>0</v>
      </c>
      <c r="I57" s="112" t="s">
        <v>0</v>
      </c>
      <c r="J57" s="112" t="s">
        <v>0</v>
      </c>
      <c r="K57" s="112" t="s">
        <v>0</v>
      </c>
      <c r="L57" s="112" t="s">
        <v>0</v>
      </c>
      <c r="M57" s="112" t="s">
        <v>0</v>
      </c>
      <c r="N57" s="112" t="s">
        <v>0</v>
      </c>
      <c r="O57" s="112" t="s">
        <v>0</v>
      </c>
      <c r="P57" s="112" t="s">
        <v>0</v>
      </c>
      <c r="Q57" s="112" t="s">
        <v>0</v>
      </c>
      <c r="R57" s="112" t="s">
        <v>0</v>
      </c>
      <c r="S57" s="112" t="s">
        <v>0</v>
      </c>
      <c r="T57" s="112" t="s">
        <v>0</v>
      </c>
      <c r="U57" s="112" t="s">
        <v>0</v>
      </c>
      <c r="V57" s="112" t="s">
        <v>0</v>
      </c>
      <c r="W57" s="112" t="s">
        <v>0</v>
      </c>
      <c r="X57" s="112" t="s">
        <v>0</v>
      </c>
      <c r="Z57" s="131">
        <f t="shared" si="3"/>
        <v>336.69861111111112</v>
      </c>
      <c r="AA57" s="107" t="s">
        <v>0</v>
      </c>
      <c r="AC57" s="53">
        <f t="shared" si="2"/>
        <v>17.825220588235293</v>
      </c>
      <c r="AD57" s="107" t="s">
        <v>0</v>
      </c>
    </row>
    <row r="58" spans="1:30" x14ac:dyDescent="0.3">
      <c r="A58" s="118">
        <v>7281</v>
      </c>
      <c r="B58" s="118">
        <f t="shared" si="1"/>
        <v>1482.8920570264766</v>
      </c>
      <c r="C58" s="82">
        <v>4.91</v>
      </c>
      <c r="D58" s="5">
        <v>1938</v>
      </c>
      <c r="E58" s="100" t="s">
        <v>0</v>
      </c>
      <c r="F58" s="100" t="s">
        <v>0</v>
      </c>
      <c r="G58" s="124">
        <v>251.99327902240327</v>
      </c>
      <c r="H58" s="112" t="s">
        <v>0</v>
      </c>
      <c r="I58" s="112" t="s">
        <v>0</v>
      </c>
      <c r="J58" s="112" t="s">
        <v>0</v>
      </c>
      <c r="K58" s="112" t="s">
        <v>0</v>
      </c>
      <c r="L58" s="112" t="s">
        <v>0</v>
      </c>
      <c r="M58" s="112" t="s">
        <v>0</v>
      </c>
      <c r="N58" s="112" t="s">
        <v>0</v>
      </c>
      <c r="O58" s="112" t="s">
        <v>0</v>
      </c>
      <c r="P58" s="112" t="s">
        <v>0</v>
      </c>
      <c r="Q58" s="112" t="s">
        <v>0</v>
      </c>
      <c r="R58" s="112" t="s">
        <v>0</v>
      </c>
      <c r="S58" s="112" t="s">
        <v>0</v>
      </c>
      <c r="T58" s="112" t="s">
        <v>0</v>
      </c>
      <c r="U58" s="112" t="s">
        <v>0</v>
      </c>
      <c r="V58" s="112" t="s">
        <v>0</v>
      </c>
      <c r="W58" s="112" t="s">
        <v>0</v>
      </c>
      <c r="X58" s="112" t="s">
        <v>0</v>
      </c>
      <c r="Z58" s="131">
        <f t="shared" si="3"/>
        <v>251.99327902240327</v>
      </c>
      <c r="AA58" s="107" t="s">
        <v>0</v>
      </c>
      <c r="AC58" s="53">
        <f t="shared" si="2"/>
        <v>16.993366295838484</v>
      </c>
      <c r="AD58" s="107" t="s">
        <v>0</v>
      </c>
    </row>
    <row r="59" spans="1:30" x14ac:dyDescent="0.3">
      <c r="A59" s="118">
        <v>7785</v>
      </c>
      <c r="B59" s="118">
        <f t="shared" si="1"/>
        <v>1605.1546391752579</v>
      </c>
      <c r="C59" s="82">
        <v>4.8499999999999996</v>
      </c>
      <c r="D59" s="5">
        <v>1939</v>
      </c>
      <c r="E59" s="100" t="s">
        <v>0</v>
      </c>
      <c r="F59" s="100" t="s">
        <v>0</v>
      </c>
      <c r="G59" s="124">
        <v>260.30309278350518</v>
      </c>
      <c r="H59" s="112" t="s">
        <v>0</v>
      </c>
      <c r="I59" s="112" t="s">
        <v>0</v>
      </c>
      <c r="J59" s="112" t="s">
        <v>0</v>
      </c>
      <c r="K59" s="112" t="s">
        <v>0</v>
      </c>
      <c r="L59" s="112" t="s">
        <v>0</v>
      </c>
      <c r="M59" s="112" t="s">
        <v>0</v>
      </c>
      <c r="N59" s="112" t="s">
        <v>0</v>
      </c>
      <c r="O59" s="112" t="s">
        <v>0</v>
      </c>
      <c r="P59" s="112" t="s">
        <v>0</v>
      </c>
      <c r="Q59" s="112" t="s">
        <v>0</v>
      </c>
      <c r="R59" s="112" t="s">
        <v>0</v>
      </c>
      <c r="S59" s="112" t="s">
        <v>0</v>
      </c>
      <c r="T59" s="112" t="s">
        <v>0</v>
      </c>
      <c r="U59" s="112" t="s">
        <v>0</v>
      </c>
      <c r="V59" s="112" t="s">
        <v>0</v>
      </c>
      <c r="W59" s="112" t="s">
        <v>0</v>
      </c>
      <c r="X59" s="112" t="s">
        <v>0</v>
      </c>
      <c r="Z59" s="131">
        <f t="shared" si="3"/>
        <v>260.30309278350518</v>
      </c>
      <c r="AA59" s="107" t="s">
        <v>0</v>
      </c>
      <c r="AC59" s="53">
        <f t="shared" si="2"/>
        <v>16.216698779704561</v>
      </c>
      <c r="AD59" s="107" t="s">
        <v>0</v>
      </c>
    </row>
    <row r="60" spans="1:30" x14ac:dyDescent="0.3">
      <c r="A60" s="118">
        <v>8249</v>
      </c>
      <c r="B60" s="118">
        <f t="shared" si="1"/>
        <v>1697.3251028806583</v>
      </c>
      <c r="C60" s="82">
        <v>4.8600000000000003</v>
      </c>
      <c r="D60" s="5">
        <v>1940</v>
      </c>
      <c r="E60" s="100" t="s">
        <v>0</v>
      </c>
      <c r="F60" s="100" t="s">
        <v>0</v>
      </c>
      <c r="G60" s="124">
        <v>265.36625514403289</v>
      </c>
      <c r="H60" s="112" t="s">
        <v>0</v>
      </c>
      <c r="I60" s="112" t="s">
        <v>0</v>
      </c>
      <c r="J60" s="112" t="s">
        <v>0</v>
      </c>
      <c r="K60" s="112" t="s">
        <v>0</v>
      </c>
      <c r="L60" s="112" t="s">
        <v>0</v>
      </c>
      <c r="M60" s="112" t="s">
        <v>0</v>
      </c>
      <c r="N60" s="112" t="s">
        <v>0</v>
      </c>
      <c r="O60" s="112" t="s">
        <v>0</v>
      </c>
      <c r="P60" s="112" t="s">
        <v>0</v>
      </c>
      <c r="Q60" s="112" t="s">
        <v>0</v>
      </c>
      <c r="R60" s="112" t="s">
        <v>0</v>
      </c>
      <c r="S60" s="112" t="s">
        <v>0</v>
      </c>
      <c r="T60" s="112" t="s">
        <v>0</v>
      </c>
      <c r="U60" s="112" t="s">
        <v>0</v>
      </c>
      <c r="V60" s="112" t="s">
        <v>0</v>
      </c>
      <c r="W60" s="112" t="s">
        <v>0</v>
      </c>
      <c r="X60" s="112" t="s">
        <v>0</v>
      </c>
      <c r="Z60" s="131">
        <f t="shared" si="3"/>
        <v>265.36625514403289</v>
      </c>
      <c r="AA60" s="107" t="s">
        <v>0</v>
      </c>
      <c r="AC60" s="53">
        <f t="shared" si="2"/>
        <v>15.634379924839372</v>
      </c>
      <c r="AD60" s="107" t="s">
        <v>0</v>
      </c>
    </row>
    <row r="61" spans="1:30" x14ac:dyDescent="0.3">
      <c r="A61" s="118">
        <v>9232</v>
      </c>
      <c r="B61" s="118">
        <f t="shared" si="1"/>
        <v>1903.5051546391753</v>
      </c>
      <c r="C61" s="82">
        <v>4.8499999999999996</v>
      </c>
      <c r="D61" s="5">
        <v>1941</v>
      </c>
      <c r="E61" s="100" t="s">
        <v>0</v>
      </c>
      <c r="F61" s="100" t="s">
        <v>0</v>
      </c>
      <c r="G61" s="124">
        <v>271.10597938144332</v>
      </c>
      <c r="H61" s="112" t="s">
        <v>0</v>
      </c>
      <c r="I61" s="112" t="s">
        <v>0</v>
      </c>
      <c r="J61" s="112" t="s">
        <v>0</v>
      </c>
      <c r="K61" s="112" t="s">
        <v>0</v>
      </c>
      <c r="L61" s="112" t="s">
        <v>0</v>
      </c>
      <c r="M61" s="112" t="s">
        <v>0</v>
      </c>
      <c r="N61" s="112" t="s">
        <v>0</v>
      </c>
      <c r="O61" s="112" t="s">
        <v>0</v>
      </c>
      <c r="P61" s="112" t="s">
        <v>0</v>
      </c>
      <c r="Q61" s="112" t="s">
        <v>0</v>
      </c>
      <c r="R61" s="112" t="s">
        <v>0</v>
      </c>
      <c r="S61" s="112" t="s">
        <v>0</v>
      </c>
      <c r="T61" s="112" t="s">
        <v>0</v>
      </c>
      <c r="U61" s="112" t="s">
        <v>0</v>
      </c>
      <c r="V61" s="112" t="s">
        <v>0</v>
      </c>
      <c r="W61" s="112" t="s">
        <v>0</v>
      </c>
      <c r="X61" s="112" t="s">
        <v>0</v>
      </c>
      <c r="Z61" s="131">
        <f t="shared" si="3"/>
        <v>271.10597938144332</v>
      </c>
      <c r="AA61" s="107" t="s">
        <v>0</v>
      </c>
      <c r="AC61" s="53">
        <f t="shared" si="2"/>
        <v>14.242461005199308</v>
      </c>
      <c r="AD61" s="107" t="s">
        <v>0</v>
      </c>
    </row>
    <row r="62" spans="1:30" x14ac:dyDescent="0.3">
      <c r="A62" s="118">
        <v>10681</v>
      </c>
      <c r="B62" s="118">
        <f t="shared" si="1"/>
        <v>2202.2680412371137</v>
      </c>
      <c r="C62" s="82">
        <v>4.8499999999999996</v>
      </c>
      <c r="D62" s="5">
        <v>1942</v>
      </c>
      <c r="E62" s="100" t="s">
        <v>0</v>
      </c>
      <c r="F62" s="100" t="s">
        <v>0</v>
      </c>
      <c r="G62" s="124">
        <v>276.29855670103098</v>
      </c>
      <c r="H62" s="112" t="s">
        <v>0</v>
      </c>
      <c r="I62" s="112" t="s">
        <v>0</v>
      </c>
      <c r="J62" s="112" t="s">
        <v>0</v>
      </c>
      <c r="K62" s="112" t="s">
        <v>0</v>
      </c>
      <c r="L62" s="112" t="s">
        <v>0</v>
      </c>
      <c r="M62" s="112" t="s">
        <v>0</v>
      </c>
      <c r="N62" s="112" t="s">
        <v>0</v>
      </c>
      <c r="O62" s="112" t="s">
        <v>0</v>
      </c>
      <c r="P62" s="112" t="s">
        <v>0</v>
      </c>
      <c r="Q62" s="112" t="s">
        <v>0</v>
      </c>
      <c r="R62" s="112" t="s">
        <v>0</v>
      </c>
      <c r="S62" s="112" t="s">
        <v>0</v>
      </c>
      <c r="T62" s="112" t="s">
        <v>0</v>
      </c>
      <c r="U62" s="112" t="s">
        <v>0</v>
      </c>
      <c r="V62" s="112" t="s">
        <v>0</v>
      </c>
      <c r="W62" s="112" t="s">
        <v>0</v>
      </c>
      <c r="X62" s="112" t="s">
        <v>0</v>
      </c>
      <c r="Z62" s="131">
        <f t="shared" si="3"/>
        <v>276.29855670103098</v>
      </c>
      <c r="AA62" s="107" t="s">
        <v>0</v>
      </c>
      <c r="AC62" s="53">
        <f t="shared" si="2"/>
        <v>12.546091189963487</v>
      </c>
      <c r="AD62" s="107" t="s">
        <v>0</v>
      </c>
    </row>
    <row r="63" spans="1:30" x14ac:dyDescent="0.3">
      <c r="A63" s="118">
        <v>13035</v>
      </c>
      <c r="B63" s="118">
        <f t="shared" si="1"/>
        <v>2682.0987654320984</v>
      </c>
      <c r="C63" s="82">
        <v>4.8600000000000003</v>
      </c>
      <c r="D63" s="5">
        <v>1943</v>
      </c>
      <c r="E63" s="100" t="s">
        <v>0</v>
      </c>
      <c r="F63" s="100" t="s">
        <v>0</v>
      </c>
      <c r="G63" s="124">
        <v>49.512757201646089</v>
      </c>
      <c r="H63" s="112" t="s">
        <v>0</v>
      </c>
      <c r="I63" s="112" t="s">
        <v>0</v>
      </c>
      <c r="J63" s="112" t="s">
        <v>0</v>
      </c>
      <c r="K63" s="112" t="s">
        <v>0</v>
      </c>
      <c r="L63" s="112" t="s">
        <v>0</v>
      </c>
      <c r="M63" s="112" t="s">
        <v>0</v>
      </c>
      <c r="N63" s="112" t="s">
        <v>0</v>
      </c>
      <c r="O63" s="112" t="s">
        <v>0</v>
      </c>
      <c r="P63" s="112" t="s">
        <v>0</v>
      </c>
      <c r="Q63" s="112" t="s">
        <v>0</v>
      </c>
      <c r="R63" s="112" t="s">
        <v>0</v>
      </c>
      <c r="S63" s="112" t="s">
        <v>0</v>
      </c>
      <c r="T63" s="112" t="s">
        <v>0</v>
      </c>
      <c r="U63" s="112" t="s">
        <v>0</v>
      </c>
      <c r="V63" s="112" t="s">
        <v>0</v>
      </c>
      <c r="W63" s="112" t="s">
        <v>0</v>
      </c>
      <c r="X63" s="112" t="s">
        <v>0</v>
      </c>
      <c r="Z63" s="131">
        <f t="shared" si="3"/>
        <v>49.512757201646089</v>
      </c>
      <c r="AA63" s="107" t="s">
        <v>0</v>
      </c>
      <c r="AC63" s="53">
        <f t="shared" si="2"/>
        <v>1.8460452627541237</v>
      </c>
      <c r="AD63" s="107" t="s">
        <v>0</v>
      </c>
    </row>
    <row r="64" spans="1:30" x14ac:dyDescent="0.3">
      <c r="A64" s="118">
        <v>18801</v>
      </c>
      <c r="B64" s="118">
        <f t="shared" si="1"/>
        <v>3876.4948453608249</v>
      </c>
      <c r="C64" s="82">
        <v>4.8499999999999996</v>
      </c>
      <c r="D64" s="5">
        <v>1944</v>
      </c>
      <c r="E64" s="100" t="s">
        <v>0</v>
      </c>
      <c r="F64" s="100" t="s">
        <v>0</v>
      </c>
      <c r="G64" s="124">
        <v>49.614845360824745</v>
      </c>
      <c r="H64" s="112" t="s">
        <v>0</v>
      </c>
      <c r="I64" s="112" t="s">
        <v>0</v>
      </c>
      <c r="J64" s="112" t="s">
        <v>0</v>
      </c>
      <c r="K64" s="112" t="s">
        <v>0</v>
      </c>
      <c r="L64" s="112" t="s">
        <v>0</v>
      </c>
      <c r="M64" s="112" t="s">
        <v>0</v>
      </c>
      <c r="N64" s="112" t="s">
        <v>0</v>
      </c>
      <c r="O64" s="112" t="s">
        <v>0</v>
      </c>
      <c r="P64" s="112" t="s">
        <v>0</v>
      </c>
      <c r="Q64" s="112" t="s">
        <v>0</v>
      </c>
      <c r="R64" s="112" t="s">
        <v>0</v>
      </c>
      <c r="S64" s="112" t="s">
        <v>0</v>
      </c>
      <c r="T64" s="112" t="s">
        <v>0</v>
      </c>
      <c r="U64" s="112" t="s">
        <v>0</v>
      </c>
      <c r="V64" s="112" t="s">
        <v>0</v>
      </c>
      <c r="W64" s="112" t="s">
        <v>0</v>
      </c>
      <c r="X64" s="112" t="s">
        <v>0</v>
      </c>
      <c r="Z64" s="131">
        <f t="shared" si="3"/>
        <v>49.614845360824745</v>
      </c>
      <c r="AA64" s="107" t="s">
        <v>0</v>
      </c>
      <c r="AC64" s="53">
        <f t="shared" si="2"/>
        <v>1.2798893675868304</v>
      </c>
      <c r="AD64" s="107" t="s">
        <v>0</v>
      </c>
    </row>
    <row r="65" spans="1:30" x14ac:dyDescent="0.3">
      <c r="A65" s="118">
        <v>20566</v>
      </c>
      <c r="B65" s="118">
        <f t="shared" si="1"/>
        <v>4240.4123711340208</v>
      </c>
      <c r="C65" s="82">
        <v>4.8499999999999996</v>
      </c>
      <c r="D65" s="5">
        <v>1945</v>
      </c>
      <c r="E65" s="100" t="s">
        <v>0</v>
      </c>
      <c r="F65" s="100" t="s">
        <v>0</v>
      </c>
      <c r="G65" s="124">
        <v>49.614845360824745</v>
      </c>
      <c r="H65" s="112" t="s">
        <v>0</v>
      </c>
      <c r="I65" s="112" t="s">
        <v>0</v>
      </c>
      <c r="J65" s="112" t="s">
        <v>0</v>
      </c>
      <c r="K65" s="112" t="s">
        <v>0</v>
      </c>
      <c r="L65" s="112" t="s">
        <v>0</v>
      </c>
      <c r="M65" s="112" t="s">
        <v>0</v>
      </c>
      <c r="N65" s="112" t="s">
        <v>0</v>
      </c>
      <c r="O65" s="112" t="s">
        <v>0</v>
      </c>
      <c r="P65" s="112" t="s">
        <v>0</v>
      </c>
      <c r="Q65" s="112" t="s">
        <v>0</v>
      </c>
      <c r="R65" s="112" t="s">
        <v>0</v>
      </c>
      <c r="S65" s="112" t="s">
        <v>0</v>
      </c>
      <c r="T65" s="112" t="s">
        <v>0</v>
      </c>
      <c r="U65" s="112" t="s">
        <v>0</v>
      </c>
      <c r="V65" s="112" t="s">
        <v>0</v>
      </c>
      <c r="W65" s="112" t="s">
        <v>0</v>
      </c>
      <c r="X65" s="112" t="s">
        <v>0</v>
      </c>
      <c r="Z65" s="131">
        <f t="shared" si="3"/>
        <v>49.614845360824745</v>
      </c>
      <c r="AA65" s="107" t="s">
        <v>0</v>
      </c>
      <c r="AC65" s="53">
        <f t="shared" si="2"/>
        <v>1.1700476514635807</v>
      </c>
      <c r="AD65" s="107" t="s">
        <v>0</v>
      </c>
    </row>
    <row r="66" spans="1:30" x14ac:dyDescent="0.3">
      <c r="A66" s="118">
        <v>27930</v>
      </c>
      <c r="B66" s="118">
        <f t="shared" si="1"/>
        <v>5746.9135802469136</v>
      </c>
      <c r="C66" s="82">
        <v>4.8600000000000003</v>
      </c>
      <c r="D66" s="5">
        <v>1946</v>
      </c>
      <c r="E66" s="100" t="s">
        <v>0</v>
      </c>
      <c r="F66" s="100" t="s">
        <v>0</v>
      </c>
      <c r="G66" s="124">
        <v>49.512757201646089</v>
      </c>
      <c r="H66" s="112" t="s">
        <v>0</v>
      </c>
      <c r="I66" s="112" t="s">
        <v>0</v>
      </c>
      <c r="J66" s="112" t="s">
        <v>0</v>
      </c>
      <c r="K66" s="112" t="s">
        <v>0</v>
      </c>
      <c r="L66" s="112" t="s">
        <v>0</v>
      </c>
      <c r="M66" s="112" t="s">
        <v>0</v>
      </c>
      <c r="N66" s="112" t="s">
        <v>0</v>
      </c>
      <c r="O66" s="112" t="s">
        <v>0</v>
      </c>
      <c r="P66" s="112" t="s">
        <v>0</v>
      </c>
      <c r="Q66" s="112" t="s">
        <v>0</v>
      </c>
      <c r="R66" s="112" t="s">
        <v>0</v>
      </c>
      <c r="S66" s="112" t="s">
        <v>0</v>
      </c>
      <c r="T66" s="112" t="s">
        <v>0</v>
      </c>
      <c r="U66" s="112" t="s">
        <v>0</v>
      </c>
      <c r="V66" s="112" t="s">
        <v>0</v>
      </c>
      <c r="W66" s="112" t="s">
        <v>0</v>
      </c>
      <c r="X66" s="112" t="s">
        <v>0</v>
      </c>
      <c r="Z66" s="131">
        <f t="shared" si="3"/>
        <v>49.512757201646089</v>
      </c>
      <c r="AA66" s="107" t="s">
        <v>0</v>
      </c>
      <c r="AC66" s="53">
        <f t="shared" si="2"/>
        <v>0.86155388471177929</v>
      </c>
      <c r="AD66" s="107" t="s">
        <v>0</v>
      </c>
    </row>
    <row r="67" spans="1:30" x14ac:dyDescent="0.3">
      <c r="A67" s="118">
        <v>31023</v>
      </c>
      <c r="B67" s="118">
        <f t="shared" si="1"/>
        <v>6383.333333333333</v>
      </c>
      <c r="C67" s="82">
        <v>4.8600000000000003</v>
      </c>
      <c r="D67" s="5">
        <v>1947</v>
      </c>
      <c r="E67" s="100" t="s">
        <v>0</v>
      </c>
      <c r="F67" s="100" t="s">
        <v>0</v>
      </c>
      <c r="G67" s="124">
        <v>49.512757201646089</v>
      </c>
      <c r="H67" s="112" t="s">
        <v>0</v>
      </c>
      <c r="I67" s="112" t="s">
        <v>0</v>
      </c>
      <c r="J67" s="112" t="s">
        <v>0</v>
      </c>
      <c r="K67" s="112" t="s">
        <v>0</v>
      </c>
      <c r="L67" s="112" t="s">
        <v>0</v>
      </c>
      <c r="M67" s="112" t="s">
        <v>0</v>
      </c>
      <c r="N67" s="112" t="s">
        <v>0</v>
      </c>
      <c r="O67" s="112" t="s">
        <v>0</v>
      </c>
      <c r="P67" s="112" t="s">
        <v>0</v>
      </c>
      <c r="Q67" s="112" t="s">
        <v>0</v>
      </c>
      <c r="R67" s="112" t="s">
        <v>0</v>
      </c>
      <c r="S67" s="112" t="s">
        <v>0</v>
      </c>
      <c r="T67" s="112" t="s">
        <v>0</v>
      </c>
      <c r="U67" s="112" t="s">
        <v>0</v>
      </c>
      <c r="V67" s="112" t="s">
        <v>0</v>
      </c>
      <c r="W67" s="112" t="s">
        <v>0</v>
      </c>
      <c r="X67" s="112" t="s">
        <v>0</v>
      </c>
      <c r="Z67" s="131">
        <f t="shared" si="3"/>
        <v>49.512757201646089</v>
      </c>
      <c r="AA67" s="107" t="s">
        <v>0</v>
      </c>
      <c r="AC67" s="53">
        <f t="shared" si="2"/>
        <v>0.77565677078296746</v>
      </c>
      <c r="AD67" s="107" t="s">
        <v>0</v>
      </c>
    </row>
    <row r="68" spans="1:30" x14ac:dyDescent="0.3">
      <c r="A68" s="118">
        <v>33101</v>
      </c>
      <c r="B68" s="118">
        <f t="shared" si="1"/>
        <v>4811.1918604651164</v>
      </c>
      <c r="C68" s="82">
        <v>6.88</v>
      </c>
      <c r="D68" s="5">
        <v>1948</v>
      </c>
      <c r="E68" s="100" t="s">
        <v>0</v>
      </c>
      <c r="F68" s="100" t="s">
        <v>0</v>
      </c>
      <c r="G68" s="124">
        <v>34.97558139534884</v>
      </c>
      <c r="H68" s="112" t="s">
        <v>0</v>
      </c>
      <c r="I68" s="112" t="s">
        <v>0</v>
      </c>
      <c r="J68" s="112" t="s">
        <v>0</v>
      </c>
      <c r="K68" s="112" t="s">
        <v>0</v>
      </c>
      <c r="L68" s="112" t="s">
        <v>0</v>
      </c>
      <c r="M68" s="112" t="s">
        <v>0</v>
      </c>
      <c r="N68" s="112" t="s">
        <v>0</v>
      </c>
      <c r="O68" s="112" t="s">
        <v>0</v>
      </c>
      <c r="P68" s="112" t="s">
        <v>0</v>
      </c>
      <c r="Q68" s="112" t="s">
        <v>0</v>
      </c>
      <c r="R68" s="112" t="s">
        <v>0</v>
      </c>
      <c r="S68" s="112" t="s">
        <v>0</v>
      </c>
      <c r="T68" s="112" t="s">
        <v>0</v>
      </c>
      <c r="U68" s="112" t="s">
        <v>0</v>
      </c>
      <c r="V68" s="112" t="s">
        <v>0</v>
      </c>
      <c r="W68" s="112" t="s">
        <v>0</v>
      </c>
      <c r="X68" s="112" t="s">
        <v>0</v>
      </c>
      <c r="Z68" s="131">
        <f t="shared" si="3"/>
        <v>34.97558139534884</v>
      </c>
      <c r="AA68" s="107" t="s">
        <v>0</v>
      </c>
      <c r="AC68" s="53">
        <f t="shared" si="2"/>
        <v>0.72696293163348547</v>
      </c>
      <c r="AD68" s="107" t="s">
        <v>0</v>
      </c>
    </row>
    <row r="69" spans="1:30" x14ac:dyDescent="0.3">
      <c r="A69" s="118">
        <v>36412</v>
      </c>
      <c r="B69" s="118">
        <f t="shared" si="1"/>
        <v>4214.3518518518513</v>
      </c>
      <c r="C69" s="82">
        <v>8.64</v>
      </c>
      <c r="D69" s="5">
        <v>1949</v>
      </c>
      <c r="E69" s="100" t="s">
        <v>0</v>
      </c>
      <c r="F69" s="100" t="s">
        <v>0</v>
      </c>
      <c r="G69" s="124">
        <v>27.850925925925925</v>
      </c>
      <c r="H69" s="112" t="s">
        <v>0</v>
      </c>
      <c r="I69" s="112" t="s">
        <v>0</v>
      </c>
      <c r="J69" s="112" t="s">
        <v>0</v>
      </c>
      <c r="K69" s="112" t="s">
        <v>0</v>
      </c>
      <c r="L69" s="112" t="s">
        <v>0</v>
      </c>
      <c r="M69" s="112" t="s">
        <v>0</v>
      </c>
      <c r="N69" s="112" t="s">
        <v>0</v>
      </c>
      <c r="O69" s="112" t="s">
        <v>0</v>
      </c>
      <c r="P69" s="112" t="s">
        <v>0</v>
      </c>
      <c r="Q69" s="112" t="s">
        <v>0</v>
      </c>
      <c r="R69" s="112" t="s">
        <v>0</v>
      </c>
      <c r="S69" s="112" t="s">
        <v>0</v>
      </c>
      <c r="T69" s="112" t="s">
        <v>0</v>
      </c>
      <c r="U69" s="112" t="s">
        <v>0</v>
      </c>
      <c r="V69" s="112" t="s">
        <v>0</v>
      </c>
      <c r="W69" s="112" t="s">
        <v>0</v>
      </c>
      <c r="X69" s="112" t="s">
        <v>0</v>
      </c>
      <c r="Z69" s="131">
        <f t="shared" si="3"/>
        <v>27.850925925925925</v>
      </c>
      <c r="AA69" s="107" t="s">
        <v>0</v>
      </c>
      <c r="AC69" s="53">
        <f t="shared" si="2"/>
        <v>0.66085905745358675</v>
      </c>
      <c r="AD69" s="107" t="s">
        <v>0</v>
      </c>
    </row>
    <row r="70" spans="1:30" x14ac:dyDescent="0.3">
      <c r="A70" s="118">
        <v>42163</v>
      </c>
      <c r="B70" s="118">
        <f t="shared" si="1"/>
        <v>4874.3352601156066</v>
      </c>
      <c r="C70" s="82">
        <v>8.65</v>
      </c>
      <c r="D70" s="5">
        <v>1950</v>
      </c>
      <c r="E70" s="100" t="s">
        <v>0</v>
      </c>
      <c r="F70" s="100" t="s">
        <v>0</v>
      </c>
      <c r="G70" s="124">
        <v>27.818728323699421</v>
      </c>
      <c r="H70" s="112" t="s">
        <v>0</v>
      </c>
      <c r="I70" s="112" t="s">
        <v>0</v>
      </c>
      <c r="J70" s="112" t="s">
        <v>0</v>
      </c>
      <c r="K70" s="112" t="s">
        <v>0</v>
      </c>
      <c r="L70" s="112" t="s">
        <v>0</v>
      </c>
      <c r="M70" s="112" t="s">
        <v>0</v>
      </c>
      <c r="N70" s="112" t="s">
        <v>0</v>
      </c>
      <c r="O70" s="112" t="s">
        <v>0</v>
      </c>
      <c r="P70" s="112" t="s">
        <v>0</v>
      </c>
      <c r="Q70" s="112" t="s">
        <v>0</v>
      </c>
      <c r="R70" s="112" t="s">
        <v>0</v>
      </c>
      <c r="S70" s="112" t="s">
        <v>0</v>
      </c>
      <c r="T70" s="112" t="s">
        <v>0</v>
      </c>
      <c r="U70" s="112" t="s">
        <v>0</v>
      </c>
      <c r="V70" s="112" t="s">
        <v>0</v>
      </c>
      <c r="W70" s="112" t="s">
        <v>0</v>
      </c>
      <c r="X70" s="112" t="s">
        <v>0</v>
      </c>
      <c r="Z70" s="131">
        <f t="shared" si="3"/>
        <v>27.818728323699421</v>
      </c>
      <c r="AA70" s="107" t="s">
        <v>0</v>
      </c>
      <c r="AC70" s="53">
        <f t="shared" si="2"/>
        <v>0.57071840239072169</v>
      </c>
      <c r="AD70" s="107" t="s">
        <v>0</v>
      </c>
    </row>
    <row r="71" spans="1:30" x14ac:dyDescent="0.3">
      <c r="A71" s="118">
        <v>54375</v>
      </c>
      <c r="B71" s="118">
        <f t="shared" si="1"/>
        <v>6322.6744186046517</v>
      </c>
      <c r="C71" s="82">
        <v>8.6</v>
      </c>
      <c r="D71" s="5">
        <v>1951</v>
      </c>
      <c r="E71" s="100" t="s">
        <v>0</v>
      </c>
      <c r="F71" s="100" t="s">
        <v>0</v>
      </c>
      <c r="G71" s="83">
        <v>45.539651162790705</v>
      </c>
      <c r="H71" s="144" t="s">
        <v>0</v>
      </c>
      <c r="I71" s="144" t="s">
        <v>0</v>
      </c>
      <c r="J71" s="144" t="s">
        <v>0</v>
      </c>
      <c r="K71" s="144" t="s">
        <v>0</v>
      </c>
      <c r="L71" s="144" t="s">
        <v>0</v>
      </c>
      <c r="M71" s="144" t="s">
        <v>0</v>
      </c>
      <c r="N71" s="144" t="s">
        <v>0</v>
      </c>
      <c r="O71" s="144" t="s">
        <v>0</v>
      </c>
      <c r="P71" s="144" t="s">
        <v>0</v>
      </c>
      <c r="Q71" s="144" t="s">
        <v>0</v>
      </c>
      <c r="R71" s="144" t="s">
        <v>0</v>
      </c>
      <c r="S71" s="144" t="s">
        <v>0</v>
      </c>
      <c r="T71" s="144" t="s">
        <v>0</v>
      </c>
      <c r="U71" s="144" t="s">
        <v>0</v>
      </c>
      <c r="V71" s="144" t="s">
        <v>0</v>
      </c>
      <c r="W71" s="144" t="s">
        <v>0</v>
      </c>
      <c r="X71" s="144" t="s">
        <v>0</v>
      </c>
      <c r="Z71" s="143">
        <v>506.2</v>
      </c>
      <c r="AA71" s="107" t="s">
        <v>0</v>
      </c>
      <c r="AB71" s="145"/>
      <c r="AC71" s="53">
        <f t="shared" si="2"/>
        <v>8.006105747126437</v>
      </c>
      <c r="AD71" s="107" t="s">
        <v>0</v>
      </c>
    </row>
    <row r="72" spans="1:30" x14ac:dyDescent="0.3">
      <c r="A72" s="118">
        <v>60993</v>
      </c>
      <c r="B72" s="118">
        <f t="shared" si="1"/>
        <v>7092.209302325582</v>
      </c>
      <c r="C72" s="82">
        <v>8.6</v>
      </c>
      <c r="D72" s="5">
        <v>1952</v>
      </c>
      <c r="E72" s="100" t="s">
        <v>0</v>
      </c>
      <c r="F72" s="100" t="s">
        <v>0</v>
      </c>
      <c r="G72" s="83">
        <v>44.395238095238099</v>
      </c>
      <c r="H72" s="144" t="s">
        <v>0</v>
      </c>
      <c r="I72" s="144" t="s">
        <v>0</v>
      </c>
      <c r="J72" s="144" t="s">
        <v>0</v>
      </c>
      <c r="K72" s="144" t="s">
        <v>0</v>
      </c>
      <c r="L72" s="144" t="s">
        <v>0</v>
      </c>
      <c r="M72" s="144" t="s">
        <v>0</v>
      </c>
      <c r="N72" s="144" t="s">
        <v>0</v>
      </c>
      <c r="O72" s="144" t="s">
        <v>0</v>
      </c>
      <c r="P72" s="144" t="s">
        <v>0</v>
      </c>
      <c r="Q72" s="144" t="s">
        <v>0</v>
      </c>
      <c r="R72" s="144" t="s">
        <v>0</v>
      </c>
      <c r="S72" s="144" t="s">
        <v>0</v>
      </c>
      <c r="T72" s="144" t="s">
        <v>0</v>
      </c>
      <c r="U72" s="144" t="s">
        <v>0</v>
      </c>
      <c r="V72" s="144" t="s">
        <v>0</v>
      </c>
      <c r="W72" s="144" t="s">
        <v>0</v>
      </c>
      <c r="X72" s="144" t="s">
        <v>0</v>
      </c>
      <c r="Z72" s="112" t="s">
        <v>0</v>
      </c>
      <c r="AA72" s="107" t="s">
        <v>0</v>
      </c>
      <c r="AB72" s="145"/>
      <c r="AC72" s="107" t="s">
        <v>0</v>
      </c>
      <c r="AD72" s="107" t="s">
        <v>0</v>
      </c>
    </row>
    <row r="73" spans="1:30" x14ac:dyDescent="0.3">
      <c r="A73" s="118">
        <v>60664</v>
      </c>
      <c r="B73" s="118">
        <f t="shared" si="1"/>
        <v>7045.760743321719</v>
      </c>
      <c r="C73" s="82">
        <v>8.61</v>
      </c>
      <c r="D73" s="5">
        <v>1953</v>
      </c>
      <c r="E73" s="100" t="s">
        <v>0</v>
      </c>
      <c r="F73" s="100" t="s">
        <v>0</v>
      </c>
      <c r="G73" s="83">
        <v>54.177582065652523</v>
      </c>
      <c r="H73" s="144" t="s">
        <v>0</v>
      </c>
      <c r="I73" s="144" t="s">
        <v>0</v>
      </c>
      <c r="J73" s="144" t="s">
        <v>0</v>
      </c>
      <c r="K73" s="144" t="s">
        <v>0</v>
      </c>
      <c r="L73" s="144" t="s">
        <v>0</v>
      </c>
      <c r="M73" s="144" t="s">
        <v>0</v>
      </c>
      <c r="N73" s="144" t="s">
        <v>0</v>
      </c>
      <c r="O73" s="144" t="s">
        <v>0</v>
      </c>
      <c r="P73" s="144" t="s">
        <v>0</v>
      </c>
      <c r="Q73" s="144" t="s">
        <v>0</v>
      </c>
      <c r="R73" s="144" t="s">
        <v>0</v>
      </c>
      <c r="S73" s="144" t="s">
        <v>0</v>
      </c>
      <c r="T73" s="144" t="s">
        <v>0</v>
      </c>
      <c r="U73" s="144" t="s">
        <v>0</v>
      </c>
      <c r="V73" s="144" t="s">
        <v>0</v>
      </c>
      <c r="W73" s="144" t="s">
        <v>0</v>
      </c>
      <c r="X73" s="144" t="s">
        <v>0</v>
      </c>
      <c r="Z73" s="112" t="s">
        <v>0</v>
      </c>
      <c r="AA73" s="107" t="s">
        <v>0</v>
      </c>
      <c r="AB73" s="145"/>
      <c r="AC73" s="107" t="s">
        <v>0</v>
      </c>
      <c r="AD73" s="107" t="s">
        <v>0</v>
      </c>
    </row>
    <row r="74" spans="1:30" x14ac:dyDescent="0.3">
      <c r="A74" s="118">
        <v>73936</v>
      </c>
      <c r="B74" s="118">
        <f t="shared" si="1"/>
        <v>5919.6156925540436</v>
      </c>
      <c r="C74" s="82">
        <v>12.49</v>
      </c>
      <c r="D74" s="5">
        <v>1954</v>
      </c>
      <c r="E74" s="100" t="s">
        <v>0</v>
      </c>
      <c r="F74" s="100" t="s">
        <v>0</v>
      </c>
      <c r="G74" s="83">
        <v>76.06004803843075</v>
      </c>
      <c r="H74" s="144" t="s">
        <v>0</v>
      </c>
      <c r="I74" s="144" t="s">
        <v>0</v>
      </c>
      <c r="J74" s="144" t="s">
        <v>0</v>
      </c>
      <c r="K74" s="144" t="s">
        <v>0</v>
      </c>
      <c r="L74" s="144" t="s">
        <v>0</v>
      </c>
      <c r="M74" s="144" t="s">
        <v>0</v>
      </c>
      <c r="N74" s="144" t="s">
        <v>0</v>
      </c>
      <c r="O74" s="144" t="s">
        <v>0</v>
      </c>
      <c r="P74" s="144" t="s">
        <v>0</v>
      </c>
      <c r="Q74" s="144" t="s">
        <v>0</v>
      </c>
      <c r="R74" s="144" t="s">
        <v>0</v>
      </c>
      <c r="S74" s="144" t="s">
        <v>0</v>
      </c>
      <c r="T74" s="144" t="s">
        <v>0</v>
      </c>
      <c r="U74" s="144" t="s">
        <v>0</v>
      </c>
      <c r="V74" s="144" t="s">
        <v>0</v>
      </c>
      <c r="W74" s="144" t="s">
        <v>0</v>
      </c>
      <c r="X74" s="144" t="s">
        <v>0</v>
      </c>
      <c r="Z74" s="112" t="s">
        <v>0</v>
      </c>
      <c r="AA74" s="107" t="s">
        <v>0</v>
      </c>
      <c r="AB74" s="145"/>
      <c r="AC74" s="107" t="s">
        <v>0</v>
      </c>
      <c r="AD74" s="107" t="s">
        <v>0</v>
      </c>
    </row>
    <row r="75" spans="1:30" x14ac:dyDescent="0.3">
      <c r="A75" s="118">
        <v>90053</v>
      </c>
      <c r="B75" s="118">
        <f t="shared" si="1"/>
        <v>7210.0080064051235</v>
      </c>
      <c r="C75" s="82">
        <v>12.49</v>
      </c>
      <c r="D75" s="5">
        <v>1955</v>
      </c>
      <c r="E75" s="100" t="s">
        <v>0</v>
      </c>
      <c r="F75" s="100" t="s">
        <v>0</v>
      </c>
      <c r="G75" s="83">
        <v>74.061409127301843</v>
      </c>
      <c r="H75" s="144" t="s">
        <v>0</v>
      </c>
      <c r="I75" s="144" t="s">
        <v>0</v>
      </c>
      <c r="J75" s="144" t="s">
        <v>0</v>
      </c>
      <c r="K75" s="144" t="s">
        <v>0</v>
      </c>
      <c r="L75" s="144" t="s">
        <v>0</v>
      </c>
      <c r="M75" s="144" t="s">
        <v>0</v>
      </c>
      <c r="N75" s="144" t="s">
        <v>0</v>
      </c>
      <c r="O75" s="144" t="s">
        <v>0</v>
      </c>
      <c r="P75" s="144" t="s">
        <v>0</v>
      </c>
      <c r="Q75" s="144" t="s">
        <v>0</v>
      </c>
      <c r="R75" s="144" t="s">
        <v>0</v>
      </c>
      <c r="S75" s="144" t="s">
        <v>0</v>
      </c>
      <c r="T75" s="144" t="s">
        <v>0</v>
      </c>
      <c r="U75" s="144" t="s">
        <v>0</v>
      </c>
      <c r="V75" s="144" t="s">
        <v>0</v>
      </c>
      <c r="W75" s="144" t="s">
        <v>0</v>
      </c>
      <c r="X75" s="144" t="s">
        <v>0</v>
      </c>
      <c r="Z75" s="112" t="s">
        <v>0</v>
      </c>
      <c r="AA75" s="107" t="s">
        <v>0</v>
      </c>
      <c r="AB75" s="145"/>
      <c r="AC75" s="107" t="s">
        <v>0</v>
      </c>
      <c r="AD75" s="107" t="s">
        <v>0</v>
      </c>
    </row>
    <row r="76" spans="1:30" x14ac:dyDescent="0.3">
      <c r="A76" s="118">
        <v>102920</v>
      </c>
      <c r="B76" s="118">
        <f t="shared" si="1"/>
        <v>8240.1921537229791</v>
      </c>
      <c r="C76" s="82">
        <v>12.49</v>
      </c>
      <c r="D76" s="5">
        <v>1956</v>
      </c>
      <c r="E76" s="100" t="s">
        <v>0</v>
      </c>
      <c r="F76" s="100" t="s">
        <v>0</v>
      </c>
      <c r="G76" s="83">
        <v>70.774539631705366</v>
      </c>
      <c r="H76" s="144" t="s">
        <v>0</v>
      </c>
      <c r="I76" s="144" t="s">
        <v>0</v>
      </c>
      <c r="J76" s="144" t="s">
        <v>0</v>
      </c>
      <c r="K76" s="144" t="s">
        <v>0</v>
      </c>
      <c r="L76" s="144" t="s">
        <v>0</v>
      </c>
      <c r="M76" s="144" t="s">
        <v>0</v>
      </c>
      <c r="N76" s="144" t="s">
        <v>0</v>
      </c>
      <c r="O76" s="144" t="s">
        <v>0</v>
      </c>
      <c r="P76" s="144" t="s">
        <v>0</v>
      </c>
      <c r="Q76" s="144" t="s">
        <v>0</v>
      </c>
      <c r="R76" s="144" t="s">
        <v>0</v>
      </c>
      <c r="S76" s="144" t="s">
        <v>0</v>
      </c>
      <c r="T76" s="144" t="s">
        <v>0</v>
      </c>
      <c r="U76" s="144" t="s">
        <v>0</v>
      </c>
      <c r="V76" s="144" t="s">
        <v>0</v>
      </c>
      <c r="W76" s="144" t="s">
        <v>0</v>
      </c>
      <c r="X76" s="144" t="s">
        <v>0</v>
      </c>
      <c r="Z76" s="112" t="s">
        <v>0</v>
      </c>
      <c r="AA76" s="107" t="s">
        <v>0</v>
      </c>
      <c r="AB76" s="145"/>
      <c r="AC76" s="107" t="s">
        <v>0</v>
      </c>
      <c r="AD76" s="107" t="s">
        <v>0</v>
      </c>
    </row>
    <row r="77" spans="1:30" x14ac:dyDescent="0.3">
      <c r="A77" s="118">
        <v>118206</v>
      </c>
      <c r="B77" s="118">
        <f t="shared" si="1"/>
        <v>9464.0512409927942</v>
      </c>
      <c r="C77" s="82">
        <v>12.49</v>
      </c>
      <c r="D77" s="5">
        <v>1957</v>
      </c>
      <c r="E77" s="100" t="s">
        <v>0</v>
      </c>
      <c r="F77" s="100" t="s">
        <v>0</v>
      </c>
      <c r="G77" s="146">
        <v>67.731385108086471</v>
      </c>
      <c r="H77" s="144" t="s">
        <v>0</v>
      </c>
      <c r="I77" s="144" t="s">
        <v>0</v>
      </c>
      <c r="J77" s="144" t="s">
        <v>0</v>
      </c>
      <c r="K77" s="144" t="s">
        <v>0</v>
      </c>
      <c r="L77" s="144" t="s">
        <v>0</v>
      </c>
      <c r="M77" s="144" t="s">
        <v>0</v>
      </c>
      <c r="N77" s="144" t="s">
        <v>0</v>
      </c>
      <c r="O77" s="144" t="s">
        <v>0</v>
      </c>
      <c r="P77" s="144" t="s">
        <v>0</v>
      </c>
      <c r="Q77" s="144" t="s">
        <v>0</v>
      </c>
      <c r="R77" s="144" t="s">
        <v>0</v>
      </c>
      <c r="S77" s="144" t="s">
        <v>0</v>
      </c>
      <c r="T77" s="144" t="s">
        <v>0</v>
      </c>
      <c r="U77" s="144" t="s">
        <v>0</v>
      </c>
      <c r="V77" s="144" t="s">
        <v>0</v>
      </c>
      <c r="W77" s="144" t="s">
        <v>0</v>
      </c>
      <c r="X77" s="144" t="s">
        <v>0</v>
      </c>
      <c r="Z77" s="112" t="s">
        <v>0</v>
      </c>
      <c r="AA77" s="107" t="s">
        <v>0</v>
      </c>
      <c r="AB77" s="118"/>
      <c r="AC77" s="107" t="s">
        <v>0</v>
      </c>
      <c r="AD77" s="107" t="s">
        <v>0</v>
      </c>
    </row>
    <row r="78" spans="1:30" x14ac:dyDescent="0.3">
      <c r="A78" s="118">
        <v>131377</v>
      </c>
      <c r="B78" s="118">
        <f t="shared" si="1"/>
        <v>10518.574859887911</v>
      </c>
      <c r="C78" s="82">
        <v>12.49</v>
      </c>
      <c r="D78" s="5">
        <v>1958</v>
      </c>
      <c r="E78" s="100" t="s">
        <v>0</v>
      </c>
      <c r="F78" s="100" t="s">
        <v>0</v>
      </c>
      <c r="G78" s="146">
        <v>63.891513210568455</v>
      </c>
      <c r="H78" s="134">
        <v>602.70000000000005</v>
      </c>
      <c r="I78" s="3" t="s">
        <v>0</v>
      </c>
      <c r="J78" s="3" t="s">
        <v>0</v>
      </c>
      <c r="K78" s="3" t="s">
        <v>0</v>
      </c>
      <c r="L78" s="112" t="s">
        <v>0</v>
      </c>
      <c r="M78" s="112" t="s">
        <v>0</v>
      </c>
      <c r="N78" s="112" t="s">
        <v>0</v>
      </c>
      <c r="O78" s="112" t="s">
        <v>0</v>
      </c>
      <c r="P78" s="112" t="s">
        <v>0</v>
      </c>
      <c r="Q78" s="112" t="s">
        <v>0</v>
      </c>
      <c r="R78" s="112" t="s">
        <v>0</v>
      </c>
      <c r="S78" s="112" t="s">
        <v>0</v>
      </c>
      <c r="T78" s="112" t="s">
        <v>0</v>
      </c>
      <c r="U78" s="112" t="s">
        <v>0</v>
      </c>
      <c r="V78" s="112" t="s">
        <v>0</v>
      </c>
      <c r="W78" s="112" t="s">
        <v>0</v>
      </c>
      <c r="X78" s="112" t="s">
        <v>0</v>
      </c>
      <c r="Z78" s="133">
        <f t="shared" ref="Z78:Z84" si="4">H78</f>
        <v>602.70000000000005</v>
      </c>
      <c r="AA78" s="107" t="s">
        <v>0</v>
      </c>
      <c r="AB78" s="118"/>
      <c r="AC78" s="53">
        <f t="shared" si="2"/>
        <v>5.7298636747680343</v>
      </c>
      <c r="AD78" s="107" t="s">
        <v>0</v>
      </c>
    </row>
    <row r="79" spans="1:30" x14ac:dyDescent="0.3">
      <c r="A79" s="118">
        <v>140772</v>
      </c>
      <c r="B79" s="118">
        <f t="shared" si="1"/>
        <v>11270.776621297038</v>
      </c>
      <c r="C79" s="82">
        <v>12.49</v>
      </c>
      <c r="D79" s="5">
        <v>1959</v>
      </c>
      <c r="E79" s="100" t="s">
        <v>0</v>
      </c>
      <c r="F79" s="100" t="s">
        <v>0</v>
      </c>
      <c r="G79" s="146">
        <v>61.765892714171336</v>
      </c>
      <c r="H79" s="134">
        <v>649.1</v>
      </c>
      <c r="I79" s="3" t="s">
        <v>0</v>
      </c>
      <c r="J79" s="3" t="s">
        <v>0</v>
      </c>
      <c r="K79" s="3" t="s">
        <v>0</v>
      </c>
      <c r="L79" s="112" t="s">
        <v>0</v>
      </c>
      <c r="M79" s="112" t="s">
        <v>0</v>
      </c>
      <c r="N79" s="112" t="s">
        <v>0</v>
      </c>
      <c r="O79" s="112" t="s">
        <v>0</v>
      </c>
      <c r="P79" s="112" t="s">
        <v>0</v>
      </c>
      <c r="Q79" s="112" t="s">
        <v>0</v>
      </c>
      <c r="R79" s="112" t="s">
        <v>0</v>
      </c>
      <c r="S79" s="112" t="s">
        <v>0</v>
      </c>
      <c r="T79" s="112" t="s">
        <v>0</v>
      </c>
      <c r="U79" s="112" t="s">
        <v>0</v>
      </c>
      <c r="V79" s="112" t="s">
        <v>0</v>
      </c>
      <c r="W79" s="112" t="s">
        <v>0</v>
      </c>
      <c r="X79" s="112" t="s">
        <v>0</v>
      </c>
      <c r="Z79" s="133">
        <f t="shared" si="4"/>
        <v>649.1</v>
      </c>
      <c r="AA79" s="107" t="s">
        <v>0</v>
      </c>
      <c r="AB79" s="118"/>
      <c r="AC79" s="53">
        <f t="shared" si="2"/>
        <v>5.7591417327309404</v>
      </c>
      <c r="AD79" s="107" t="s">
        <v>0</v>
      </c>
    </row>
    <row r="80" spans="1:30" x14ac:dyDescent="0.3">
      <c r="A80" s="118">
        <v>159703</v>
      </c>
      <c r="B80" s="118">
        <f t="shared" ref="B80:B130" si="5">A80/C80</f>
        <v>12786.469175340271</v>
      </c>
      <c r="C80" s="82">
        <v>12.49</v>
      </c>
      <c r="D80" s="5">
        <v>1960</v>
      </c>
      <c r="E80" s="100" t="s">
        <v>0</v>
      </c>
      <c r="F80" s="100" t="s">
        <v>0</v>
      </c>
      <c r="G80" s="146">
        <v>21.989351481184947</v>
      </c>
      <c r="H80" s="134">
        <v>813.3</v>
      </c>
      <c r="I80" s="3" t="s">
        <v>0</v>
      </c>
      <c r="J80" s="3" t="s">
        <v>0</v>
      </c>
      <c r="K80" s="3" t="s">
        <v>0</v>
      </c>
      <c r="L80" s="112" t="s">
        <v>0</v>
      </c>
      <c r="M80" s="112" t="s">
        <v>0</v>
      </c>
      <c r="N80" s="112" t="s">
        <v>0</v>
      </c>
      <c r="O80" s="112" t="s">
        <v>0</v>
      </c>
      <c r="P80" s="112" t="s">
        <v>0</v>
      </c>
      <c r="Q80" s="112" t="s">
        <v>0</v>
      </c>
      <c r="R80" s="112" t="s">
        <v>0</v>
      </c>
      <c r="S80" s="112" t="s">
        <v>0</v>
      </c>
      <c r="T80" s="112" t="s">
        <v>0</v>
      </c>
      <c r="U80" s="112" t="s">
        <v>0</v>
      </c>
      <c r="V80" s="112" t="s">
        <v>0</v>
      </c>
      <c r="W80" s="112" t="s">
        <v>0</v>
      </c>
      <c r="X80" s="112" t="s">
        <v>0</v>
      </c>
      <c r="Z80" s="133">
        <f t="shared" si="4"/>
        <v>813.3</v>
      </c>
      <c r="AA80" s="107" t="s">
        <v>0</v>
      </c>
      <c r="AB80" s="118"/>
      <c r="AC80" s="53">
        <f t="shared" ref="AC80:AC130" si="6">(Z80/B80)*100</f>
        <v>6.3606300445201409</v>
      </c>
      <c r="AD80" s="107" t="s">
        <v>0</v>
      </c>
    </row>
    <row r="81" spans="1:30" x14ac:dyDescent="0.3">
      <c r="A81" s="118">
        <v>173236</v>
      </c>
      <c r="B81" s="118">
        <f t="shared" si="5"/>
        <v>13869.975980784628</v>
      </c>
      <c r="C81" s="82">
        <v>12.49</v>
      </c>
      <c r="D81" s="5">
        <v>1961</v>
      </c>
      <c r="E81" s="100" t="s">
        <v>0</v>
      </c>
      <c r="F81" s="100" t="s">
        <v>0</v>
      </c>
      <c r="G81" s="146">
        <v>20.138190552441955</v>
      </c>
      <c r="H81" s="134">
        <v>983.3</v>
      </c>
      <c r="I81" s="3" t="s">
        <v>0</v>
      </c>
      <c r="J81" s="3" t="s">
        <v>0</v>
      </c>
      <c r="K81" s="3" t="s">
        <v>0</v>
      </c>
      <c r="L81" s="112" t="s">
        <v>0</v>
      </c>
      <c r="M81" s="112" t="s">
        <v>0</v>
      </c>
      <c r="N81" s="112" t="s">
        <v>0</v>
      </c>
      <c r="O81" s="112" t="s">
        <v>0</v>
      </c>
      <c r="P81" s="112" t="s">
        <v>0</v>
      </c>
      <c r="Q81" s="112" t="s">
        <v>0</v>
      </c>
      <c r="R81" s="112" t="s">
        <v>0</v>
      </c>
      <c r="S81" s="112" t="s">
        <v>0</v>
      </c>
      <c r="T81" s="112" t="s">
        <v>0</v>
      </c>
      <c r="U81" s="112" t="s">
        <v>0</v>
      </c>
      <c r="V81" s="112" t="s">
        <v>0</v>
      </c>
      <c r="W81" s="112" t="s">
        <v>0</v>
      </c>
      <c r="X81" s="112" t="s">
        <v>0</v>
      </c>
      <c r="Z81" s="133">
        <f t="shared" si="4"/>
        <v>983.3</v>
      </c>
      <c r="AA81" s="107" t="s">
        <v>0</v>
      </c>
      <c r="AB81" s="118"/>
      <c r="AC81" s="53">
        <f t="shared" si="6"/>
        <v>7.0894138631693178</v>
      </c>
      <c r="AD81" s="107" t="s">
        <v>0</v>
      </c>
    </row>
    <row r="82" spans="1:30" x14ac:dyDescent="0.3">
      <c r="A82" s="118">
        <v>186781</v>
      </c>
      <c r="B82" s="118">
        <f t="shared" si="5"/>
        <v>14954.443554843874</v>
      </c>
      <c r="C82" s="82">
        <v>12.49</v>
      </c>
      <c r="D82" s="5">
        <v>1962</v>
      </c>
      <c r="E82" s="100" t="s">
        <v>0</v>
      </c>
      <c r="F82" s="100" t="s">
        <v>0</v>
      </c>
      <c r="G82" s="146">
        <v>18.447798238590874</v>
      </c>
      <c r="H82" s="134">
        <v>1126.5</v>
      </c>
      <c r="I82" s="3" t="s">
        <v>0</v>
      </c>
      <c r="J82" s="3" t="s">
        <v>0</v>
      </c>
      <c r="K82" s="3" t="s">
        <v>0</v>
      </c>
      <c r="L82" s="112" t="s">
        <v>0</v>
      </c>
      <c r="M82" s="112" t="s">
        <v>0</v>
      </c>
      <c r="N82" s="112" t="s">
        <v>0</v>
      </c>
      <c r="O82" s="112" t="s">
        <v>0</v>
      </c>
      <c r="P82" s="112" t="s">
        <v>0</v>
      </c>
      <c r="Q82" s="112" t="s">
        <v>0</v>
      </c>
      <c r="R82" s="112" t="s">
        <v>0</v>
      </c>
      <c r="S82" s="112" t="s">
        <v>0</v>
      </c>
      <c r="T82" s="112" t="s">
        <v>0</v>
      </c>
      <c r="U82" s="112" t="s">
        <v>0</v>
      </c>
      <c r="V82" s="112" t="s">
        <v>0</v>
      </c>
      <c r="W82" s="112" t="s">
        <v>0</v>
      </c>
      <c r="X82" s="112" t="s">
        <v>0</v>
      </c>
      <c r="Z82" s="133">
        <f t="shared" si="4"/>
        <v>1126.5</v>
      </c>
      <c r="AA82" s="107" t="s">
        <v>0</v>
      </c>
      <c r="AB82" s="118"/>
      <c r="AC82" s="53">
        <f t="shared" si="6"/>
        <v>7.5328780764638807</v>
      </c>
      <c r="AD82" s="107" t="s">
        <v>0</v>
      </c>
    </row>
    <row r="83" spans="1:30" x14ac:dyDescent="0.3">
      <c r="A83" s="118">
        <v>207952</v>
      </c>
      <c r="B83" s="118">
        <f t="shared" si="5"/>
        <v>16649.479583666933</v>
      </c>
      <c r="C83" s="82">
        <v>12.49</v>
      </c>
      <c r="D83" s="5">
        <v>1963</v>
      </c>
      <c r="E83" s="100" t="s">
        <v>0</v>
      </c>
      <c r="F83" s="100" t="s">
        <v>0</v>
      </c>
      <c r="G83" s="146">
        <v>16.790872698158527</v>
      </c>
      <c r="H83" s="134">
        <v>1315.4</v>
      </c>
      <c r="I83" s="3" t="s">
        <v>0</v>
      </c>
      <c r="J83" s="3" t="s">
        <v>0</v>
      </c>
      <c r="K83" s="3" t="s">
        <v>0</v>
      </c>
      <c r="L83" s="112" t="s">
        <v>0</v>
      </c>
      <c r="M83" s="112" t="s">
        <v>0</v>
      </c>
      <c r="N83" s="112" t="s">
        <v>0</v>
      </c>
      <c r="O83" s="112" t="s">
        <v>0</v>
      </c>
      <c r="P83" s="112" t="s">
        <v>0</v>
      </c>
      <c r="Q83" s="112" t="s">
        <v>0</v>
      </c>
      <c r="R83" s="112" t="s">
        <v>0</v>
      </c>
      <c r="S83" s="112" t="s">
        <v>0</v>
      </c>
      <c r="T83" s="112" t="s">
        <v>0</v>
      </c>
      <c r="U83" s="112" t="s">
        <v>0</v>
      </c>
      <c r="V83" s="112" t="s">
        <v>0</v>
      </c>
      <c r="W83" s="112" t="s">
        <v>0</v>
      </c>
      <c r="X83" s="112" t="s">
        <v>0</v>
      </c>
      <c r="Z83" s="133">
        <f t="shared" si="4"/>
        <v>1315.4</v>
      </c>
      <c r="AA83" s="107" t="s">
        <v>0</v>
      </c>
      <c r="AB83" s="118"/>
      <c r="AC83" s="53">
        <f t="shared" si="6"/>
        <v>7.9005472416711564</v>
      </c>
      <c r="AD83" s="107" t="s">
        <v>0</v>
      </c>
    </row>
    <row r="84" spans="1:30" x14ac:dyDescent="0.3">
      <c r="A84" s="118">
        <v>245501</v>
      </c>
      <c r="B84" s="118">
        <f t="shared" si="5"/>
        <v>19655.804643714971</v>
      </c>
      <c r="C84" s="82">
        <v>12.49</v>
      </c>
      <c r="D84" s="5">
        <v>1964</v>
      </c>
      <c r="E84" s="100" t="s">
        <v>0</v>
      </c>
      <c r="F84" s="100" t="s">
        <v>0</v>
      </c>
      <c r="G84" s="146">
        <v>2057.6461168935148</v>
      </c>
      <c r="H84" s="134">
        <v>1723.5</v>
      </c>
      <c r="I84" s="3" t="s">
        <v>0</v>
      </c>
      <c r="J84" s="3" t="s">
        <v>0</v>
      </c>
      <c r="K84" s="3" t="s">
        <v>0</v>
      </c>
      <c r="L84" s="112" t="s">
        <v>0</v>
      </c>
      <c r="M84" s="112" t="s">
        <v>0</v>
      </c>
      <c r="N84" s="112" t="s">
        <v>0</v>
      </c>
      <c r="O84" s="112" t="s">
        <v>0</v>
      </c>
      <c r="P84" s="112" t="s">
        <v>0</v>
      </c>
      <c r="Q84" s="112" t="s">
        <v>0</v>
      </c>
      <c r="R84" s="112" t="s">
        <v>0</v>
      </c>
      <c r="S84" s="112" t="s">
        <v>0</v>
      </c>
      <c r="T84" s="112" t="s">
        <v>0</v>
      </c>
      <c r="U84" s="112" t="s">
        <v>0</v>
      </c>
      <c r="V84" s="112" t="s">
        <v>0</v>
      </c>
      <c r="W84" s="112" t="s">
        <v>0</v>
      </c>
      <c r="X84" s="112" t="s">
        <v>0</v>
      </c>
      <c r="Z84" s="133">
        <f t="shared" si="4"/>
        <v>1723.5</v>
      </c>
      <c r="AA84" s="107" t="s">
        <v>0</v>
      </c>
      <c r="AB84" s="118"/>
      <c r="AC84" s="53">
        <f t="shared" si="6"/>
        <v>8.7684021653679629</v>
      </c>
      <c r="AD84" s="107" t="s">
        <v>0</v>
      </c>
    </row>
    <row r="85" spans="1:30" x14ac:dyDescent="0.3">
      <c r="A85" s="119">
        <v>267420</v>
      </c>
      <c r="B85" s="118">
        <f t="shared" si="5"/>
        <v>21410.728582866293</v>
      </c>
      <c r="C85" s="114">
        <v>12.49</v>
      </c>
      <c r="D85" s="115">
        <v>1965</v>
      </c>
      <c r="E85" s="116" t="s">
        <v>0</v>
      </c>
      <c r="F85" s="116" t="s">
        <v>0</v>
      </c>
      <c r="G85" s="147">
        <v>2115.6925540432344</v>
      </c>
      <c r="H85" s="114">
        <v>1808.4</v>
      </c>
      <c r="I85" s="135">
        <v>2140.4</v>
      </c>
      <c r="J85" s="114">
        <v>1771</v>
      </c>
      <c r="K85" s="114">
        <v>369.40000000000009</v>
      </c>
      <c r="L85" s="125" t="s">
        <v>0</v>
      </c>
      <c r="M85" s="125" t="s">
        <v>0</v>
      </c>
      <c r="N85" s="125" t="s">
        <v>0</v>
      </c>
      <c r="O85" s="125" t="s">
        <v>0</v>
      </c>
      <c r="P85" s="125" t="s">
        <v>0</v>
      </c>
      <c r="Q85" s="125" t="s">
        <v>0</v>
      </c>
      <c r="R85" s="125" t="s">
        <v>0</v>
      </c>
      <c r="S85" s="125" t="s">
        <v>0</v>
      </c>
      <c r="T85" s="125" t="s">
        <v>0</v>
      </c>
      <c r="U85" s="125" t="s">
        <v>0</v>
      </c>
      <c r="V85" s="125" t="s">
        <v>0</v>
      </c>
      <c r="W85" s="125" t="s">
        <v>0</v>
      </c>
      <c r="X85" s="125" t="s">
        <v>0</v>
      </c>
      <c r="Z85" s="133">
        <f t="shared" ref="Z85:Z90" si="7">H85</f>
        <v>1808.4</v>
      </c>
      <c r="AA85" s="132">
        <f t="shared" ref="AA85:AA102" si="8">I85</f>
        <v>2140.4</v>
      </c>
      <c r="AB85" s="118"/>
      <c r="AC85" s="53">
        <f t="shared" si="6"/>
        <v>8.446232892079875</v>
      </c>
      <c r="AD85" s="53">
        <f>(AA85/B85)*100</f>
        <v>9.9968573779074124</v>
      </c>
    </row>
    <row r="86" spans="1:30" x14ac:dyDescent="0.3">
      <c r="A86" s="118">
        <v>297196</v>
      </c>
      <c r="B86" s="118">
        <f t="shared" si="5"/>
        <v>23794.715772618096</v>
      </c>
      <c r="C86" s="82">
        <v>12.49</v>
      </c>
      <c r="D86" s="5">
        <v>1966</v>
      </c>
      <c r="E86" s="100" t="s">
        <v>0</v>
      </c>
      <c r="F86" s="100" t="s">
        <v>0</v>
      </c>
      <c r="G86" s="146">
        <v>2261.8094475580465</v>
      </c>
      <c r="H86" s="82">
        <v>1886.8</v>
      </c>
      <c r="I86" s="135">
        <v>2343</v>
      </c>
      <c r="J86" s="82">
        <v>1891.8</v>
      </c>
      <c r="K86" s="82">
        <v>451.20000000000005</v>
      </c>
      <c r="L86" s="112" t="s">
        <v>0</v>
      </c>
      <c r="M86" s="112" t="s">
        <v>0</v>
      </c>
      <c r="N86" s="112" t="s">
        <v>0</v>
      </c>
      <c r="O86" s="112" t="s">
        <v>0</v>
      </c>
      <c r="P86" s="112" t="s">
        <v>0</v>
      </c>
      <c r="Q86" s="112" t="s">
        <v>0</v>
      </c>
      <c r="R86" s="112" t="s">
        <v>0</v>
      </c>
      <c r="S86" s="112" t="s">
        <v>0</v>
      </c>
      <c r="T86" s="112" t="s">
        <v>0</v>
      </c>
      <c r="U86" s="112" t="s">
        <v>0</v>
      </c>
      <c r="V86" s="112" t="s">
        <v>0</v>
      </c>
      <c r="W86" s="112" t="s">
        <v>0</v>
      </c>
      <c r="X86" s="112" t="s">
        <v>0</v>
      </c>
      <c r="Z86" s="133">
        <f t="shared" si="7"/>
        <v>1886.8</v>
      </c>
      <c r="AA86" s="132">
        <f t="shared" si="8"/>
        <v>2343</v>
      </c>
      <c r="AB86" s="118"/>
      <c r="AC86" s="53">
        <f t="shared" si="6"/>
        <v>7.9294916486089981</v>
      </c>
      <c r="AD86" s="53">
        <f t="shared" ref="AD86:AD130" si="9">(AA86/B86)*100</f>
        <v>9.8467240474299782</v>
      </c>
    </row>
    <row r="87" spans="1:30" x14ac:dyDescent="0.3">
      <c r="A87" s="118">
        <v>325025</v>
      </c>
      <c r="B87" s="118">
        <f t="shared" si="5"/>
        <v>26022.818254603684</v>
      </c>
      <c r="C87" s="82">
        <v>12.49</v>
      </c>
      <c r="D87" s="5">
        <v>1967</v>
      </c>
      <c r="E87" s="100" t="s">
        <v>0</v>
      </c>
      <c r="F87" s="100" t="s">
        <v>0</v>
      </c>
      <c r="G87" s="146">
        <v>2645.1160928742993</v>
      </c>
      <c r="H87" s="82">
        <v>2176.1</v>
      </c>
      <c r="I87" s="135">
        <v>2804.2</v>
      </c>
      <c r="J87" s="82">
        <v>2176.1</v>
      </c>
      <c r="K87" s="82">
        <v>628.09999999999991</v>
      </c>
      <c r="L87" s="112" t="s">
        <v>0</v>
      </c>
      <c r="M87" s="112" t="s">
        <v>0</v>
      </c>
      <c r="N87" s="112" t="s">
        <v>0</v>
      </c>
      <c r="O87" s="112" t="s">
        <v>0</v>
      </c>
      <c r="P87" s="112" t="s">
        <v>0</v>
      </c>
      <c r="Q87" s="112" t="s">
        <v>0</v>
      </c>
      <c r="R87" s="112" t="s">
        <v>0</v>
      </c>
      <c r="S87" s="112" t="s">
        <v>0</v>
      </c>
      <c r="T87" s="112" t="s">
        <v>0</v>
      </c>
      <c r="U87" s="112" t="s">
        <v>0</v>
      </c>
      <c r="V87" s="112" t="s">
        <v>0</v>
      </c>
      <c r="W87" s="112" t="s">
        <v>0</v>
      </c>
      <c r="X87" s="112" t="s">
        <v>0</v>
      </c>
      <c r="Z87" s="133">
        <f t="shared" si="7"/>
        <v>2176.1</v>
      </c>
      <c r="AA87" s="132">
        <f t="shared" si="8"/>
        <v>2804.2</v>
      </c>
      <c r="AB87" s="118"/>
      <c r="AC87" s="53">
        <f t="shared" si="6"/>
        <v>8.3622764402738241</v>
      </c>
      <c r="AD87" s="53">
        <f t="shared" si="9"/>
        <v>10.775927390200753</v>
      </c>
    </row>
    <row r="88" spans="1:30" x14ac:dyDescent="0.3">
      <c r="A88" s="118">
        <v>359858</v>
      </c>
      <c r="B88" s="118">
        <f t="shared" si="5"/>
        <v>28788.639999999999</v>
      </c>
      <c r="C88" s="82">
        <v>12.5</v>
      </c>
      <c r="D88" s="5">
        <v>1968</v>
      </c>
      <c r="E88" s="100" t="s">
        <v>0</v>
      </c>
      <c r="F88" s="100" t="s">
        <v>0</v>
      </c>
      <c r="G88" s="146">
        <v>3154</v>
      </c>
      <c r="H88" s="82">
        <v>2482.9</v>
      </c>
      <c r="I88" s="135">
        <v>3174.3</v>
      </c>
      <c r="J88" s="82">
        <v>2483.3000000000002</v>
      </c>
      <c r="K88" s="82">
        <v>691</v>
      </c>
      <c r="L88" s="112" t="s">
        <v>0</v>
      </c>
      <c r="M88" s="112" t="s">
        <v>0</v>
      </c>
      <c r="N88" s="112" t="s">
        <v>0</v>
      </c>
      <c r="O88" s="112" t="s">
        <v>0</v>
      </c>
      <c r="P88" s="112" t="s">
        <v>0</v>
      </c>
      <c r="Q88" s="112" t="s">
        <v>0</v>
      </c>
      <c r="R88" s="112" t="s">
        <v>0</v>
      </c>
      <c r="S88" s="112" t="s">
        <v>0</v>
      </c>
      <c r="T88" s="112" t="s">
        <v>0</v>
      </c>
      <c r="U88" s="112" t="s">
        <v>0</v>
      </c>
      <c r="V88" s="112" t="s">
        <v>0</v>
      </c>
      <c r="W88" s="112" t="s">
        <v>0</v>
      </c>
      <c r="X88" s="112" t="s">
        <v>0</v>
      </c>
      <c r="Z88" s="133">
        <f t="shared" si="7"/>
        <v>2482.9</v>
      </c>
      <c r="AA88" s="132">
        <f t="shared" si="8"/>
        <v>3174.3</v>
      </c>
      <c r="AB88" s="118"/>
      <c r="AC88" s="53">
        <f t="shared" si="6"/>
        <v>8.6245824741981565</v>
      </c>
      <c r="AD88" s="53">
        <f t="shared" si="9"/>
        <v>11.026224232891863</v>
      </c>
    </row>
    <row r="89" spans="1:30" x14ac:dyDescent="0.3">
      <c r="A89" s="118">
        <v>397796</v>
      </c>
      <c r="B89" s="118">
        <f t="shared" si="5"/>
        <v>31823.68</v>
      </c>
      <c r="C89" s="82">
        <v>12.5</v>
      </c>
      <c r="D89" s="5">
        <v>1969</v>
      </c>
      <c r="E89" s="100" t="s">
        <v>0</v>
      </c>
      <c r="F89" s="100" t="s">
        <v>0</v>
      </c>
      <c r="G89" s="146">
        <v>3432</v>
      </c>
      <c r="H89" s="82">
        <v>2943.3</v>
      </c>
      <c r="I89" s="135">
        <v>3778</v>
      </c>
      <c r="J89" s="82">
        <v>2914.8</v>
      </c>
      <c r="K89" s="82">
        <v>863.19999999999982</v>
      </c>
      <c r="L89" s="112" t="s">
        <v>0</v>
      </c>
      <c r="M89" s="112" t="s">
        <v>0</v>
      </c>
      <c r="N89" s="112" t="s">
        <v>0</v>
      </c>
      <c r="O89" s="112" t="s">
        <v>0</v>
      </c>
      <c r="P89" s="112" t="s">
        <v>0</v>
      </c>
      <c r="Q89" s="112" t="s">
        <v>0</v>
      </c>
      <c r="R89" s="112" t="s">
        <v>0</v>
      </c>
      <c r="S89" s="112" t="s">
        <v>0</v>
      </c>
      <c r="T89" s="112" t="s">
        <v>0</v>
      </c>
      <c r="U89" s="112" t="s">
        <v>0</v>
      </c>
      <c r="V89" s="112" t="s">
        <v>0</v>
      </c>
      <c r="W89" s="112" t="s">
        <v>0</v>
      </c>
      <c r="X89" s="112" t="s">
        <v>0</v>
      </c>
      <c r="Z89" s="133">
        <f t="shared" si="7"/>
        <v>2943.3</v>
      </c>
      <c r="AA89" s="132">
        <f t="shared" si="8"/>
        <v>3778</v>
      </c>
      <c r="AB89" s="118"/>
      <c r="AC89" s="53">
        <f t="shared" si="6"/>
        <v>9.2487732405554599</v>
      </c>
      <c r="AD89" s="53">
        <f t="shared" si="9"/>
        <v>11.871662862371668</v>
      </c>
    </row>
    <row r="90" spans="1:30" x14ac:dyDescent="0.3">
      <c r="A90" s="118">
        <v>444300</v>
      </c>
      <c r="B90" s="118">
        <f t="shared" si="5"/>
        <v>35544</v>
      </c>
      <c r="C90" s="82">
        <v>12.5</v>
      </c>
      <c r="D90" s="5">
        <v>1970</v>
      </c>
      <c r="E90" s="100" t="s">
        <v>0</v>
      </c>
      <c r="F90" s="100" t="s">
        <v>0</v>
      </c>
      <c r="G90" s="146">
        <v>4262.8</v>
      </c>
      <c r="H90" s="82">
        <v>3280.5</v>
      </c>
      <c r="I90" s="135">
        <v>4262.7</v>
      </c>
      <c r="J90" s="82">
        <v>3259.9</v>
      </c>
      <c r="K90" s="82">
        <v>1002.7999999999997</v>
      </c>
      <c r="L90" s="112" t="s">
        <v>0</v>
      </c>
      <c r="M90" s="112" t="s">
        <v>0</v>
      </c>
      <c r="N90" s="112" t="s">
        <v>0</v>
      </c>
      <c r="O90" s="112" t="s">
        <v>0</v>
      </c>
      <c r="P90" s="112" t="s">
        <v>0</v>
      </c>
      <c r="Q90" s="112" t="s">
        <v>0</v>
      </c>
      <c r="R90" s="112" t="s">
        <v>0</v>
      </c>
      <c r="S90" s="112" t="s">
        <v>0</v>
      </c>
      <c r="T90" s="112" t="s">
        <v>0</v>
      </c>
      <c r="U90" s="112" t="s">
        <v>0</v>
      </c>
      <c r="V90" s="112" t="s">
        <v>0</v>
      </c>
      <c r="W90" s="112" t="s">
        <v>0</v>
      </c>
      <c r="X90" s="112" t="s">
        <v>0</v>
      </c>
      <c r="Z90" s="133">
        <f t="shared" si="7"/>
        <v>3280.5</v>
      </c>
      <c r="AA90" s="132">
        <f t="shared" si="8"/>
        <v>4262.7</v>
      </c>
      <c r="AB90" s="118"/>
      <c r="AC90" s="53">
        <f t="shared" si="6"/>
        <v>9.2294058068872378</v>
      </c>
      <c r="AD90" s="53">
        <f t="shared" si="9"/>
        <v>11.992741390952059</v>
      </c>
    </row>
    <row r="91" spans="1:30" x14ac:dyDescent="0.3">
      <c r="A91" s="118">
        <v>490011</v>
      </c>
      <c r="B91" s="118">
        <f t="shared" si="5"/>
        <v>39200.879999999997</v>
      </c>
      <c r="C91" s="82">
        <v>12.5</v>
      </c>
      <c r="D91" s="5">
        <v>1971</v>
      </c>
      <c r="E91" s="100" t="s">
        <v>0</v>
      </c>
      <c r="F91" s="100" t="s">
        <v>0</v>
      </c>
      <c r="G91" s="146">
        <v>4545.8</v>
      </c>
      <c r="H91" s="3" t="s">
        <v>0</v>
      </c>
      <c r="I91" s="135">
        <v>4545.8</v>
      </c>
      <c r="J91" s="82">
        <v>3554.4</v>
      </c>
      <c r="K91" s="82">
        <v>991.40000000000009</v>
      </c>
      <c r="L91" s="112" t="s">
        <v>0</v>
      </c>
      <c r="M91" s="112" t="s">
        <v>0</v>
      </c>
      <c r="N91" s="112" t="s">
        <v>0</v>
      </c>
      <c r="O91" s="112" t="s">
        <v>0</v>
      </c>
      <c r="P91" s="112" t="s">
        <v>0</v>
      </c>
      <c r="Q91" s="112" t="s">
        <v>0</v>
      </c>
      <c r="R91" s="112" t="s">
        <v>0</v>
      </c>
      <c r="S91" s="112" t="s">
        <v>0</v>
      </c>
      <c r="T91" s="112" t="s">
        <v>0</v>
      </c>
      <c r="U91" s="112" t="s">
        <v>0</v>
      </c>
      <c r="V91" s="112" t="s">
        <v>0</v>
      </c>
      <c r="W91" s="112" t="s">
        <v>0</v>
      </c>
      <c r="X91" s="112" t="s">
        <v>0</v>
      </c>
      <c r="Z91" s="112" t="s">
        <v>0</v>
      </c>
      <c r="AA91" s="132">
        <f t="shared" si="8"/>
        <v>4545.8</v>
      </c>
      <c r="AB91" s="118"/>
      <c r="AC91" s="148" t="s">
        <v>0</v>
      </c>
      <c r="AD91" s="53">
        <f t="shared" si="9"/>
        <v>11.596168249284201</v>
      </c>
    </row>
    <row r="92" spans="1:30" x14ac:dyDescent="0.3">
      <c r="A92" s="118">
        <v>564726</v>
      </c>
      <c r="B92" s="118">
        <f t="shared" si="5"/>
        <v>45178.080000000002</v>
      </c>
      <c r="C92" s="82">
        <v>12.5</v>
      </c>
      <c r="D92" s="5">
        <v>1972</v>
      </c>
      <c r="E92" s="100" t="s">
        <v>0</v>
      </c>
      <c r="F92" s="100" t="s">
        <v>0</v>
      </c>
      <c r="G92" s="146">
        <v>5064.6000000000004</v>
      </c>
      <c r="H92" s="3" t="s">
        <v>0</v>
      </c>
      <c r="I92" s="135">
        <v>5064.6000000000004</v>
      </c>
      <c r="J92" s="82">
        <v>4322.2</v>
      </c>
      <c r="K92" s="82">
        <v>742.40000000000055</v>
      </c>
      <c r="L92" s="112" t="s">
        <v>0</v>
      </c>
      <c r="M92" s="112" t="s">
        <v>0</v>
      </c>
      <c r="N92" s="112" t="s">
        <v>0</v>
      </c>
      <c r="O92" s="112" t="s">
        <v>0</v>
      </c>
      <c r="P92" s="112" t="s">
        <v>0</v>
      </c>
      <c r="Q92" s="112" t="s">
        <v>0</v>
      </c>
      <c r="R92" s="112" t="s">
        <v>0</v>
      </c>
      <c r="S92" s="112" t="s">
        <v>0</v>
      </c>
      <c r="T92" s="112" t="s">
        <v>0</v>
      </c>
      <c r="U92" s="112" t="s">
        <v>0</v>
      </c>
      <c r="V92" s="112" t="s">
        <v>0</v>
      </c>
      <c r="W92" s="112" t="s">
        <v>0</v>
      </c>
      <c r="X92" s="112" t="s">
        <v>0</v>
      </c>
      <c r="Z92" s="112" t="s">
        <v>0</v>
      </c>
      <c r="AA92" s="132">
        <f t="shared" si="8"/>
        <v>5064.6000000000004</v>
      </c>
      <c r="AB92" s="118"/>
      <c r="AC92" s="148" t="s">
        <v>0</v>
      </c>
      <c r="AD92" s="53">
        <f t="shared" si="9"/>
        <v>11.210303757928624</v>
      </c>
    </row>
    <row r="93" spans="1:30" x14ac:dyDescent="0.3">
      <c r="A93" s="118">
        <v>690891</v>
      </c>
      <c r="B93" s="118">
        <f t="shared" si="5"/>
        <v>55271.28</v>
      </c>
      <c r="C93" s="82">
        <v>12.5</v>
      </c>
      <c r="D93" s="5">
        <v>1973</v>
      </c>
      <c r="E93" s="100" t="s">
        <v>0</v>
      </c>
      <c r="F93" s="100" t="s">
        <v>0</v>
      </c>
      <c r="G93" s="146">
        <v>7070.4</v>
      </c>
      <c r="H93" s="3" t="s">
        <v>0</v>
      </c>
      <c r="I93" s="135">
        <v>7070.4</v>
      </c>
      <c r="J93" s="82">
        <v>5731.8</v>
      </c>
      <c r="K93" s="82">
        <v>1338.5999999999995</v>
      </c>
      <c r="L93" s="112" t="s">
        <v>0</v>
      </c>
      <c r="M93" s="112" t="s">
        <v>0</v>
      </c>
      <c r="N93" s="112" t="s">
        <v>0</v>
      </c>
      <c r="O93" s="112" t="s">
        <v>0</v>
      </c>
      <c r="P93" s="112" t="s">
        <v>0</v>
      </c>
      <c r="Q93" s="112" t="s">
        <v>0</v>
      </c>
      <c r="R93" s="112" t="s">
        <v>0</v>
      </c>
      <c r="S93" s="112" t="s">
        <v>0</v>
      </c>
      <c r="T93" s="112" t="s">
        <v>0</v>
      </c>
      <c r="U93" s="112" t="s">
        <v>0</v>
      </c>
      <c r="V93" s="112" t="s">
        <v>0</v>
      </c>
      <c r="W93" s="112" t="s">
        <v>0</v>
      </c>
      <c r="X93" s="112" t="s">
        <v>0</v>
      </c>
      <c r="Z93" s="112" t="s">
        <v>0</v>
      </c>
      <c r="AA93" s="132">
        <f t="shared" si="8"/>
        <v>7070.4</v>
      </c>
      <c r="AB93" s="118"/>
      <c r="AC93" s="148" t="s">
        <v>0</v>
      </c>
      <c r="AD93" s="53">
        <f t="shared" si="9"/>
        <v>12.792177058320341</v>
      </c>
    </row>
    <row r="94" spans="1:30" x14ac:dyDescent="0.3">
      <c r="A94" s="118">
        <v>899707</v>
      </c>
      <c r="B94" s="118">
        <f t="shared" si="5"/>
        <v>71976.56</v>
      </c>
      <c r="C94" s="82">
        <v>12.5</v>
      </c>
      <c r="D94" s="5">
        <v>1974</v>
      </c>
      <c r="E94" s="100" t="s">
        <v>0</v>
      </c>
      <c r="F94" s="100" t="s">
        <v>0</v>
      </c>
      <c r="G94" s="146">
        <v>9975</v>
      </c>
      <c r="H94" s="3" t="s">
        <v>0</v>
      </c>
      <c r="I94" s="135">
        <v>9975</v>
      </c>
      <c r="J94" s="82">
        <v>7980.8</v>
      </c>
      <c r="K94" s="82">
        <v>1994.1999999999998</v>
      </c>
      <c r="L94" s="112" t="s">
        <v>0</v>
      </c>
      <c r="M94" s="112" t="s">
        <v>0</v>
      </c>
      <c r="N94" s="112" t="s">
        <v>0</v>
      </c>
      <c r="O94" s="112" t="s">
        <v>0</v>
      </c>
      <c r="P94" s="112" t="s">
        <v>0</v>
      </c>
      <c r="Q94" s="112" t="s">
        <v>0</v>
      </c>
      <c r="R94" s="112" t="s">
        <v>0</v>
      </c>
      <c r="S94" s="112" t="s">
        <v>0</v>
      </c>
      <c r="T94" s="112" t="s">
        <v>0</v>
      </c>
      <c r="U94" s="112" t="s">
        <v>0</v>
      </c>
      <c r="V94" s="112" t="s">
        <v>0</v>
      </c>
      <c r="W94" s="112" t="s">
        <v>0</v>
      </c>
      <c r="X94" s="112" t="s">
        <v>0</v>
      </c>
      <c r="Z94" s="112" t="s">
        <v>0</v>
      </c>
      <c r="AA94" s="132">
        <f t="shared" si="8"/>
        <v>9975</v>
      </c>
      <c r="AB94" s="118"/>
      <c r="AC94" s="148" t="s">
        <v>0</v>
      </c>
      <c r="AD94" s="53">
        <f t="shared" si="9"/>
        <v>13.858678436424304</v>
      </c>
    </row>
    <row r="95" spans="1:30" x14ac:dyDescent="0.3">
      <c r="A95" s="118">
        <v>1100050</v>
      </c>
      <c r="B95" s="118">
        <f t="shared" si="5"/>
        <v>88004</v>
      </c>
      <c r="C95" s="82">
        <v>12.5</v>
      </c>
      <c r="D95" s="5">
        <v>1975</v>
      </c>
      <c r="E95" s="100" t="s">
        <v>0</v>
      </c>
      <c r="F95" s="100" t="s">
        <v>0</v>
      </c>
      <c r="G95" s="146">
        <v>14449</v>
      </c>
      <c r="H95" s="3" t="s">
        <v>0</v>
      </c>
      <c r="I95" s="135">
        <v>14449</v>
      </c>
      <c r="J95" s="82">
        <v>11612</v>
      </c>
      <c r="K95" s="82">
        <v>2837</v>
      </c>
      <c r="L95" s="112" t="s">
        <v>0</v>
      </c>
      <c r="M95" s="112" t="s">
        <v>0</v>
      </c>
      <c r="N95" s="112" t="s">
        <v>0</v>
      </c>
      <c r="O95" s="112" t="s">
        <v>0</v>
      </c>
      <c r="P95" s="112" t="s">
        <v>0</v>
      </c>
      <c r="Q95" s="112" t="s">
        <v>0</v>
      </c>
      <c r="R95" s="112" t="s">
        <v>0</v>
      </c>
      <c r="S95" s="112" t="s">
        <v>0</v>
      </c>
      <c r="T95" s="112" t="s">
        <v>0</v>
      </c>
      <c r="U95" s="112" t="s">
        <v>0</v>
      </c>
      <c r="V95" s="112" t="s">
        <v>0</v>
      </c>
      <c r="W95" s="112" t="s">
        <v>0</v>
      </c>
      <c r="X95" s="112" t="s">
        <v>0</v>
      </c>
      <c r="Z95" s="112" t="s">
        <v>0</v>
      </c>
      <c r="AA95" s="132">
        <f t="shared" si="8"/>
        <v>14449</v>
      </c>
      <c r="AB95" s="118"/>
      <c r="AC95" s="148" t="s">
        <v>0</v>
      </c>
      <c r="AD95" s="53">
        <f t="shared" si="9"/>
        <v>16.418571883096224</v>
      </c>
    </row>
    <row r="96" spans="1:30" x14ac:dyDescent="0.3">
      <c r="A96" s="118">
        <v>1370968</v>
      </c>
      <c r="B96" s="118">
        <f t="shared" si="5"/>
        <v>67535.369458128087</v>
      </c>
      <c r="C96" s="82">
        <v>20.299999999999997</v>
      </c>
      <c r="D96" s="5">
        <v>1976</v>
      </c>
      <c r="E96" s="100" t="s">
        <v>0</v>
      </c>
      <c r="F96" s="100" t="s">
        <v>0</v>
      </c>
      <c r="G96" s="146">
        <v>15149.120098522168</v>
      </c>
      <c r="H96" s="3" t="s">
        <v>0</v>
      </c>
      <c r="I96" s="135">
        <v>19600.2</v>
      </c>
      <c r="J96" s="82">
        <v>15923</v>
      </c>
      <c r="K96" s="82">
        <v>3677.2000000000007</v>
      </c>
      <c r="L96" s="112" t="s">
        <v>0</v>
      </c>
      <c r="M96" s="112" t="s">
        <v>0</v>
      </c>
      <c r="N96" s="112" t="s">
        <v>0</v>
      </c>
      <c r="O96" s="112" t="s">
        <v>0</v>
      </c>
      <c r="P96" s="112" t="s">
        <v>0</v>
      </c>
      <c r="Q96" s="112" t="s">
        <v>0</v>
      </c>
      <c r="R96" s="112" t="s">
        <v>0</v>
      </c>
      <c r="S96" s="112" t="s">
        <v>0</v>
      </c>
      <c r="T96" s="112" t="s">
        <v>0</v>
      </c>
      <c r="U96" s="112" t="s">
        <v>0</v>
      </c>
      <c r="V96" s="112" t="s">
        <v>0</v>
      </c>
      <c r="W96" s="112" t="s">
        <v>0</v>
      </c>
      <c r="X96" s="112" t="s">
        <v>0</v>
      </c>
      <c r="Z96" s="112" t="s">
        <v>0</v>
      </c>
      <c r="AA96" s="132">
        <f t="shared" si="8"/>
        <v>19600.2</v>
      </c>
      <c r="AB96" s="118"/>
      <c r="AC96" s="148" t="s">
        <v>0</v>
      </c>
      <c r="AD96" s="53">
        <f t="shared" si="9"/>
        <v>29.022125972305695</v>
      </c>
    </row>
    <row r="97" spans="1:30" x14ac:dyDescent="0.3">
      <c r="A97" s="118">
        <v>1849263</v>
      </c>
      <c r="B97" s="118">
        <f t="shared" si="5"/>
        <v>81465.330396475765</v>
      </c>
      <c r="C97" s="82">
        <v>22.700000000000003</v>
      </c>
      <c r="D97" s="5">
        <v>1977</v>
      </c>
      <c r="E97" s="100" t="s">
        <v>0</v>
      </c>
      <c r="F97" s="100" t="s">
        <v>0</v>
      </c>
      <c r="G97" s="146">
        <v>22902.00656387665</v>
      </c>
      <c r="H97" s="3" t="s">
        <v>0</v>
      </c>
      <c r="I97" s="135">
        <v>22912.1</v>
      </c>
      <c r="J97" s="82">
        <v>20185.3</v>
      </c>
      <c r="K97" s="82">
        <v>2726.7999999999993</v>
      </c>
      <c r="L97" s="112" t="s">
        <v>0</v>
      </c>
      <c r="M97" s="112" t="s">
        <v>0</v>
      </c>
      <c r="N97" s="112" t="s">
        <v>0</v>
      </c>
      <c r="O97" s="112" t="s">
        <v>0</v>
      </c>
      <c r="P97" s="112" t="s">
        <v>0</v>
      </c>
      <c r="Q97" s="112" t="s">
        <v>0</v>
      </c>
      <c r="R97" s="112" t="s">
        <v>0</v>
      </c>
      <c r="S97" s="112" t="s">
        <v>0</v>
      </c>
      <c r="T97" s="112" t="s">
        <v>0</v>
      </c>
      <c r="U97" s="112" t="s">
        <v>0</v>
      </c>
      <c r="V97" s="112" t="s">
        <v>0</v>
      </c>
      <c r="W97" s="112" t="s">
        <v>0</v>
      </c>
      <c r="X97" s="112" t="s">
        <v>0</v>
      </c>
      <c r="Z97" s="112" t="s">
        <v>0</v>
      </c>
      <c r="AA97" s="132">
        <f t="shared" si="8"/>
        <v>22912.1</v>
      </c>
      <c r="AB97" s="118"/>
      <c r="AC97" s="148" t="s">
        <v>0</v>
      </c>
      <c r="AD97" s="53">
        <f t="shared" si="9"/>
        <v>28.124970326016363</v>
      </c>
    </row>
    <row r="98" spans="1:30" x14ac:dyDescent="0.3">
      <c r="A98" s="118">
        <v>2337398</v>
      </c>
      <c r="B98" s="118">
        <f t="shared" si="5"/>
        <v>102969.07488986783</v>
      </c>
      <c r="C98" s="82">
        <v>22.700000000000003</v>
      </c>
      <c r="D98" s="5">
        <v>1978</v>
      </c>
      <c r="E98" s="100" t="s">
        <v>0</v>
      </c>
      <c r="F98" s="100" t="s">
        <v>0</v>
      </c>
      <c r="G98" s="146">
        <v>26333.721057268718</v>
      </c>
      <c r="H98" s="3" t="s">
        <v>0</v>
      </c>
      <c r="I98" s="135">
        <v>26264.3</v>
      </c>
      <c r="J98" s="82">
        <v>25027.7</v>
      </c>
      <c r="K98" s="82">
        <v>1236.5999999999985</v>
      </c>
      <c r="L98" s="112" t="s">
        <v>0</v>
      </c>
      <c r="M98" s="112" t="s">
        <v>0</v>
      </c>
      <c r="N98" s="112" t="s">
        <v>0</v>
      </c>
      <c r="O98" s="112" t="s">
        <v>0</v>
      </c>
      <c r="P98" s="112" t="s">
        <v>0</v>
      </c>
      <c r="Q98" s="112" t="s">
        <v>0</v>
      </c>
      <c r="R98" s="112" t="s">
        <v>0</v>
      </c>
      <c r="S98" s="112" t="s">
        <v>0</v>
      </c>
      <c r="T98" s="112" t="s">
        <v>0</v>
      </c>
      <c r="U98" s="112" t="s">
        <v>0</v>
      </c>
      <c r="V98" s="112" t="s">
        <v>0</v>
      </c>
      <c r="W98" s="112" t="s">
        <v>0</v>
      </c>
      <c r="X98" s="112" t="s">
        <v>0</v>
      </c>
      <c r="Z98" s="112" t="s">
        <v>0</v>
      </c>
      <c r="AA98" s="132">
        <f t="shared" si="8"/>
        <v>26264.3</v>
      </c>
      <c r="AB98" s="118"/>
      <c r="AC98" s="148" t="s">
        <v>0</v>
      </c>
      <c r="AD98" s="53">
        <f t="shared" si="9"/>
        <v>25.506978700247029</v>
      </c>
    </row>
    <row r="99" spans="1:30" x14ac:dyDescent="0.3">
      <c r="A99" s="118">
        <v>3067526</v>
      </c>
      <c r="B99" s="118">
        <f t="shared" si="5"/>
        <v>134540.61403508772</v>
      </c>
      <c r="C99" s="82">
        <v>22.8</v>
      </c>
      <c r="D99" s="5">
        <v>1979</v>
      </c>
      <c r="E99" s="100" t="s">
        <v>0</v>
      </c>
      <c r="F99" s="100" t="s">
        <v>0</v>
      </c>
      <c r="G99" s="146">
        <v>29783.302807017542</v>
      </c>
      <c r="H99" s="3" t="s">
        <v>0</v>
      </c>
      <c r="I99" s="135">
        <v>29757.200000000001</v>
      </c>
      <c r="J99" s="82">
        <v>28315</v>
      </c>
      <c r="K99" s="82">
        <v>1442.2000000000007</v>
      </c>
      <c r="L99" s="112" t="s">
        <v>0</v>
      </c>
      <c r="M99" s="112" t="s">
        <v>0</v>
      </c>
      <c r="N99" s="112" t="s">
        <v>0</v>
      </c>
      <c r="O99" s="112" t="s">
        <v>0</v>
      </c>
      <c r="P99" s="112" t="s">
        <v>0</v>
      </c>
      <c r="Q99" s="112" t="s">
        <v>0</v>
      </c>
      <c r="R99" s="112" t="s">
        <v>0</v>
      </c>
      <c r="S99" s="112" t="s">
        <v>0</v>
      </c>
      <c r="T99" s="112" t="s">
        <v>0</v>
      </c>
      <c r="U99" s="112" t="s">
        <v>0</v>
      </c>
      <c r="V99" s="112" t="s">
        <v>0</v>
      </c>
      <c r="W99" s="112" t="s">
        <v>0</v>
      </c>
      <c r="X99" s="112" t="s">
        <v>0</v>
      </c>
      <c r="Z99" s="112" t="s">
        <v>0</v>
      </c>
      <c r="AA99" s="132">
        <f t="shared" si="8"/>
        <v>29757.200000000001</v>
      </c>
      <c r="AB99" s="118"/>
      <c r="AC99" s="148" t="s">
        <v>0</v>
      </c>
      <c r="AD99" s="53">
        <f t="shared" si="9"/>
        <v>22.117633558770162</v>
      </c>
    </row>
    <row r="100" spans="1:30" x14ac:dyDescent="0.3">
      <c r="A100" s="118">
        <v>4456940.8225878421</v>
      </c>
      <c r="B100" s="118">
        <f t="shared" si="5"/>
        <v>192109.51821499321</v>
      </c>
      <c r="C100" s="82">
        <v>23.2</v>
      </c>
      <c r="D100" s="5">
        <v>1980</v>
      </c>
      <c r="E100" s="100" t="s">
        <v>0</v>
      </c>
      <c r="F100" s="100" t="s">
        <v>0</v>
      </c>
      <c r="G100" s="100" t="s">
        <v>0</v>
      </c>
      <c r="H100" s="3" t="s">
        <v>0</v>
      </c>
      <c r="I100" s="135">
        <v>33812.800000000003</v>
      </c>
      <c r="J100" s="82">
        <v>32322</v>
      </c>
      <c r="K100" s="82">
        <v>1490.8000000000029</v>
      </c>
      <c r="L100" s="114">
        <v>33812.800000000003</v>
      </c>
      <c r="M100" s="114">
        <v>5622.6</v>
      </c>
      <c r="N100" s="112" t="s">
        <v>0</v>
      </c>
      <c r="O100" s="112" t="s">
        <v>0</v>
      </c>
      <c r="P100" s="82">
        <v>16287.2</v>
      </c>
      <c r="Q100" s="112" t="s">
        <v>0</v>
      </c>
      <c r="R100" s="112" t="s">
        <v>0</v>
      </c>
      <c r="S100" s="141">
        <v>9907.0000000000036</v>
      </c>
      <c r="T100" s="112" t="s">
        <v>0</v>
      </c>
      <c r="U100" s="112" t="s">
        <v>0</v>
      </c>
      <c r="V100" s="141">
        <v>1996</v>
      </c>
      <c r="W100" s="82">
        <v>32322</v>
      </c>
      <c r="X100" s="82">
        <f>L100-W100</f>
        <v>1490.8000000000029</v>
      </c>
      <c r="Y100" s="82"/>
      <c r="Z100" s="114">
        <f t="shared" ref="Z100:Z109" si="10">M100</f>
        <v>5622.6</v>
      </c>
      <c r="AA100" s="142">
        <f t="shared" si="8"/>
        <v>33812.800000000003</v>
      </c>
      <c r="AB100" s="82"/>
      <c r="AC100" s="53">
        <f t="shared" si="6"/>
        <v>2.9267680499347501</v>
      </c>
      <c r="AD100" s="53">
        <f t="shared" si="9"/>
        <v>17.600793710887086</v>
      </c>
    </row>
    <row r="101" spans="1:30" x14ac:dyDescent="0.3">
      <c r="A101" s="118">
        <v>6203331.8525592219</v>
      </c>
      <c r="B101" s="118">
        <f t="shared" si="5"/>
        <v>238589.68663689314</v>
      </c>
      <c r="C101" s="82">
        <v>26</v>
      </c>
      <c r="D101" s="5">
        <v>1981</v>
      </c>
      <c r="E101" s="100" t="s">
        <v>0</v>
      </c>
      <c r="F101" s="100" t="s">
        <v>0</v>
      </c>
      <c r="G101" s="100" t="s">
        <v>0</v>
      </c>
      <c r="H101" s="3" t="s">
        <v>0</v>
      </c>
      <c r="I101" s="135">
        <v>52960.6</v>
      </c>
      <c r="J101" s="82">
        <v>42206.7</v>
      </c>
      <c r="K101" s="82">
        <v>10753.900000000001</v>
      </c>
      <c r="L101" s="114">
        <v>52960.6</v>
      </c>
      <c r="M101" s="114">
        <v>7234</v>
      </c>
      <c r="N101" s="112" t="s">
        <v>0</v>
      </c>
      <c r="O101" s="112" t="s">
        <v>0</v>
      </c>
      <c r="P101" s="82">
        <v>26512.1</v>
      </c>
      <c r="Q101" s="112" t="s">
        <v>0</v>
      </c>
      <c r="R101" s="112" t="s">
        <v>0</v>
      </c>
      <c r="S101" s="141">
        <v>16427.3</v>
      </c>
      <c r="T101" s="112" t="s">
        <v>0</v>
      </c>
      <c r="U101" s="112" t="s">
        <v>0</v>
      </c>
      <c r="V101" s="141">
        <v>2787.2</v>
      </c>
      <c r="W101" s="82">
        <v>42206.7</v>
      </c>
      <c r="X101" s="82">
        <f t="shared" ref="X101:X109" si="11">L101-W101</f>
        <v>10753.900000000001</v>
      </c>
      <c r="Y101" s="82"/>
      <c r="Z101" s="114">
        <f t="shared" si="10"/>
        <v>7234</v>
      </c>
      <c r="AA101" s="142">
        <f t="shared" si="8"/>
        <v>52960.6</v>
      </c>
      <c r="AB101" s="82"/>
      <c r="AC101" s="53">
        <f t="shared" si="6"/>
        <v>3.0319835286968377</v>
      </c>
      <c r="AD101" s="53">
        <f t="shared" si="9"/>
        <v>22.197355110575305</v>
      </c>
    </row>
    <row r="102" spans="1:30" x14ac:dyDescent="0.3">
      <c r="A102" s="118">
        <v>10047820.738583349</v>
      </c>
      <c r="B102" s="118">
        <f t="shared" si="5"/>
        <v>124817.64892650122</v>
      </c>
      <c r="C102" s="82">
        <v>80.5</v>
      </c>
      <c r="D102" s="5">
        <v>1982</v>
      </c>
      <c r="E102" s="100" t="s">
        <v>0</v>
      </c>
      <c r="F102" s="100" t="s">
        <v>0</v>
      </c>
      <c r="G102" s="100" t="s">
        <v>0</v>
      </c>
      <c r="H102" s="3" t="s">
        <v>0</v>
      </c>
      <c r="I102" s="135">
        <v>58874.2</v>
      </c>
      <c r="J102" s="82">
        <v>49548.7</v>
      </c>
      <c r="K102" s="82">
        <v>9325.5</v>
      </c>
      <c r="L102" s="114">
        <v>58874.2</v>
      </c>
      <c r="M102" s="114">
        <v>12476.1</v>
      </c>
      <c r="N102" s="112" t="s">
        <v>0</v>
      </c>
      <c r="O102" s="112" t="s">
        <v>0</v>
      </c>
      <c r="P102" s="82">
        <v>27239</v>
      </c>
      <c r="Q102" s="112" t="s">
        <v>0</v>
      </c>
      <c r="R102" s="112" t="s">
        <v>0</v>
      </c>
      <c r="S102" s="141">
        <v>15348.499999999998</v>
      </c>
      <c r="T102" s="112" t="s">
        <v>0</v>
      </c>
      <c r="U102" s="112" t="s">
        <v>0</v>
      </c>
      <c r="V102" s="141">
        <v>3810.6</v>
      </c>
      <c r="W102" s="82">
        <v>49548.7</v>
      </c>
      <c r="X102" s="82">
        <f t="shared" si="11"/>
        <v>9325.5</v>
      </c>
      <c r="Y102" s="82"/>
      <c r="Z102" s="114">
        <f t="shared" si="10"/>
        <v>12476.1</v>
      </c>
      <c r="AA102" s="142">
        <f t="shared" si="8"/>
        <v>58874.2</v>
      </c>
      <c r="AB102" s="82"/>
      <c r="AC102" s="53">
        <f t="shared" si="6"/>
        <v>9.9954614650261071</v>
      </c>
      <c r="AD102" s="53">
        <f t="shared" si="9"/>
        <v>47.168169330499111</v>
      </c>
    </row>
    <row r="103" spans="1:30" x14ac:dyDescent="0.3">
      <c r="A103" s="118">
        <v>18723526.604689498</v>
      </c>
      <c r="B103" s="118">
        <f t="shared" si="5"/>
        <v>131855.82115978521</v>
      </c>
      <c r="C103" s="82">
        <v>142</v>
      </c>
      <c r="D103" s="5">
        <v>1983</v>
      </c>
      <c r="E103" s="100" t="s">
        <v>0</v>
      </c>
      <c r="F103" s="100" t="s">
        <v>0</v>
      </c>
      <c r="G103" s="100" t="s">
        <v>0</v>
      </c>
      <c r="H103" s="3" t="s">
        <v>0</v>
      </c>
      <c r="I103" s="3" t="s">
        <v>0</v>
      </c>
      <c r="J103" s="3" t="s">
        <v>0</v>
      </c>
      <c r="K103" s="3" t="s">
        <v>0</v>
      </c>
      <c r="L103" s="114">
        <v>62556.2</v>
      </c>
      <c r="M103" s="114">
        <v>16962.900000000001</v>
      </c>
      <c r="N103" s="112" t="s">
        <v>0</v>
      </c>
      <c r="O103" s="112" t="s">
        <v>0</v>
      </c>
      <c r="P103" s="82">
        <v>26582.3</v>
      </c>
      <c r="Q103" s="112" t="s">
        <v>0</v>
      </c>
      <c r="R103" s="112" t="s">
        <v>0</v>
      </c>
      <c r="S103" s="141">
        <v>14967.899999999996</v>
      </c>
      <c r="T103" s="112" t="s">
        <v>0</v>
      </c>
      <c r="U103" s="112" t="s">
        <v>0</v>
      </c>
      <c r="V103" s="141">
        <v>4053.1</v>
      </c>
      <c r="W103" s="82">
        <v>52778.7</v>
      </c>
      <c r="X103" s="82">
        <f t="shared" si="11"/>
        <v>9777.5</v>
      </c>
      <c r="Y103" s="82"/>
      <c r="Z103" s="114">
        <f t="shared" si="10"/>
        <v>16962.900000000001</v>
      </c>
      <c r="AA103" s="114">
        <f t="shared" ref="AA103:AA130" si="12">L103</f>
        <v>62556.2</v>
      </c>
      <c r="AB103" s="82"/>
      <c r="AC103" s="53">
        <f t="shared" si="6"/>
        <v>12.864733502697662</v>
      </c>
      <c r="AD103" s="53">
        <f t="shared" si="9"/>
        <v>47.442880753966328</v>
      </c>
    </row>
    <row r="104" spans="1:30" x14ac:dyDescent="0.3">
      <c r="A104" s="118">
        <v>31262155.784590125</v>
      </c>
      <c r="B104" s="118">
        <f t="shared" si="5"/>
        <v>164537.66202415855</v>
      </c>
      <c r="C104" s="82">
        <v>190</v>
      </c>
      <c r="D104" s="5">
        <v>1984</v>
      </c>
      <c r="E104" s="100" t="s">
        <v>0</v>
      </c>
      <c r="F104" s="100" t="s">
        <v>0</v>
      </c>
      <c r="G104" s="100" t="s">
        <v>0</v>
      </c>
      <c r="H104" s="3" t="s">
        <v>0</v>
      </c>
      <c r="I104" s="3" t="s">
        <v>0</v>
      </c>
      <c r="J104" s="3" t="s">
        <v>0</v>
      </c>
      <c r="K104" s="3" t="s">
        <v>0</v>
      </c>
      <c r="L104" s="114">
        <v>69377.899999999994</v>
      </c>
      <c r="M104" s="114">
        <v>24652.799999999999</v>
      </c>
      <c r="N104" s="112" t="s">
        <v>0</v>
      </c>
      <c r="O104" s="112" t="s">
        <v>0</v>
      </c>
      <c r="P104" s="82">
        <v>27247.5</v>
      </c>
      <c r="Q104" s="112" t="s">
        <v>0</v>
      </c>
      <c r="R104" s="112" t="s">
        <v>0</v>
      </c>
      <c r="S104" s="141">
        <v>14528.499999999991</v>
      </c>
      <c r="T104" s="112" t="s">
        <v>0</v>
      </c>
      <c r="U104" s="112" t="s">
        <v>0</v>
      </c>
      <c r="V104" s="141">
        <v>2949.1</v>
      </c>
      <c r="W104" s="82">
        <v>68994.399999999994</v>
      </c>
      <c r="X104" s="82">
        <f t="shared" si="11"/>
        <v>383.5</v>
      </c>
      <c r="Y104" s="82"/>
      <c r="Z104" s="114">
        <f t="shared" si="10"/>
        <v>24652.799999999999</v>
      </c>
      <c r="AA104" s="114">
        <f t="shared" si="12"/>
        <v>69377.899999999994</v>
      </c>
      <c r="AB104" s="82"/>
      <c r="AC104" s="53">
        <f t="shared" si="6"/>
        <v>14.98307420727803</v>
      </c>
      <c r="AD104" s="53">
        <f t="shared" si="9"/>
        <v>42.165361502349199</v>
      </c>
    </row>
    <row r="105" spans="1:30" x14ac:dyDescent="0.3">
      <c r="A105" s="118">
        <v>51037775.871616289</v>
      </c>
      <c r="B105" s="118">
        <f t="shared" si="5"/>
        <v>143808.89228406959</v>
      </c>
      <c r="C105" s="82">
        <v>354.9</v>
      </c>
      <c r="D105" s="5">
        <v>1985</v>
      </c>
      <c r="E105" s="100" t="s">
        <v>0</v>
      </c>
      <c r="F105" s="100" t="s">
        <v>0</v>
      </c>
      <c r="G105" s="100" t="s">
        <v>0</v>
      </c>
      <c r="H105" s="3" t="s">
        <v>0</v>
      </c>
      <c r="I105" s="3" t="s">
        <v>0</v>
      </c>
      <c r="J105" s="3" t="s">
        <v>0</v>
      </c>
      <c r="K105" s="3" t="s">
        <v>0</v>
      </c>
      <c r="L105" s="114">
        <v>72080.100000000006</v>
      </c>
      <c r="M105" s="114">
        <v>25634.3</v>
      </c>
      <c r="N105" s="112" t="s">
        <v>0</v>
      </c>
      <c r="O105" s="112" t="s">
        <v>0</v>
      </c>
      <c r="P105" s="82">
        <v>29187.8</v>
      </c>
      <c r="Q105" s="112" t="s">
        <v>0</v>
      </c>
      <c r="R105" s="112" t="s">
        <v>0</v>
      </c>
      <c r="S105" s="141">
        <v>14221.000000000004</v>
      </c>
      <c r="T105" s="112" t="s">
        <v>0</v>
      </c>
      <c r="U105" s="112" t="s">
        <v>0</v>
      </c>
      <c r="V105" s="141">
        <v>3037</v>
      </c>
      <c r="W105" s="82">
        <v>71626</v>
      </c>
      <c r="X105" s="82">
        <f t="shared" si="11"/>
        <v>454.10000000000582</v>
      </c>
      <c r="Y105" s="82"/>
      <c r="Z105" s="114">
        <f t="shared" si="10"/>
        <v>25634.3</v>
      </c>
      <c r="AA105" s="114">
        <f t="shared" si="12"/>
        <v>72080.100000000006</v>
      </c>
      <c r="AB105" s="82"/>
      <c r="AC105" s="53">
        <f t="shared" si="6"/>
        <v>17.825253774546759</v>
      </c>
      <c r="AD105" s="53">
        <f t="shared" si="9"/>
        <v>50.122143947551059</v>
      </c>
    </row>
    <row r="106" spans="1:30" x14ac:dyDescent="0.3">
      <c r="A106" s="118">
        <v>86429424.450697705</v>
      </c>
      <c r="B106" s="118">
        <f t="shared" si="5"/>
        <v>97133.540627891329</v>
      </c>
      <c r="C106" s="82">
        <v>889.80000000000007</v>
      </c>
      <c r="D106" s="5">
        <v>1986</v>
      </c>
      <c r="E106" s="100" t="s">
        <v>0</v>
      </c>
      <c r="F106" s="100" t="s">
        <v>0</v>
      </c>
      <c r="G106" s="100" t="s">
        <v>0</v>
      </c>
      <c r="H106" s="3" t="s">
        <v>0</v>
      </c>
      <c r="I106" s="3" t="s">
        <v>0</v>
      </c>
      <c r="J106" s="3" t="s">
        <v>0</v>
      </c>
      <c r="K106" s="3" t="s">
        <v>0</v>
      </c>
      <c r="L106" s="114">
        <v>75350.899999999994</v>
      </c>
      <c r="M106" s="114">
        <v>31678.6</v>
      </c>
      <c r="N106" s="112" t="s">
        <v>0</v>
      </c>
      <c r="O106" s="112" t="s">
        <v>0</v>
      </c>
      <c r="P106" s="82">
        <v>22646.3</v>
      </c>
      <c r="Q106" s="112" t="s">
        <v>0</v>
      </c>
      <c r="R106" s="112" t="s">
        <v>0</v>
      </c>
      <c r="S106" s="141">
        <v>17998.999999999996</v>
      </c>
      <c r="T106" s="112" t="s">
        <v>0</v>
      </c>
      <c r="U106" s="112" t="s">
        <v>0</v>
      </c>
      <c r="V106" s="141">
        <v>3027</v>
      </c>
      <c r="W106" s="82">
        <v>73956.800000000003</v>
      </c>
      <c r="X106" s="82">
        <f t="shared" si="11"/>
        <v>1394.0999999999913</v>
      </c>
      <c r="Y106" s="82"/>
      <c r="Z106" s="114">
        <f t="shared" si="10"/>
        <v>31678.6</v>
      </c>
      <c r="AA106" s="114">
        <f t="shared" si="12"/>
        <v>75350.899999999994</v>
      </c>
      <c r="AB106" s="82"/>
      <c r="AC106" s="53">
        <f t="shared" si="6"/>
        <v>32.61345133228231</v>
      </c>
      <c r="AD106" s="53">
        <f t="shared" si="9"/>
        <v>77.574542751058146</v>
      </c>
    </row>
    <row r="107" spans="1:30" x14ac:dyDescent="0.3">
      <c r="A107" s="118">
        <v>216231752.44486514</v>
      </c>
      <c r="B107" s="118">
        <f t="shared" si="5"/>
        <v>107717.32213054952</v>
      </c>
      <c r="C107" s="82">
        <v>2007.4</v>
      </c>
      <c r="D107" s="5">
        <v>1987</v>
      </c>
      <c r="E107" s="100" t="s">
        <v>0</v>
      </c>
      <c r="F107" s="100" t="s">
        <v>0</v>
      </c>
      <c r="G107" s="100" t="s">
        <v>0</v>
      </c>
      <c r="H107" s="3" t="s">
        <v>0</v>
      </c>
      <c r="I107" s="3" t="s">
        <v>0</v>
      </c>
      <c r="J107" s="3" t="s">
        <v>0</v>
      </c>
      <c r="K107" s="3" t="s">
        <v>0</v>
      </c>
      <c r="L107" s="114">
        <v>81406.8</v>
      </c>
      <c r="M107" s="114">
        <v>34985.599999999999</v>
      </c>
      <c r="N107" s="112" t="s">
        <v>0</v>
      </c>
      <c r="O107" s="112" t="s">
        <v>0</v>
      </c>
      <c r="P107" s="82">
        <v>23302.2</v>
      </c>
      <c r="Q107" s="112" t="s">
        <v>0</v>
      </c>
      <c r="R107" s="112" t="s">
        <v>0</v>
      </c>
      <c r="S107" s="141">
        <v>20126.000000000004</v>
      </c>
      <c r="T107" s="112" t="s">
        <v>0</v>
      </c>
      <c r="U107" s="112" t="s">
        <v>0</v>
      </c>
      <c r="V107" s="141">
        <v>2993</v>
      </c>
      <c r="W107" s="82">
        <v>80845.899999999994</v>
      </c>
      <c r="X107" s="82">
        <f t="shared" si="11"/>
        <v>560.90000000000873</v>
      </c>
      <c r="Y107" s="82"/>
      <c r="Z107" s="114">
        <f t="shared" si="10"/>
        <v>34985.599999999999</v>
      </c>
      <c r="AA107" s="114">
        <f t="shared" si="12"/>
        <v>81406.8</v>
      </c>
      <c r="AB107" s="82"/>
      <c r="AC107" s="53">
        <f t="shared" si="6"/>
        <v>32.479084429520732</v>
      </c>
      <c r="AD107" s="53">
        <f t="shared" si="9"/>
        <v>75.574474364798903</v>
      </c>
    </row>
    <row r="108" spans="1:30" x14ac:dyDescent="0.3">
      <c r="A108" s="118">
        <v>452734327.94942707</v>
      </c>
      <c r="B108" s="118">
        <f t="shared" si="5"/>
        <v>198480.63478712278</v>
      </c>
      <c r="C108" s="82">
        <v>2281</v>
      </c>
      <c r="D108" s="5">
        <v>1988</v>
      </c>
      <c r="E108" s="100" t="s">
        <v>0</v>
      </c>
      <c r="F108" s="100" t="s">
        <v>0</v>
      </c>
      <c r="G108" s="100" t="s">
        <v>0</v>
      </c>
      <c r="H108" s="3" t="s">
        <v>0</v>
      </c>
      <c r="I108" s="3" t="s">
        <v>0</v>
      </c>
      <c r="J108" s="3" t="s">
        <v>0</v>
      </c>
      <c r="K108" s="3" t="s">
        <v>0</v>
      </c>
      <c r="L108" s="114">
        <v>81003.199999999997</v>
      </c>
      <c r="M108" s="114">
        <v>36994.300000000003</v>
      </c>
      <c r="N108" s="112" t="s">
        <v>0</v>
      </c>
      <c r="O108" s="112" t="s">
        <v>0</v>
      </c>
      <c r="P108" s="82">
        <v>21167.9</v>
      </c>
      <c r="Q108" s="112" t="s">
        <v>0</v>
      </c>
      <c r="R108" s="112" t="s">
        <v>0</v>
      </c>
      <c r="S108" s="141">
        <v>20245.399999999994</v>
      </c>
      <c r="T108" s="112" t="s">
        <v>0</v>
      </c>
      <c r="U108" s="112" t="s">
        <v>0</v>
      </c>
      <c r="V108" s="141">
        <v>2595.6</v>
      </c>
      <c r="W108" s="82">
        <v>80223.3</v>
      </c>
      <c r="X108" s="82">
        <f t="shared" si="11"/>
        <v>779.89999999999418</v>
      </c>
      <c r="Y108" s="82"/>
      <c r="Z108" s="114">
        <f t="shared" si="10"/>
        <v>36994.300000000003</v>
      </c>
      <c r="AA108" s="114">
        <f t="shared" si="12"/>
        <v>81003.199999999997</v>
      </c>
      <c r="AB108" s="82"/>
      <c r="AC108" s="53">
        <f t="shared" si="6"/>
        <v>18.638745306149211</v>
      </c>
      <c r="AD108" s="53">
        <f t="shared" si="9"/>
        <v>40.811638922295209</v>
      </c>
    </row>
    <row r="109" spans="1:30" x14ac:dyDescent="0.3">
      <c r="A109" s="118">
        <v>603699697.30476201</v>
      </c>
      <c r="B109" s="118">
        <f t="shared" si="5"/>
        <v>229561.06825795196</v>
      </c>
      <c r="C109" s="82">
        <v>2629.7999999999997</v>
      </c>
      <c r="D109" s="5">
        <v>1989</v>
      </c>
      <c r="E109" s="100" t="s">
        <v>0</v>
      </c>
      <c r="F109" s="100" t="s">
        <v>0</v>
      </c>
      <c r="G109" s="100" t="s">
        <v>0</v>
      </c>
      <c r="H109" s="3" t="s">
        <v>0</v>
      </c>
      <c r="I109" s="3" t="s">
        <v>0</v>
      </c>
      <c r="J109" s="3" t="s">
        <v>0</v>
      </c>
      <c r="K109" s="3" t="s">
        <v>0</v>
      </c>
      <c r="L109" s="114">
        <v>76059</v>
      </c>
      <c r="M109" s="114">
        <v>36589.9</v>
      </c>
      <c r="N109" s="112" t="s">
        <v>0</v>
      </c>
      <c r="O109" s="112" t="s">
        <v>0</v>
      </c>
      <c r="P109" s="82">
        <v>20517.599999999999</v>
      </c>
      <c r="Q109" s="112" t="s">
        <v>0</v>
      </c>
      <c r="R109" s="112" t="s">
        <v>0</v>
      </c>
      <c r="S109" s="141">
        <v>16966.2</v>
      </c>
      <c r="T109" s="112" t="s">
        <v>0</v>
      </c>
      <c r="U109" s="112" t="s">
        <v>0</v>
      </c>
      <c r="V109" s="141">
        <f>2132.4-147.1</f>
        <v>1985.3000000000002</v>
      </c>
      <c r="W109" s="82">
        <v>75434.5</v>
      </c>
      <c r="X109" s="82">
        <f t="shared" si="11"/>
        <v>624.5</v>
      </c>
      <c r="Y109" s="82"/>
      <c r="Z109" s="114">
        <f t="shared" si="10"/>
        <v>36589.9</v>
      </c>
      <c r="AA109" s="114">
        <f t="shared" si="12"/>
        <v>76059</v>
      </c>
      <c r="AB109" s="82"/>
      <c r="AC109" s="53">
        <f t="shared" si="6"/>
        <v>15.939070277754963</v>
      </c>
      <c r="AD109" s="53">
        <f t="shared" si="9"/>
        <v>33.132360193817547</v>
      </c>
    </row>
    <row r="110" spans="1:30" x14ac:dyDescent="0.3">
      <c r="A110" s="118">
        <v>822532100.13143229</v>
      </c>
      <c r="B110" s="118">
        <f t="shared" si="5"/>
        <v>279687.20464192331</v>
      </c>
      <c r="C110" s="82">
        <v>2940.9</v>
      </c>
      <c r="D110" s="5">
        <v>1990</v>
      </c>
      <c r="E110" s="100" t="s">
        <v>0</v>
      </c>
      <c r="F110" s="100" t="s">
        <v>0</v>
      </c>
      <c r="G110" s="100" t="s">
        <v>0</v>
      </c>
      <c r="H110" s="3" t="s">
        <v>0</v>
      </c>
      <c r="I110" s="3" t="s">
        <v>0</v>
      </c>
      <c r="J110" s="3" t="s">
        <v>0</v>
      </c>
      <c r="K110" s="3" t="s">
        <v>0</v>
      </c>
      <c r="L110" s="114">
        <v>77770.3</v>
      </c>
      <c r="M110" s="114">
        <f>N110+O110</f>
        <v>60283.6</v>
      </c>
      <c r="N110" s="82">
        <v>60283.6</v>
      </c>
      <c r="O110" s="82">
        <v>0</v>
      </c>
      <c r="P110" s="82">
        <v>8141.2</v>
      </c>
      <c r="Q110" s="82">
        <v>0</v>
      </c>
      <c r="R110" s="82">
        <v>0</v>
      </c>
      <c r="S110" s="82">
        <v>9345.5</v>
      </c>
      <c r="T110" s="82">
        <v>0</v>
      </c>
      <c r="U110" s="82">
        <v>0</v>
      </c>
      <c r="V110" s="3" t="s">
        <v>0</v>
      </c>
      <c r="W110" s="82">
        <v>76614.3</v>
      </c>
      <c r="X110" s="82">
        <v>1156</v>
      </c>
      <c r="Y110" s="82"/>
      <c r="Z110" s="114">
        <f>M110</f>
        <v>60283.6</v>
      </c>
      <c r="AA110" s="114">
        <f t="shared" si="12"/>
        <v>77770.3</v>
      </c>
      <c r="AB110" s="82"/>
      <c r="AC110" s="53">
        <f t="shared" si="6"/>
        <v>21.553935610740442</v>
      </c>
      <c r="AD110" s="53">
        <f t="shared" si="9"/>
        <v>27.806170146241556</v>
      </c>
    </row>
    <row r="111" spans="1:30" x14ac:dyDescent="0.3">
      <c r="A111" s="118">
        <v>1069464886.0954497</v>
      </c>
      <c r="B111" s="118">
        <f t="shared" si="5"/>
        <v>348359.89775096084</v>
      </c>
      <c r="C111" s="82">
        <v>3070</v>
      </c>
      <c r="D111" s="5">
        <v>1991</v>
      </c>
      <c r="E111" s="100" t="s">
        <v>0</v>
      </c>
      <c r="F111" s="100" t="s">
        <v>0</v>
      </c>
      <c r="G111" s="100" t="s">
        <v>0</v>
      </c>
      <c r="H111" s="3" t="s">
        <v>0</v>
      </c>
      <c r="I111" s="3" t="s">
        <v>0</v>
      </c>
      <c r="J111" s="3" t="s">
        <v>0</v>
      </c>
      <c r="K111" s="3" t="s">
        <v>0</v>
      </c>
      <c r="L111" s="114">
        <v>79987.8</v>
      </c>
      <c r="M111" s="114">
        <f t="shared" ref="M111:M130" si="13">N111+O111</f>
        <v>65818.100000000006</v>
      </c>
      <c r="N111" s="82">
        <v>65818.100000000006</v>
      </c>
      <c r="O111" s="82">
        <v>0</v>
      </c>
      <c r="P111" s="82">
        <v>7884.9</v>
      </c>
      <c r="Q111" s="82">
        <v>0</v>
      </c>
      <c r="R111" s="82">
        <v>0</v>
      </c>
      <c r="S111" s="82">
        <v>6284.8</v>
      </c>
      <c r="T111" s="82">
        <v>0</v>
      </c>
      <c r="U111" s="82">
        <v>0</v>
      </c>
      <c r="V111" s="3" t="s">
        <v>0</v>
      </c>
      <c r="W111" s="82">
        <v>78260.5</v>
      </c>
      <c r="X111" s="82">
        <v>1727.3</v>
      </c>
      <c r="Z111" s="114">
        <f t="shared" ref="Z111:Z130" si="14">M111</f>
        <v>65818.100000000006</v>
      </c>
      <c r="AA111" s="114">
        <f t="shared" si="12"/>
        <v>79987.8</v>
      </c>
      <c r="AB111" s="82"/>
      <c r="AC111" s="53">
        <f t="shared" si="6"/>
        <v>18.893707463151436</v>
      </c>
      <c r="AD111" s="53">
        <f t="shared" si="9"/>
        <v>22.961253725359203</v>
      </c>
    </row>
    <row r="112" spans="1:30" x14ac:dyDescent="0.3">
      <c r="A112" s="118">
        <v>1281518836.2505841</v>
      </c>
      <c r="B112" s="118">
        <f t="shared" si="5"/>
        <v>410980.32077820029</v>
      </c>
      <c r="C112" s="82">
        <v>3118.2</v>
      </c>
      <c r="D112" s="5">
        <v>1992</v>
      </c>
      <c r="E112" s="100" t="s">
        <v>0</v>
      </c>
      <c r="F112" s="100" t="s">
        <v>0</v>
      </c>
      <c r="G112" s="100" t="s">
        <v>0</v>
      </c>
      <c r="H112" s="3" t="s">
        <v>0</v>
      </c>
      <c r="I112" s="3" t="s">
        <v>0</v>
      </c>
      <c r="J112" s="3" t="s">
        <v>0</v>
      </c>
      <c r="K112" s="3" t="s">
        <v>0</v>
      </c>
      <c r="L112" s="114">
        <v>75756</v>
      </c>
      <c r="M112" s="114">
        <f t="shared" si="13"/>
        <v>58701.1</v>
      </c>
      <c r="N112" s="82">
        <v>58201.1</v>
      </c>
      <c r="O112" s="82">
        <v>500</v>
      </c>
      <c r="P112" s="82">
        <v>9382</v>
      </c>
      <c r="Q112" s="82">
        <v>0</v>
      </c>
      <c r="R112" s="82">
        <v>0</v>
      </c>
      <c r="S112" s="82">
        <v>7673</v>
      </c>
      <c r="T112" s="82">
        <v>0</v>
      </c>
      <c r="U112" s="82">
        <v>0</v>
      </c>
      <c r="V112" s="3" t="s">
        <v>0</v>
      </c>
      <c r="W112" s="82">
        <v>72290</v>
      </c>
      <c r="X112" s="82">
        <v>3466</v>
      </c>
      <c r="Z112" s="114">
        <f t="shared" si="14"/>
        <v>58701.1</v>
      </c>
      <c r="AA112" s="114">
        <f t="shared" si="12"/>
        <v>75756</v>
      </c>
      <c r="AB112" s="82"/>
      <c r="AC112" s="53">
        <f t="shared" si="6"/>
        <v>14.283189980690114</v>
      </c>
      <c r="AD112" s="53">
        <f t="shared" si="9"/>
        <v>18.432999384630961</v>
      </c>
    </row>
    <row r="113" spans="1:30" x14ac:dyDescent="0.3">
      <c r="A113" s="118">
        <v>1448299321.5740674</v>
      </c>
      <c r="B113" s="118">
        <f t="shared" si="5"/>
        <v>466035.75685364334</v>
      </c>
      <c r="C113" s="82">
        <v>3107.7</v>
      </c>
      <c r="D113" s="5">
        <v>1993</v>
      </c>
      <c r="E113" s="100" t="s">
        <v>0</v>
      </c>
      <c r="F113" s="100" t="s">
        <v>0</v>
      </c>
      <c r="G113" s="100" t="s">
        <v>0</v>
      </c>
      <c r="H113" s="3" t="s">
        <v>0</v>
      </c>
      <c r="I113" s="3" t="s">
        <v>0</v>
      </c>
      <c r="J113" s="3" t="s">
        <v>0</v>
      </c>
      <c r="K113" s="3" t="s">
        <v>0</v>
      </c>
      <c r="L113" s="114">
        <v>78747.600000000006</v>
      </c>
      <c r="M113" s="114">
        <f t="shared" si="13"/>
        <v>58952.9</v>
      </c>
      <c r="N113" s="82">
        <v>58495.9</v>
      </c>
      <c r="O113" s="82">
        <v>457</v>
      </c>
      <c r="P113" s="82">
        <v>9504.7000000000007</v>
      </c>
      <c r="Q113" s="82">
        <v>0</v>
      </c>
      <c r="R113" s="82">
        <v>0</v>
      </c>
      <c r="S113" s="82">
        <v>10290</v>
      </c>
      <c r="T113" s="82">
        <v>0</v>
      </c>
      <c r="U113" s="82">
        <v>0</v>
      </c>
      <c r="V113" s="3" t="s">
        <v>0</v>
      </c>
      <c r="W113" s="82">
        <v>74501</v>
      </c>
      <c r="X113" s="82">
        <v>4246</v>
      </c>
      <c r="Z113" s="114">
        <f t="shared" si="14"/>
        <v>58952.9</v>
      </c>
      <c r="AA113" s="114">
        <f t="shared" si="12"/>
        <v>78747.600000000006</v>
      </c>
      <c r="AB113" s="82"/>
      <c r="AC113" s="53">
        <f t="shared" si="6"/>
        <v>12.649866267346074</v>
      </c>
      <c r="AD113" s="53">
        <f t="shared" si="9"/>
        <v>16.897330052880548</v>
      </c>
    </row>
    <row r="114" spans="1:30" x14ac:dyDescent="0.3">
      <c r="A114" s="118">
        <v>1651357298.5369821</v>
      </c>
      <c r="B114" s="118">
        <f t="shared" si="5"/>
        <v>420107.17882796936</v>
      </c>
      <c r="C114" s="82">
        <v>3930.8</v>
      </c>
      <c r="D114" s="5">
        <v>1994</v>
      </c>
      <c r="E114" s="100" t="s">
        <v>0</v>
      </c>
      <c r="F114" s="100" t="s">
        <v>0</v>
      </c>
      <c r="G114" s="100" t="s">
        <v>0</v>
      </c>
      <c r="H114" s="3" t="s">
        <v>0</v>
      </c>
      <c r="I114" s="3" t="s">
        <v>0</v>
      </c>
      <c r="J114" s="3" t="s">
        <v>0</v>
      </c>
      <c r="K114" s="3" t="s">
        <v>0</v>
      </c>
      <c r="L114" s="114">
        <v>85435.8</v>
      </c>
      <c r="M114" s="114">
        <f t="shared" si="13"/>
        <v>60586.799999999996</v>
      </c>
      <c r="N114" s="82">
        <v>60044.7</v>
      </c>
      <c r="O114" s="82">
        <v>542.1</v>
      </c>
      <c r="P114" s="82">
        <v>12012.4</v>
      </c>
      <c r="Q114" s="82">
        <v>0</v>
      </c>
      <c r="R114" s="82">
        <v>0</v>
      </c>
      <c r="S114" s="82">
        <v>12836.6</v>
      </c>
      <c r="T114" s="82">
        <v>0</v>
      </c>
      <c r="U114" s="82">
        <v>0</v>
      </c>
      <c r="V114" s="3" t="s">
        <v>0</v>
      </c>
      <c r="W114" s="82">
        <v>79082</v>
      </c>
      <c r="X114" s="82">
        <v>6353.5</v>
      </c>
      <c r="Z114" s="114">
        <f t="shared" si="14"/>
        <v>60586.799999999996</v>
      </c>
      <c r="AA114" s="114">
        <f t="shared" si="12"/>
        <v>85435.8</v>
      </c>
      <c r="AB114" s="82"/>
      <c r="AC114" s="53">
        <f t="shared" si="6"/>
        <v>14.421748318852181</v>
      </c>
      <c r="AD114" s="53">
        <f t="shared" si="9"/>
        <v>20.33666747575035</v>
      </c>
    </row>
    <row r="115" spans="1:30" x14ac:dyDescent="0.3">
      <c r="A115" s="118">
        <v>1359826916.1290948</v>
      </c>
      <c r="B115" s="118">
        <f t="shared" si="5"/>
        <v>177530.04897438476</v>
      </c>
      <c r="C115" s="82">
        <v>7659.7</v>
      </c>
      <c r="D115" s="5">
        <v>1995</v>
      </c>
      <c r="E115" s="100" t="s">
        <v>0</v>
      </c>
      <c r="F115" s="100" t="s">
        <v>0</v>
      </c>
      <c r="G115" s="100" t="s">
        <v>0</v>
      </c>
      <c r="H115" s="3" t="s">
        <v>0</v>
      </c>
      <c r="I115" s="3" t="s">
        <v>0</v>
      </c>
      <c r="J115" s="3" t="s">
        <v>0</v>
      </c>
      <c r="K115" s="3" t="s">
        <v>0</v>
      </c>
      <c r="L115" s="114">
        <v>100933.70000000001</v>
      </c>
      <c r="M115" s="114">
        <f t="shared" si="13"/>
        <v>77841.3</v>
      </c>
      <c r="N115" s="82">
        <v>75671.8</v>
      </c>
      <c r="O115" s="82">
        <v>2169.5</v>
      </c>
      <c r="P115" s="82">
        <v>11698.8</v>
      </c>
      <c r="Q115" s="82">
        <v>0</v>
      </c>
      <c r="R115" s="82">
        <v>0</v>
      </c>
      <c r="S115" s="82">
        <v>11393.6</v>
      </c>
      <c r="T115" s="82">
        <v>0</v>
      </c>
      <c r="U115" s="82">
        <v>0</v>
      </c>
      <c r="V115" s="3" t="s">
        <v>0</v>
      </c>
      <c r="W115" s="82">
        <v>93737.4</v>
      </c>
      <c r="X115" s="82">
        <v>7196.3</v>
      </c>
      <c r="Z115" s="114">
        <f t="shared" si="14"/>
        <v>77841.3</v>
      </c>
      <c r="AA115" s="114">
        <f t="shared" si="12"/>
        <v>100933.70000000001</v>
      </c>
      <c r="AB115" s="82"/>
      <c r="AC115" s="53">
        <f t="shared" si="6"/>
        <v>43.846830691311013</v>
      </c>
      <c r="AD115" s="53">
        <f t="shared" si="9"/>
        <v>56.85443145152481</v>
      </c>
    </row>
    <row r="116" spans="1:30" x14ac:dyDescent="0.3">
      <c r="A116" s="118">
        <v>2947163283.2860665</v>
      </c>
      <c r="B116" s="118">
        <f t="shared" si="5"/>
        <v>374162.18508843379</v>
      </c>
      <c r="C116" s="82">
        <v>7876.7</v>
      </c>
      <c r="D116" s="5">
        <v>1996</v>
      </c>
      <c r="E116" s="100" t="s">
        <v>0</v>
      </c>
      <c r="F116" s="100" t="s">
        <v>0</v>
      </c>
      <c r="G116" s="100" t="s">
        <v>0</v>
      </c>
      <c r="H116" s="3" t="s">
        <v>0</v>
      </c>
      <c r="I116" s="3" t="s">
        <v>0</v>
      </c>
      <c r="J116" s="3" t="s">
        <v>0</v>
      </c>
      <c r="K116" s="3" t="s">
        <v>0</v>
      </c>
      <c r="L116" s="114">
        <v>98284.5</v>
      </c>
      <c r="M116" s="114">
        <f t="shared" si="13"/>
        <v>75636.5</v>
      </c>
      <c r="N116" s="82">
        <v>75626.2</v>
      </c>
      <c r="O116" s="82">
        <v>10.3</v>
      </c>
      <c r="P116" s="82">
        <v>12853</v>
      </c>
      <c r="Q116" s="82">
        <v>0</v>
      </c>
      <c r="R116" s="82">
        <v>0</v>
      </c>
      <c r="S116" s="82">
        <v>9795</v>
      </c>
      <c r="T116" s="82">
        <v>0</v>
      </c>
      <c r="U116" s="82">
        <v>0</v>
      </c>
      <c r="V116" s="3" t="s">
        <v>0</v>
      </c>
      <c r="W116" s="82">
        <v>93293.5</v>
      </c>
      <c r="X116" s="82">
        <v>4991</v>
      </c>
      <c r="Z116" s="114">
        <f t="shared" si="14"/>
        <v>75636.5</v>
      </c>
      <c r="AA116" s="114">
        <f t="shared" si="12"/>
        <v>98284.5</v>
      </c>
      <c r="AB116" s="82"/>
      <c r="AC116" s="53">
        <f t="shared" si="6"/>
        <v>20.21489691218347</v>
      </c>
      <c r="AD116" s="53">
        <f t="shared" si="9"/>
        <v>26.267887006478301</v>
      </c>
    </row>
    <row r="117" spans="1:30" x14ac:dyDescent="0.3">
      <c r="A117" s="118">
        <v>3722630952.743094</v>
      </c>
      <c r="B117" s="118">
        <f t="shared" si="5"/>
        <v>457550.5104158179</v>
      </c>
      <c r="C117" s="82">
        <v>8135.9999999999991</v>
      </c>
      <c r="D117" s="5">
        <v>1997</v>
      </c>
      <c r="E117" s="100" t="s">
        <v>0</v>
      </c>
      <c r="F117" s="100" t="s">
        <v>0</v>
      </c>
      <c r="G117" s="100" t="s">
        <v>0</v>
      </c>
      <c r="H117" s="3" t="s">
        <v>0</v>
      </c>
      <c r="I117" s="3" t="s">
        <v>0</v>
      </c>
      <c r="J117" s="3" t="s">
        <v>0</v>
      </c>
      <c r="K117" s="3" t="s">
        <v>0</v>
      </c>
      <c r="L117" s="114">
        <v>88321.199999999983</v>
      </c>
      <c r="M117" s="114">
        <f t="shared" si="13"/>
        <v>67369.899999999994</v>
      </c>
      <c r="N117" s="82">
        <v>67144.5</v>
      </c>
      <c r="O117" s="82">
        <v>225.4</v>
      </c>
      <c r="P117" s="82">
        <v>12336.4</v>
      </c>
      <c r="Q117" s="82">
        <v>0</v>
      </c>
      <c r="R117" s="82">
        <v>0</v>
      </c>
      <c r="S117" s="82">
        <v>8614.9</v>
      </c>
      <c r="T117" s="82">
        <v>0</v>
      </c>
      <c r="U117" s="82">
        <v>0</v>
      </c>
      <c r="V117" s="3" t="s">
        <v>0</v>
      </c>
      <c r="W117" s="82">
        <v>84260.7</v>
      </c>
      <c r="X117" s="82">
        <v>4060.5</v>
      </c>
      <c r="Z117" s="114">
        <f t="shared" si="14"/>
        <v>67369.899999999994</v>
      </c>
      <c r="AA117" s="114">
        <f t="shared" si="12"/>
        <v>88321.199999999983</v>
      </c>
      <c r="AB117" s="82"/>
      <c r="AC117" s="53">
        <f t="shared" si="6"/>
        <v>14.724035590906634</v>
      </c>
      <c r="AD117" s="53">
        <f t="shared" si="9"/>
        <v>19.303049169311262</v>
      </c>
    </row>
    <row r="118" spans="1:30" x14ac:dyDescent="0.3">
      <c r="A118" s="118">
        <v>4593150969.5226936</v>
      </c>
      <c r="B118" s="118">
        <f t="shared" si="5"/>
        <v>463406.98059088696</v>
      </c>
      <c r="C118" s="82">
        <v>9911.6999999999989</v>
      </c>
      <c r="D118" s="5">
        <v>1998</v>
      </c>
      <c r="E118" s="100" t="s">
        <v>0</v>
      </c>
      <c r="F118" s="100" t="s">
        <v>0</v>
      </c>
      <c r="G118" s="100" t="s">
        <v>0</v>
      </c>
      <c r="H118" s="3" t="s">
        <v>0</v>
      </c>
      <c r="I118" s="3" t="s">
        <v>0</v>
      </c>
      <c r="J118" s="3" t="s">
        <v>0</v>
      </c>
      <c r="K118" s="3" t="s">
        <v>0</v>
      </c>
      <c r="L118" s="114">
        <v>92294.5</v>
      </c>
      <c r="M118" s="114">
        <f t="shared" si="13"/>
        <v>70115.5</v>
      </c>
      <c r="N118" s="82">
        <v>69815.5</v>
      </c>
      <c r="O118" s="82">
        <v>300</v>
      </c>
      <c r="P118" s="82">
        <v>13125.7</v>
      </c>
      <c r="Q118" s="82">
        <v>0</v>
      </c>
      <c r="R118" s="82">
        <v>0</v>
      </c>
      <c r="S118" s="82">
        <v>9053.2999999999993</v>
      </c>
      <c r="T118" s="82">
        <v>0</v>
      </c>
      <c r="U118" s="82">
        <v>0</v>
      </c>
      <c r="V118" s="3" t="s">
        <v>0</v>
      </c>
      <c r="W118" s="82">
        <v>87897</v>
      </c>
      <c r="X118" s="82">
        <v>4397.5</v>
      </c>
      <c r="Z118" s="114">
        <f t="shared" si="14"/>
        <v>70115.5</v>
      </c>
      <c r="AA118" s="114">
        <f t="shared" si="12"/>
        <v>92294.5</v>
      </c>
      <c r="AB118" s="82"/>
      <c r="AC118" s="53">
        <f t="shared" si="6"/>
        <v>15.130436729847318</v>
      </c>
      <c r="AD118" s="53">
        <f t="shared" si="9"/>
        <v>19.916510511411794</v>
      </c>
    </row>
    <row r="119" spans="1:30" x14ac:dyDescent="0.3">
      <c r="A119" s="118">
        <v>5541729426.52845</v>
      </c>
      <c r="B119" s="118">
        <f t="shared" si="5"/>
        <v>588600.1663846852</v>
      </c>
      <c r="C119" s="82">
        <v>9415.1</v>
      </c>
      <c r="D119" s="5">
        <v>1999</v>
      </c>
      <c r="E119" s="100" t="s">
        <v>0</v>
      </c>
      <c r="F119" s="100" t="s">
        <v>0</v>
      </c>
      <c r="G119" s="100" t="s">
        <v>0</v>
      </c>
      <c r="H119" s="3" t="s">
        <v>0</v>
      </c>
      <c r="I119" s="3" t="s">
        <v>0</v>
      </c>
      <c r="J119" s="3" t="s">
        <v>0</v>
      </c>
      <c r="K119" s="3" t="s">
        <v>0</v>
      </c>
      <c r="L119" s="114">
        <v>92289.5</v>
      </c>
      <c r="M119" s="114">
        <f t="shared" si="13"/>
        <v>70329.799999999988</v>
      </c>
      <c r="N119" s="82">
        <v>70101.899999999994</v>
      </c>
      <c r="O119" s="82">
        <v>227.9</v>
      </c>
      <c r="P119" s="82">
        <v>13839</v>
      </c>
      <c r="Q119" s="82">
        <v>0</v>
      </c>
      <c r="R119" s="82">
        <v>0</v>
      </c>
      <c r="S119" s="82">
        <v>8120.7</v>
      </c>
      <c r="T119" s="82">
        <v>0</v>
      </c>
      <c r="U119" s="82">
        <v>0</v>
      </c>
      <c r="V119" s="3" t="s">
        <v>0</v>
      </c>
      <c r="W119" s="82">
        <v>87996.800000000003</v>
      </c>
      <c r="X119" s="82">
        <v>4292.7</v>
      </c>
      <c r="Z119" s="114">
        <f t="shared" si="14"/>
        <v>70329.799999999988</v>
      </c>
      <c r="AA119" s="114">
        <f t="shared" si="12"/>
        <v>92289.5</v>
      </c>
      <c r="AB119" s="82"/>
      <c r="AC119" s="53">
        <f t="shared" si="6"/>
        <v>11.948654454513912</v>
      </c>
      <c r="AD119" s="53">
        <f t="shared" si="9"/>
        <v>15.679489281639675</v>
      </c>
    </row>
    <row r="120" spans="1:30" x14ac:dyDescent="0.3">
      <c r="A120" s="118">
        <v>6614152666.3176126</v>
      </c>
      <c r="B120" s="118">
        <f t="shared" si="5"/>
        <v>700362.42085553776</v>
      </c>
      <c r="C120" s="82">
        <v>9443.9</v>
      </c>
      <c r="D120" s="5">
        <v>2000</v>
      </c>
      <c r="E120" s="100" t="s">
        <v>0</v>
      </c>
      <c r="F120" s="100" t="s">
        <v>0</v>
      </c>
      <c r="G120" s="100" t="s">
        <v>0</v>
      </c>
      <c r="H120" s="3" t="s">
        <v>0</v>
      </c>
      <c r="I120" s="3" t="s">
        <v>0</v>
      </c>
      <c r="J120" s="3" t="s">
        <v>0</v>
      </c>
      <c r="K120" s="3" t="s">
        <v>0</v>
      </c>
      <c r="L120" s="114">
        <v>84600.2</v>
      </c>
      <c r="M120" s="114">
        <f t="shared" si="13"/>
        <v>62822</v>
      </c>
      <c r="N120" s="82">
        <v>62822</v>
      </c>
      <c r="O120" s="82">
        <v>0</v>
      </c>
      <c r="P120" s="82">
        <v>13447.5</v>
      </c>
      <c r="Q120" s="82">
        <v>0</v>
      </c>
      <c r="R120" s="82">
        <v>0</v>
      </c>
      <c r="S120" s="82">
        <v>8330.7000000000007</v>
      </c>
      <c r="T120" s="82">
        <v>0</v>
      </c>
      <c r="U120" s="82">
        <v>0</v>
      </c>
      <c r="V120" s="3" t="s">
        <v>0</v>
      </c>
      <c r="W120" s="82">
        <v>80304.100000000006</v>
      </c>
      <c r="X120" s="82">
        <v>4296.1000000000004</v>
      </c>
      <c r="Z120" s="114">
        <f t="shared" si="14"/>
        <v>62822</v>
      </c>
      <c r="AA120" s="114">
        <f t="shared" si="12"/>
        <v>84600.2</v>
      </c>
      <c r="AB120" s="82"/>
      <c r="AC120" s="53">
        <f t="shared" si="6"/>
        <v>8.9699273018188048</v>
      </c>
      <c r="AD120" s="53">
        <f t="shared" si="9"/>
        <v>12.079488773349006</v>
      </c>
    </row>
    <row r="121" spans="1:30" x14ac:dyDescent="0.3">
      <c r="A121" s="118">
        <v>7006602853.6254873</v>
      </c>
      <c r="B121" s="118">
        <f t="shared" si="5"/>
        <v>764312.2058671664</v>
      </c>
      <c r="C121" s="82">
        <v>9167.1999999999989</v>
      </c>
      <c r="D121" s="5">
        <v>2001</v>
      </c>
      <c r="E121" s="100" t="s">
        <v>0</v>
      </c>
      <c r="F121" s="100" t="s">
        <v>0</v>
      </c>
      <c r="G121" s="100" t="s">
        <v>0</v>
      </c>
      <c r="H121" s="3" t="s">
        <v>0</v>
      </c>
      <c r="I121" s="3" t="s">
        <v>0</v>
      </c>
      <c r="J121" s="3" t="s">
        <v>0</v>
      </c>
      <c r="K121" s="3" t="s">
        <v>0</v>
      </c>
      <c r="L121" s="114">
        <v>80339.199999999997</v>
      </c>
      <c r="M121" s="114">
        <f t="shared" si="13"/>
        <v>59378.5</v>
      </c>
      <c r="N121" s="82">
        <v>59378.5</v>
      </c>
      <c r="O121" s="82">
        <v>0</v>
      </c>
      <c r="P121" s="82">
        <v>12720.4</v>
      </c>
      <c r="Q121" s="82">
        <v>0</v>
      </c>
      <c r="R121" s="82">
        <v>0</v>
      </c>
      <c r="S121" s="82">
        <v>8240.2999999999993</v>
      </c>
      <c r="T121" s="82">
        <v>0</v>
      </c>
      <c r="U121" s="82">
        <v>0</v>
      </c>
      <c r="V121" s="3" t="s">
        <v>0</v>
      </c>
      <c r="W121" s="82">
        <v>76655.5</v>
      </c>
      <c r="X121" s="82">
        <v>3683.7</v>
      </c>
      <c r="Z121" s="114">
        <f t="shared" si="14"/>
        <v>59378.5</v>
      </c>
      <c r="AA121" s="114">
        <f t="shared" si="12"/>
        <v>80339.199999999997</v>
      </c>
      <c r="AB121" s="82"/>
      <c r="AC121" s="53">
        <f t="shared" si="6"/>
        <v>7.7688802486977</v>
      </c>
      <c r="AD121" s="53">
        <f t="shared" si="9"/>
        <v>10.511306686362476</v>
      </c>
    </row>
    <row r="122" spans="1:30" x14ac:dyDescent="0.3">
      <c r="A122" s="118">
        <v>7658101486.9808073</v>
      </c>
      <c r="B122" s="118">
        <f t="shared" si="5"/>
        <v>750926.77992006496</v>
      </c>
      <c r="C122" s="82">
        <v>10198.200000000001</v>
      </c>
      <c r="D122" s="5">
        <v>2002</v>
      </c>
      <c r="E122" s="100" t="s">
        <v>0</v>
      </c>
      <c r="F122" s="100" t="s">
        <v>0</v>
      </c>
      <c r="G122" s="100" t="s">
        <v>0</v>
      </c>
      <c r="H122" s="3" t="s">
        <v>0</v>
      </c>
      <c r="I122" s="3" t="s">
        <v>0</v>
      </c>
      <c r="J122" s="3" t="s">
        <v>0</v>
      </c>
      <c r="K122" s="3" t="s">
        <v>0</v>
      </c>
      <c r="L122" s="114">
        <v>78818.099999999991</v>
      </c>
      <c r="M122" s="114">
        <f t="shared" si="13"/>
        <v>57879.1</v>
      </c>
      <c r="N122" s="82">
        <v>57879.1</v>
      </c>
      <c r="O122" s="82">
        <v>0</v>
      </c>
      <c r="P122" s="82">
        <v>12338.3</v>
      </c>
      <c r="Q122" s="82">
        <v>0</v>
      </c>
      <c r="R122" s="82">
        <v>0</v>
      </c>
      <c r="S122" s="82">
        <v>8600.7000000000007</v>
      </c>
      <c r="T122" s="82">
        <v>0</v>
      </c>
      <c r="U122" s="82">
        <v>0</v>
      </c>
      <c r="V122" s="3" t="s">
        <v>0</v>
      </c>
      <c r="W122" s="82">
        <v>76028.600000000006</v>
      </c>
      <c r="X122" s="82">
        <v>2789.5</v>
      </c>
      <c r="Z122" s="114">
        <f t="shared" si="14"/>
        <v>57879.1</v>
      </c>
      <c r="AA122" s="114">
        <f t="shared" si="12"/>
        <v>78818.099999999991</v>
      </c>
      <c r="AB122" s="82"/>
      <c r="AC122" s="53">
        <f t="shared" si="6"/>
        <v>7.7076888916068675</v>
      </c>
      <c r="AD122" s="53">
        <f t="shared" si="9"/>
        <v>10.496109888155814</v>
      </c>
    </row>
    <row r="123" spans="1:30" x14ac:dyDescent="0.3">
      <c r="A123" s="118">
        <v>8371963573.8566599</v>
      </c>
      <c r="B123" s="118">
        <f t="shared" si="5"/>
        <v>743322.19711234758</v>
      </c>
      <c r="C123" s="82">
        <v>11262.9</v>
      </c>
      <c r="D123" s="5">
        <v>2003</v>
      </c>
      <c r="E123" s="100" t="s">
        <v>0</v>
      </c>
      <c r="F123" s="100" t="s">
        <v>0</v>
      </c>
      <c r="G123" s="100" t="s">
        <v>0</v>
      </c>
      <c r="H123" s="3" t="s">
        <v>0</v>
      </c>
      <c r="I123" s="3" t="s">
        <v>0</v>
      </c>
      <c r="J123" s="3" t="s">
        <v>0</v>
      </c>
      <c r="K123" s="3" t="s">
        <v>0</v>
      </c>
      <c r="L123" s="114">
        <v>79023.5</v>
      </c>
      <c r="M123" s="114">
        <f t="shared" si="13"/>
        <v>58358.3</v>
      </c>
      <c r="N123" s="82">
        <v>58358.3</v>
      </c>
      <c r="O123" s="82">
        <v>0</v>
      </c>
      <c r="P123" s="82">
        <v>12157.7</v>
      </c>
      <c r="Q123" s="82">
        <v>0</v>
      </c>
      <c r="R123" s="82">
        <v>0</v>
      </c>
      <c r="S123" s="82">
        <v>8507.5</v>
      </c>
      <c r="T123" s="82">
        <v>0</v>
      </c>
      <c r="U123" s="82">
        <v>0</v>
      </c>
      <c r="V123" s="3" t="s">
        <v>0</v>
      </c>
      <c r="W123" s="82">
        <v>77335.7</v>
      </c>
      <c r="X123" s="82">
        <v>1687.8</v>
      </c>
      <c r="Z123" s="114">
        <f t="shared" si="14"/>
        <v>58358.3</v>
      </c>
      <c r="AA123" s="114">
        <f t="shared" si="12"/>
        <v>79023.5</v>
      </c>
      <c r="AB123" s="82"/>
      <c r="AC123" s="53">
        <f t="shared" si="6"/>
        <v>7.851009996299033</v>
      </c>
      <c r="AD123" s="53">
        <f t="shared" si="9"/>
        <v>10.631123395344561</v>
      </c>
    </row>
    <row r="124" spans="1:30" x14ac:dyDescent="0.3">
      <c r="A124" s="118">
        <v>9383735349.5782757</v>
      </c>
      <c r="B124" s="118">
        <f t="shared" si="5"/>
        <v>837086.11503820482</v>
      </c>
      <c r="C124" s="82">
        <v>11210</v>
      </c>
      <c r="D124" s="5">
        <v>2004</v>
      </c>
      <c r="E124" s="100" t="s">
        <v>0</v>
      </c>
      <c r="F124" s="100" t="s">
        <v>0</v>
      </c>
      <c r="G124" s="100" t="s">
        <v>0</v>
      </c>
      <c r="H124" s="3" t="s">
        <v>0</v>
      </c>
      <c r="I124" s="3" t="s">
        <v>0</v>
      </c>
      <c r="J124" s="3" t="s">
        <v>0</v>
      </c>
      <c r="K124" s="3" t="s">
        <v>0</v>
      </c>
      <c r="L124" s="114">
        <v>79225.799999999988</v>
      </c>
      <c r="M124" s="114">
        <f t="shared" si="13"/>
        <v>60084.2</v>
      </c>
      <c r="N124" s="82">
        <v>60084.2</v>
      </c>
      <c r="O124" s="82">
        <v>0</v>
      </c>
      <c r="P124" s="82">
        <v>11003.4</v>
      </c>
      <c r="Q124" s="82">
        <v>0</v>
      </c>
      <c r="R124" s="82">
        <v>0</v>
      </c>
      <c r="S124" s="82">
        <v>8138.2</v>
      </c>
      <c r="T124" s="82">
        <v>0</v>
      </c>
      <c r="U124" s="82">
        <v>0</v>
      </c>
      <c r="V124" s="3" t="s">
        <v>0</v>
      </c>
      <c r="W124" s="82">
        <v>77149.100000000006</v>
      </c>
      <c r="X124" s="82">
        <v>2076.6999999999998</v>
      </c>
      <c r="Z124" s="114">
        <f t="shared" si="14"/>
        <v>60084.2</v>
      </c>
      <c r="AA124" s="114">
        <f t="shared" si="12"/>
        <v>79225.799999999988</v>
      </c>
      <c r="AB124" s="82"/>
      <c r="AC124" s="53">
        <f t="shared" si="6"/>
        <v>7.1777800301057129</v>
      </c>
      <c r="AD124" s="53">
        <f t="shared" si="9"/>
        <v>9.464474272922816</v>
      </c>
    </row>
    <row r="125" spans="1:30" x14ac:dyDescent="0.3">
      <c r="A125" s="118">
        <v>10129662926.594576</v>
      </c>
      <c r="B125" s="118">
        <f t="shared" si="5"/>
        <v>953819.91945410834</v>
      </c>
      <c r="C125" s="82">
        <v>10620.1</v>
      </c>
      <c r="D125" s="5">
        <v>2005</v>
      </c>
      <c r="E125" s="100" t="s">
        <v>0</v>
      </c>
      <c r="F125" s="100" t="s">
        <v>0</v>
      </c>
      <c r="G125" s="100" t="s">
        <v>0</v>
      </c>
      <c r="H125" s="3" t="s">
        <v>0</v>
      </c>
      <c r="I125" s="3" t="s">
        <v>0</v>
      </c>
      <c r="J125" s="3" t="s">
        <v>0</v>
      </c>
      <c r="K125" s="3" t="s">
        <v>0</v>
      </c>
      <c r="L125" s="114">
        <v>71674.5</v>
      </c>
      <c r="M125" s="114">
        <f t="shared" si="13"/>
        <v>58373.599999999999</v>
      </c>
      <c r="N125" s="82">
        <v>58373.599999999999</v>
      </c>
      <c r="O125" s="82">
        <v>0</v>
      </c>
      <c r="P125" s="82">
        <v>6998.4</v>
      </c>
      <c r="Q125" s="82">
        <v>6992.1</v>
      </c>
      <c r="R125" s="82">
        <v>6.3</v>
      </c>
      <c r="S125" s="82">
        <v>6302.5</v>
      </c>
      <c r="T125" s="82">
        <v>5523</v>
      </c>
      <c r="U125" s="82">
        <v>779.5</v>
      </c>
      <c r="V125" s="3" t="s">
        <v>0</v>
      </c>
      <c r="W125" s="82">
        <v>70888.7</v>
      </c>
      <c r="X125" s="82">
        <v>785.8</v>
      </c>
      <c r="Z125" s="114">
        <f t="shared" si="14"/>
        <v>58373.599999999999</v>
      </c>
      <c r="AA125" s="114">
        <f t="shared" si="12"/>
        <v>71674.5</v>
      </c>
      <c r="AB125" s="82"/>
      <c r="AC125" s="53">
        <f t="shared" si="6"/>
        <v>6.1199812259538948</v>
      </c>
      <c r="AD125" s="53">
        <f t="shared" si="9"/>
        <v>7.5144687732062527</v>
      </c>
    </row>
    <row r="126" spans="1:30" x14ac:dyDescent="0.3">
      <c r="A126" s="118">
        <v>11155725765.511599</v>
      </c>
      <c r="B126" s="118">
        <f t="shared" si="5"/>
        <v>1026758.0087907591</v>
      </c>
      <c r="C126" s="82">
        <v>10865</v>
      </c>
      <c r="D126" s="5">
        <v>2006</v>
      </c>
      <c r="E126" s="100" t="s">
        <v>0</v>
      </c>
      <c r="F126" s="100" t="s">
        <v>0</v>
      </c>
      <c r="G126" s="100" t="s">
        <v>0</v>
      </c>
      <c r="H126" s="3" t="s">
        <v>0</v>
      </c>
      <c r="I126" s="3" t="s">
        <v>0</v>
      </c>
      <c r="J126" s="3" t="s">
        <v>0</v>
      </c>
      <c r="K126" s="3" t="s">
        <v>0</v>
      </c>
      <c r="L126" s="114">
        <v>54766.3</v>
      </c>
      <c r="M126" s="114">
        <f t="shared" si="13"/>
        <v>41936.300000000003</v>
      </c>
      <c r="N126" s="82">
        <v>41936.300000000003</v>
      </c>
      <c r="O126" s="82">
        <v>0</v>
      </c>
      <c r="P126" s="82">
        <v>7212</v>
      </c>
      <c r="Q126" s="82">
        <v>7202.8</v>
      </c>
      <c r="R126" s="82">
        <v>9.1999999999999993</v>
      </c>
      <c r="S126" s="82">
        <v>5618</v>
      </c>
      <c r="T126" s="82">
        <v>4782.5</v>
      </c>
      <c r="U126" s="82">
        <v>835.5</v>
      </c>
      <c r="V126" s="3" t="s">
        <v>0</v>
      </c>
      <c r="W126" s="82">
        <v>53921.599999999999</v>
      </c>
      <c r="X126" s="82">
        <v>844.7</v>
      </c>
      <c r="Z126" s="114">
        <f t="shared" si="14"/>
        <v>41936.300000000003</v>
      </c>
      <c r="AA126" s="114">
        <f t="shared" si="12"/>
        <v>54766.3</v>
      </c>
      <c r="AB126" s="82"/>
      <c r="AC126" s="53">
        <f t="shared" si="6"/>
        <v>4.0843411632493156</v>
      </c>
      <c r="AD126" s="53">
        <f t="shared" si="9"/>
        <v>5.3339053147001758</v>
      </c>
    </row>
    <row r="127" spans="1:30" x14ac:dyDescent="0.3">
      <c r="A127" s="118">
        <v>12046753154.999998</v>
      </c>
      <c r="B127" s="118">
        <f t="shared" si="5"/>
        <v>1110361.2324183825</v>
      </c>
      <c r="C127" s="82">
        <v>10849.4</v>
      </c>
      <c r="D127" s="5">
        <v>2007</v>
      </c>
      <c r="E127" s="100" t="s">
        <v>0</v>
      </c>
      <c r="F127" s="100" t="s">
        <v>0</v>
      </c>
      <c r="G127" s="100" t="s">
        <v>0</v>
      </c>
      <c r="H127" s="3" t="s">
        <v>0</v>
      </c>
      <c r="I127" s="3" t="s">
        <v>0</v>
      </c>
      <c r="J127" s="3" t="s">
        <v>0</v>
      </c>
      <c r="K127" s="3" t="s">
        <v>0</v>
      </c>
      <c r="L127" s="114">
        <v>55354.9</v>
      </c>
      <c r="M127" s="114">
        <f t="shared" si="13"/>
        <v>42251.4</v>
      </c>
      <c r="N127" s="82">
        <v>42251.4</v>
      </c>
      <c r="O127" s="82">
        <v>0</v>
      </c>
      <c r="P127" s="82">
        <v>7857.3</v>
      </c>
      <c r="Q127" s="82">
        <v>7857.3</v>
      </c>
      <c r="R127" s="82">
        <v>0</v>
      </c>
      <c r="S127" s="82">
        <v>5246.2</v>
      </c>
      <c r="T127" s="82">
        <v>4326.3</v>
      </c>
      <c r="U127" s="82">
        <v>919.9</v>
      </c>
      <c r="V127" s="3" t="s">
        <v>0</v>
      </c>
      <c r="W127" s="82">
        <v>54435</v>
      </c>
      <c r="X127" s="82">
        <v>919.9</v>
      </c>
      <c r="Z127" s="114">
        <f t="shared" si="14"/>
        <v>42251.4</v>
      </c>
      <c r="AA127" s="114">
        <f t="shared" si="12"/>
        <v>55354.9</v>
      </c>
      <c r="AB127" s="82"/>
      <c r="AC127" s="53">
        <f t="shared" si="6"/>
        <v>3.8051940905731962</v>
      </c>
      <c r="AD127" s="53">
        <f t="shared" si="9"/>
        <v>4.9853055369590162</v>
      </c>
    </row>
    <row r="128" spans="1:30" x14ac:dyDescent="0.3">
      <c r="A128" s="118">
        <v>12927761287.250002</v>
      </c>
      <c r="B128" s="118">
        <f t="shared" si="5"/>
        <v>966735.06178678805</v>
      </c>
      <c r="C128" s="82">
        <v>13372.6</v>
      </c>
      <c r="D128" s="5">
        <v>2008</v>
      </c>
      <c r="E128" s="100" t="s">
        <v>0</v>
      </c>
      <c r="F128" s="100" t="s">
        <v>0</v>
      </c>
      <c r="G128" s="100" t="s">
        <v>0</v>
      </c>
      <c r="H128" s="3" t="s">
        <v>0</v>
      </c>
      <c r="I128" s="3" t="s">
        <v>0</v>
      </c>
      <c r="J128" s="3" t="s">
        <v>0</v>
      </c>
      <c r="K128" s="3" t="s">
        <v>0</v>
      </c>
      <c r="L128" s="114">
        <v>56939.199999999997</v>
      </c>
      <c r="M128" s="114">
        <f t="shared" si="13"/>
        <v>41733.599999999999</v>
      </c>
      <c r="N128" s="82">
        <v>41733.599999999999</v>
      </c>
      <c r="O128" s="82">
        <v>0</v>
      </c>
      <c r="P128" s="82">
        <v>9868.1</v>
      </c>
      <c r="Q128" s="82">
        <v>9868.1</v>
      </c>
      <c r="R128" s="82">
        <v>0</v>
      </c>
      <c r="S128" s="82">
        <v>5337.5</v>
      </c>
      <c r="T128" s="82">
        <v>4062.2</v>
      </c>
      <c r="U128" s="82">
        <v>1275.3</v>
      </c>
      <c r="V128" s="3" t="s">
        <v>0</v>
      </c>
      <c r="W128" s="82">
        <v>55663.9</v>
      </c>
      <c r="X128" s="82">
        <v>1275.3</v>
      </c>
      <c r="Z128" s="114">
        <f t="shared" si="14"/>
        <v>41733.599999999999</v>
      </c>
      <c r="AA128" s="114">
        <f t="shared" si="12"/>
        <v>56939.199999999997</v>
      </c>
      <c r="AB128" s="82"/>
      <c r="AC128" s="53">
        <f t="shared" si="6"/>
        <v>4.3169635249253302</v>
      </c>
      <c r="AD128" s="53">
        <f t="shared" si="9"/>
        <v>5.8898453413659109</v>
      </c>
    </row>
    <row r="129" spans="1:30" x14ac:dyDescent="0.3">
      <c r="A129" s="118">
        <v>12749117921.5</v>
      </c>
      <c r="B129" s="118">
        <f t="shared" si="5"/>
        <v>992118.37152929092</v>
      </c>
      <c r="C129" s="82">
        <v>12850.4</v>
      </c>
      <c r="D129" s="5">
        <v>2009</v>
      </c>
      <c r="E129" s="100" t="s">
        <v>0</v>
      </c>
      <c r="F129" s="100" t="s">
        <v>0</v>
      </c>
      <c r="G129" s="100" t="s">
        <v>0</v>
      </c>
      <c r="H129" s="3" t="s">
        <v>0</v>
      </c>
      <c r="I129" s="3" t="s">
        <v>0</v>
      </c>
      <c r="J129" s="3" t="s">
        <v>0</v>
      </c>
      <c r="K129" s="3" t="s">
        <v>0</v>
      </c>
      <c r="L129" s="114">
        <v>96353.7</v>
      </c>
      <c r="M129" s="114">
        <f t="shared" si="13"/>
        <v>48707.8</v>
      </c>
      <c r="N129" s="82">
        <v>48707.8</v>
      </c>
      <c r="O129" s="82">
        <v>0</v>
      </c>
      <c r="P129" s="82">
        <v>41101.199999999997</v>
      </c>
      <c r="Q129" s="82">
        <v>41101.199999999997</v>
      </c>
      <c r="R129" s="82">
        <v>0</v>
      </c>
      <c r="S129" s="82">
        <v>6544.7</v>
      </c>
      <c r="T129" s="82">
        <v>4790.6000000000004</v>
      </c>
      <c r="U129" s="82">
        <v>1754.1</v>
      </c>
      <c r="V129" s="3" t="s">
        <v>0</v>
      </c>
      <c r="W129" s="82">
        <v>94599.6</v>
      </c>
      <c r="X129" s="82">
        <v>1754.1</v>
      </c>
      <c r="Z129" s="114">
        <f t="shared" si="14"/>
        <v>48707.8</v>
      </c>
      <c r="AA129" s="114">
        <f t="shared" si="12"/>
        <v>96353.7</v>
      </c>
      <c r="AB129" s="82"/>
      <c r="AC129" s="53">
        <f t="shared" si="6"/>
        <v>4.9094746552187978</v>
      </c>
      <c r="AD129" s="53">
        <f t="shared" si="9"/>
        <v>9.7119157113759069</v>
      </c>
    </row>
    <row r="130" spans="1:30" x14ac:dyDescent="0.3">
      <c r="A130" s="120">
        <v>13968149523</v>
      </c>
      <c r="B130" s="120">
        <f t="shared" si="5"/>
        <v>1126363.7518445945</v>
      </c>
      <c r="C130" s="121">
        <v>12401.1</v>
      </c>
      <c r="D130" s="99">
        <v>2010</v>
      </c>
      <c r="E130" s="108" t="s">
        <v>0</v>
      </c>
      <c r="F130" s="108" t="s">
        <v>0</v>
      </c>
      <c r="G130" s="108" t="s">
        <v>0</v>
      </c>
      <c r="H130" s="110" t="s">
        <v>0</v>
      </c>
      <c r="I130" s="110" t="s">
        <v>0</v>
      </c>
      <c r="J130" s="110" t="s">
        <v>0</v>
      </c>
      <c r="K130" s="110" t="s">
        <v>0</v>
      </c>
      <c r="L130" s="136">
        <v>110428</v>
      </c>
      <c r="M130" s="136">
        <f t="shared" si="13"/>
        <v>57187</v>
      </c>
      <c r="N130" s="121">
        <v>57187</v>
      </c>
      <c r="O130" s="121">
        <v>0</v>
      </c>
      <c r="P130" s="121">
        <v>45577.3</v>
      </c>
      <c r="Q130" s="121">
        <v>45557.3</v>
      </c>
      <c r="R130" s="121">
        <v>20</v>
      </c>
      <c r="S130" s="121">
        <v>7663.7</v>
      </c>
      <c r="T130" s="121">
        <v>5344.6</v>
      </c>
      <c r="U130" s="121">
        <v>2319.1</v>
      </c>
      <c r="V130" s="110" t="s">
        <v>0</v>
      </c>
      <c r="W130" s="121">
        <v>108088.9</v>
      </c>
      <c r="X130" s="121">
        <v>2339.1</v>
      </c>
      <c r="Z130" s="136">
        <f t="shared" si="14"/>
        <v>57187</v>
      </c>
      <c r="AA130" s="136">
        <f t="shared" si="12"/>
        <v>110428</v>
      </c>
      <c r="AB130" s="82"/>
      <c r="AC130" s="149">
        <f t="shared" si="6"/>
        <v>5.0771342655822744</v>
      </c>
      <c r="AD130" s="149">
        <f t="shared" si="9"/>
        <v>9.8039376550565578</v>
      </c>
    </row>
    <row r="131" spans="1:30" x14ac:dyDescent="0.3">
      <c r="A131" s="2"/>
      <c r="B131" s="2"/>
      <c r="C131" s="2"/>
    </row>
  </sheetData>
  <mergeCells count="30">
    <mergeCell ref="T2:T4"/>
    <mergeCell ref="U2:U4"/>
    <mergeCell ref="Z2:Z4"/>
    <mergeCell ref="AA2:AA4"/>
    <mergeCell ref="O2:O4"/>
    <mergeCell ref="P2:P4"/>
    <mergeCell ref="Q2:Q4"/>
    <mergeCell ref="R2:R4"/>
    <mergeCell ref="S2:S4"/>
    <mergeCell ref="A2:A4"/>
    <mergeCell ref="C2:C4"/>
    <mergeCell ref="D2:D4"/>
    <mergeCell ref="E2:E4"/>
    <mergeCell ref="F2:F4"/>
    <mergeCell ref="AC2:AC4"/>
    <mergeCell ref="AD2:AD4"/>
    <mergeCell ref="AC1:AD1"/>
    <mergeCell ref="B2:B4"/>
    <mergeCell ref="G2:G4"/>
    <mergeCell ref="V2:V4"/>
    <mergeCell ref="W2:W4"/>
    <mergeCell ref="X2:X4"/>
    <mergeCell ref="H2:H4"/>
    <mergeCell ref="I2:I4"/>
    <mergeCell ref="J2:J4"/>
    <mergeCell ref="K2:K4"/>
    <mergeCell ref="L2:L4"/>
    <mergeCell ref="Z1:AA1"/>
    <mergeCell ref="M2:M4"/>
    <mergeCell ref="N2:N4"/>
  </mergeCells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S158"/>
  <sheetViews>
    <sheetView showGridLines="0" zoomScaleNormal="100" workbookViewId="0">
      <pane ySplit="1" topLeftCell="A96" activePane="bottomLeft" state="frozen"/>
      <selection sqref="A1:D1"/>
      <selection pane="bottomLeft" activeCell="E96" sqref="E96:E118"/>
    </sheetView>
  </sheetViews>
  <sheetFormatPr baseColWidth="10" defaultColWidth="11.44140625" defaultRowHeight="11.1" customHeight="1" x14ac:dyDescent="0.15"/>
  <cols>
    <col min="1" max="1" width="15.44140625" style="6" customWidth="1"/>
    <col min="2" max="2" width="20.6640625" style="7" customWidth="1"/>
    <col min="3" max="3" width="28.33203125" style="7" customWidth="1"/>
    <col min="4" max="4" width="2.33203125" style="7" customWidth="1"/>
    <col min="5" max="5" width="23.5546875" style="7" customWidth="1"/>
    <col min="6" max="6" width="2.33203125" style="8" customWidth="1"/>
    <col min="7" max="16384" width="11.44140625" style="7"/>
  </cols>
  <sheetData>
    <row r="1" spans="1:253" ht="24.75" customHeight="1" x14ac:dyDescent="0.15"/>
    <row r="2" spans="1:253" ht="13.35" customHeight="1" x14ac:dyDescent="0.25">
      <c r="A2" s="9" t="s">
        <v>3</v>
      </c>
      <c r="B2" s="10"/>
      <c r="C2" s="10"/>
      <c r="D2" s="10"/>
      <c r="E2" s="10"/>
      <c r="F2" s="11" t="s">
        <v>4</v>
      </c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  <c r="EG2" s="12"/>
      <c r="EH2" s="12"/>
      <c r="EI2" s="12"/>
      <c r="EJ2" s="12"/>
      <c r="EK2" s="12"/>
      <c r="EL2" s="12"/>
      <c r="EM2" s="12"/>
      <c r="EN2" s="12"/>
      <c r="EO2" s="12"/>
      <c r="EP2" s="12"/>
      <c r="EQ2" s="12"/>
      <c r="ER2" s="12"/>
      <c r="ES2" s="12"/>
      <c r="ET2" s="12"/>
      <c r="EU2" s="12"/>
      <c r="EV2" s="12"/>
      <c r="EW2" s="12"/>
      <c r="EX2" s="12"/>
      <c r="EY2" s="12"/>
      <c r="EZ2" s="12"/>
      <c r="FA2" s="12"/>
      <c r="FB2" s="12"/>
      <c r="FC2" s="12"/>
      <c r="FD2" s="12"/>
      <c r="FE2" s="12"/>
      <c r="FF2" s="12"/>
      <c r="FG2" s="12"/>
      <c r="FH2" s="12"/>
      <c r="FI2" s="12"/>
      <c r="FJ2" s="12"/>
      <c r="FK2" s="12"/>
      <c r="FL2" s="12"/>
      <c r="FM2" s="12"/>
      <c r="FN2" s="12"/>
      <c r="FO2" s="12"/>
      <c r="FP2" s="12"/>
      <c r="FQ2" s="12"/>
      <c r="FR2" s="12"/>
      <c r="FS2" s="12"/>
      <c r="FT2" s="12"/>
      <c r="FU2" s="12"/>
      <c r="FV2" s="12"/>
      <c r="FW2" s="12"/>
      <c r="FX2" s="12"/>
      <c r="FY2" s="12"/>
      <c r="FZ2" s="12"/>
      <c r="GA2" s="12"/>
      <c r="GB2" s="12"/>
      <c r="GC2" s="12"/>
      <c r="GD2" s="12"/>
      <c r="GE2" s="12"/>
      <c r="GF2" s="12"/>
      <c r="GG2" s="12"/>
      <c r="GH2" s="12"/>
      <c r="GI2" s="12"/>
      <c r="GJ2" s="12"/>
      <c r="GK2" s="12"/>
      <c r="GL2" s="12"/>
      <c r="GM2" s="12"/>
      <c r="GN2" s="12"/>
      <c r="GO2" s="12"/>
      <c r="GP2" s="12"/>
      <c r="GQ2" s="12"/>
      <c r="GR2" s="12"/>
      <c r="GS2" s="12"/>
      <c r="GT2" s="12"/>
      <c r="GU2" s="12"/>
      <c r="GV2" s="12"/>
      <c r="GW2" s="12"/>
      <c r="GX2" s="12"/>
      <c r="GY2" s="12"/>
      <c r="GZ2" s="12"/>
      <c r="HA2" s="12"/>
      <c r="HB2" s="12"/>
      <c r="HC2" s="12"/>
      <c r="HD2" s="12"/>
      <c r="HE2" s="12"/>
      <c r="HF2" s="12"/>
      <c r="HG2" s="12"/>
      <c r="HH2" s="12"/>
      <c r="HI2" s="12"/>
      <c r="HJ2" s="12"/>
      <c r="HK2" s="12"/>
      <c r="HL2" s="12"/>
      <c r="HM2" s="12"/>
      <c r="HN2" s="12"/>
      <c r="HO2" s="12"/>
      <c r="HP2" s="12"/>
      <c r="HQ2" s="12"/>
      <c r="HR2" s="12"/>
      <c r="HS2" s="12"/>
      <c r="HT2" s="12"/>
      <c r="HU2" s="12"/>
      <c r="HV2" s="12"/>
      <c r="HW2" s="12"/>
      <c r="HX2" s="12"/>
      <c r="HY2" s="12"/>
      <c r="HZ2" s="12"/>
      <c r="IA2" s="12"/>
      <c r="IB2" s="12"/>
      <c r="IC2" s="12"/>
      <c r="ID2" s="12"/>
      <c r="IE2" s="12"/>
      <c r="IF2" s="12"/>
      <c r="IG2" s="12"/>
      <c r="IH2" s="12"/>
      <c r="II2" s="12"/>
      <c r="IJ2" s="12"/>
      <c r="IK2" s="12"/>
      <c r="IL2" s="12"/>
      <c r="IM2" s="12"/>
      <c r="IN2" s="12"/>
      <c r="IO2" s="12"/>
      <c r="IP2" s="12"/>
      <c r="IQ2" s="12"/>
      <c r="IR2" s="12"/>
      <c r="IS2" s="12"/>
    </row>
    <row r="3" spans="1:253" s="15" customFormat="1" ht="13.35" customHeight="1" x14ac:dyDescent="0.25">
      <c r="A3" s="9" t="s">
        <v>5</v>
      </c>
      <c r="B3" s="13"/>
      <c r="C3" s="13"/>
      <c r="D3" s="13"/>
      <c r="E3" s="13"/>
      <c r="F3" s="14"/>
    </row>
    <row r="4" spans="1:253" s="18" customFormat="1" ht="13.35" customHeight="1" x14ac:dyDescent="0.25">
      <c r="A4" s="16" t="s">
        <v>6</v>
      </c>
      <c r="B4" s="10"/>
      <c r="C4" s="10"/>
      <c r="D4" s="10"/>
      <c r="E4" s="10"/>
      <c r="F4" s="17"/>
    </row>
    <row r="5" spans="1:253" s="18" customFormat="1" ht="3" customHeight="1" x14ac:dyDescent="0.25">
      <c r="A5" s="19"/>
      <c r="B5" s="20"/>
      <c r="C5" s="20"/>
      <c r="D5" s="20"/>
      <c r="E5" s="20"/>
      <c r="F5" s="21"/>
    </row>
    <row r="6" spans="1:253" s="18" customFormat="1" ht="3" customHeight="1" x14ac:dyDescent="0.25">
      <c r="A6" s="22"/>
      <c r="B6" s="23"/>
      <c r="C6" s="23"/>
      <c r="D6" s="23"/>
      <c r="E6" s="23"/>
      <c r="F6" s="24"/>
    </row>
    <row r="7" spans="1:253" s="28" customFormat="1" ht="12" customHeight="1" x14ac:dyDescent="0.2">
      <c r="A7" s="25" t="s">
        <v>1</v>
      </c>
      <c r="B7" s="26" t="s">
        <v>7</v>
      </c>
      <c r="C7" s="26" t="s">
        <v>2</v>
      </c>
      <c r="D7" s="26"/>
      <c r="E7" s="26" t="s">
        <v>8</v>
      </c>
      <c r="F7" s="27"/>
    </row>
    <row r="8" spans="1:253" s="32" customFormat="1" ht="3" customHeight="1" x14ac:dyDescent="0.2">
      <c r="A8" s="29"/>
      <c r="B8" s="30"/>
      <c r="C8" s="30"/>
      <c r="D8" s="30"/>
      <c r="E8" s="30"/>
      <c r="F8" s="31"/>
    </row>
    <row r="9" spans="1:253" s="32" customFormat="1" ht="3" customHeight="1" x14ac:dyDescent="0.2">
      <c r="A9" s="33"/>
      <c r="B9" s="34"/>
      <c r="C9" s="34"/>
      <c r="D9" s="34"/>
      <c r="E9" s="34"/>
      <c r="F9" s="35"/>
    </row>
    <row r="10" spans="1:253" s="37" customFormat="1" ht="11.4" customHeight="1" x14ac:dyDescent="0.2">
      <c r="A10" s="36">
        <v>1814</v>
      </c>
      <c r="B10" s="11" t="s">
        <v>9</v>
      </c>
      <c r="C10" s="11">
        <v>68000</v>
      </c>
      <c r="D10" s="11"/>
      <c r="E10" s="11" t="s">
        <v>9</v>
      </c>
      <c r="F10" s="11"/>
    </row>
    <row r="11" spans="1:253" s="37" customFormat="1" ht="11.4" customHeight="1" x14ac:dyDescent="0.2">
      <c r="A11" s="36">
        <v>1821</v>
      </c>
      <c r="B11" s="11" t="s">
        <v>9</v>
      </c>
      <c r="C11" s="11">
        <v>76000</v>
      </c>
      <c r="D11" s="11"/>
      <c r="E11" s="11" t="s">
        <v>9</v>
      </c>
      <c r="F11" s="11"/>
    </row>
    <row r="12" spans="1:253" s="37" customFormat="1" ht="11.4" customHeight="1" x14ac:dyDescent="0.2">
      <c r="A12" s="36">
        <v>1823</v>
      </c>
      <c r="B12" s="11" t="s">
        <v>9</v>
      </c>
      <c r="C12" s="11">
        <v>45000</v>
      </c>
      <c r="D12" s="11"/>
      <c r="E12" s="11" t="s">
        <v>9</v>
      </c>
      <c r="F12" s="11"/>
    </row>
    <row r="13" spans="1:253" s="37" customFormat="1" ht="11.4" customHeight="1" x14ac:dyDescent="0.2">
      <c r="A13" s="36">
        <v>1827</v>
      </c>
      <c r="B13" s="11" t="s">
        <v>9</v>
      </c>
      <c r="C13" s="11" t="s">
        <v>9</v>
      </c>
      <c r="D13" s="11"/>
      <c r="E13" s="11">
        <v>26407</v>
      </c>
      <c r="F13" s="11"/>
    </row>
    <row r="14" spans="1:253" s="37" customFormat="1" ht="11.4" customHeight="1" x14ac:dyDescent="0.2">
      <c r="A14" s="36">
        <v>1831</v>
      </c>
      <c r="B14" s="11" t="s">
        <v>9</v>
      </c>
      <c r="C14" s="11" t="s">
        <v>9</v>
      </c>
      <c r="D14" s="11"/>
      <c r="E14" s="11">
        <v>34329</v>
      </c>
      <c r="F14" s="11"/>
    </row>
    <row r="15" spans="1:253" s="37" customFormat="1" ht="11.4" customHeight="1" x14ac:dyDescent="0.2">
      <c r="A15" s="36">
        <v>1837</v>
      </c>
      <c r="B15" s="11">
        <v>128240</v>
      </c>
      <c r="C15" s="11">
        <v>82000</v>
      </c>
      <c r="D15" s="11"/>
      <c r="E15" s="11">
        <v>46240</v>
      </c>
      <c r="F15" s="11"/>
    </row>
    <row r="16" spans="1:253" s="37" customFormat="1" ht="11.4" customHeight="1" x14ac:dyDescent="0.2">
      <c r="A16" s="36">
        <v>1843</v>
      </c>
      <c r="B16" s="11" t="s">
        <v>9</v>
      </c>
      <c r="C16" s="11" t="s">
        <v>9</v>
      </c>
      <c r="D16" s="11"/>
      <c r="E16" s="11">
        <v>53584</v>
      </c>
      <c r="F16" s="11"/>
    </row>
    <row r="17" spans="1:9" s="37" customFormat="1" ht="11.4" customHeight="1" x14ac:dyDescent="0.2">
      <c r="A17" s="36">
        <v>1846</v>
      </c>
      <c r="B17" s="11">
        <v>138708</v>
      </c>
      <c r="C17" s="11">
        <v>87500</v>
      </c>
      <c r="D17" s="11"/>
      <c r="E17" s="11">
        <v>51208</v>
      </c>
      <c r="F17" s="11"/>
    </row>
    <row r="18" spans="1:9" s="37" customFormat="1" ht="11.4" customHeight="1" x14ac:dyDescent="0.2">
      <c r="A18" s="36">
        <v>1850</v>
      </c>
      <c r="B18" s="11">
        <v>126208</v>
      </c>
      <c r="C18" s="11">
        <v>75000</v>
      </c>
      <c r="D18" s="11"/>
      <c r="E18" s="11">
        <v>51208</v>
      </c>
      <c r="F18" s="11"/>
    </row>
    <row r="19" spans="1:9" s="37" customFormat="1" ht="11.4" customHeight="1" x14ac:dyDescent="0.2">
      <c r="A19" s="36">
        <v>1852</v>
      </c>
      <c r="B19" s="11">
        <v>98144</v>
      </c>
      <c r="C19" s="11">
        <v>45400</v>
      </c>
      <c r="D19" s="11"/>
      <c r="E19" s="11">
        <v>52744</v>
      </c>
      <c r="F19" s="11"/>
    </row>
    <row r="20" spans="1:9" s="37" customFormat="1" ht="11.4" customHeight="1" x14ac:dyDescent="0.2">
      <c r="A20" s="36">
        <v>1856</v>
      </c>
      <c r="B20" s="11">
        <v>109583</v>
      </c>
      <c r="C20" s="11">
        <v>53000</v>
      </c>
      <c r="D20" s="11"/>
      <c r="E20" s="11">
        <v>56583</v>
      </c>
      <c r="F20" s="11"/>
      <c r="G20" s="101"/>
      <c r="H20" s="101"/>
      <c r="I20" s="101"/>
    </row>
    <row r="21" spans="1:9" s="37" customFormat="1" ht="11.4" customHeight="1" x14ac:dyDescent="0.2">
      <c r="A21" s="36">
        <v>1861</v>
      </c>
      <c r="B21" s="11">
        <v>75208</v>
      </c>
      <c r="C21" s="11">
        <v>13000</v>
      </c>
      <c r="D21" s="11"/>
      <c r="E21" s="11">
        <v>62208</v>
      </c>
      <c r="F21" s="11"/>
      <c r="G21" s="101"/>
      <c r="H21" s="101"/>
      <c r="I21" s="101"/>
    </row>
    <row r="22" spans="1:9" s="37" customFormat="1" ht="11.4" customHeight="1" x14ac:dyDescent="0.2">
      <c r="A22" s="36">
        <v>1870</v>
      </c>
      <c r="B22" s="11">
        <v>120000</v>
      </c>
      <c r="C22" s="11">
        <v>39500</v>
      </c>
      <c r="D22" s="11"/>
      <c r="E22" s="11">
        <v>80500</v>
      </c>
      <c r="F22" s="11"/>
      <c r="G22" s="101"/>
      <c r="H22" s="101"/>
      <c r="I22" s="101"/>
    </row>
    <row r="23" spans="1:9" s="37" customFormat="1" ht="11.4" customHeight="1" x14ac:dyDescent="0.2">
      <c r="A23" s="36">
        <v>1875</v>
      </c>
      <c r="B23" s="11" t="s">
        <v>9</v>
      </c>
      <c r="C23" s="11" t="s">
        <v>9</v>
      </c>
      <c r="D23" s="11"/>
      <c r="E23" s="11">
        <v>83068</v>
      </c>
      <c r="F23" s="11"/>
      <c r="G23" s="101"/>
      <c r="H23" s="101"/>
      <c r="I23" s="101"/>
    </row>
    <row r="24" spans="1:9" s="37" customFormat="1" ht="11.4" customHeight="1" x14ac:dyDescent="0.2">
      <c r="A24" s="36">
        <v>1886</v>
      </c>
      <c r="B24" s="11" t="s">
        <v>9</v>
      </c>
      <c r="C24" s="11" t="s">
        <v>9</v>
      </c>
      <c r="D24" s="11"/>
      <c r="E24" s="11">
        <v>23343</v>
      </c>
      <c r="F24" s="38" t="s">
        <v>10</v>
      </c>
      <c r="G24" s="101"/>
      <c r="H24" s="101"/>
      <c r="I24" s="101"/>
    </row>
    <row r="25" spans="1:9" s="37" customFormat="1" ht="11.4" customHeight="1" x14ac:dyDescent="0.2">
      <c r="A25" s="36">
        <v>1887</v>
      </c>
      <c r="B25" s="11" t="s">
        <v>9</v>
      </c>
      <c r="C25" s="11" t="s">
        <v>9</v>
      </c>
      <c r="D25" s="11"/>
      <c r="E25" s="11">
        <v>14626</v>
      </c>
      <c r="F25" s="38" t="s">
        <v>10</v>
      </c>
      <c r="G25" s="101"/>
      <c r="H25" s="101"/>
      <c r="I25" s="101"/>
    </row>
    <row r="26" spans="1:9" s="37" customFormat="1" ht="11.4" customHeight="1" x14ac:dyDescent="0.2">
      <c r="A26" s="36">
        <v>1888</v>
      </c>
      <c r="B26" s="11" t="s">
        <v>9</v>
      </c>
      <c r="C26" s="11" t="s">
        <v>9</v>
      </c>
      <c r="D26" s="11"/>
      <c r="E26" s="11">
        <v>10500</v>
      </c>
      <c r="F26" s="38" t="s">
        <v>10</v>
      </c>
      <c r="G26" s="101"/>
      <c r="H26" s="101"/>
      <c r="I26" s="101"/>
    </row>
    <row r="27" spans="1:9" s="37" customFormat="1" ht="11.4" customHeight="1" x14ac:dyDescent="0.2">
      <c r="A27" s="36">
        <v>1890</v>
      </c>
      <c r="B27" s="11">
        <v>126951</v>
      </c>
      <c r="C27" s="11">
        <v>74451</v>
      </c>
      <c r="D27" s="11"/>
      <c r="E27" s="11">
        <v>52500</v>
      </c>
      <c r="F27" s="11"/>
      <c r="G27" s="101"/>
      <c r="H27" s="101"/>
      <c r="I27" s="101"/>
    </row>
    <row r="28" spans="1:9" s="37" customFormat="1" ht="11.4" customHeight="1" x14ac:dyDescent="0.2">
      <c r="A28" s="36">
        <v>1893</v>
      </c>
      <c r="B28" s="11">
        <v>222132</v>
      </c>
      <c r="C28" s="11">
        <v>69116</v>
      </c>
      <c r="D28" s="11"/>
      <c r="E28" s="11">
        <v>153017</v>
      </c>
      <c r="F28" s="11"/>
      <c r="G28" s="101"/>
      <c r="H28" s="101"/>
      <c r="I28" s="101"/>
    </row>
    <row r="29" spans="1:9" s="37" customFormat="1" ht="11.4" customHeight="1" x14ac:dyDescent="0.2">
      <c r="A29" s="36">
        <v>1900</v>
      </c>
      <c r="B29" s="11">
        <v>373420</v>
      </c>
      <c r="C29" s="11">
        <v>124000</v>
      </c>
      <c r="D29" s="11"/>
      <c r="E29" s="11">
        <v>249420</v>
      </c>
      <c r="F29" s="11"/>
      <c r="G29" s="101"/>
      <c r="H29" s="101"/>
      <c r="I29" s="101"/>
    </row>
    <row r="30" spans="1:9" s="37" customFormat="1" ht="11.4" customHeight="1" x14ac:dyDescent="0.2">
      <c r="A30" s="36">
        <v>1901</v>
      </c>
      <c r="B30" s="11" t="s">
        <v>9</v>
      </c>
      <c r="C30" s="11" t="s">
        <v>9</v>
      </c>
      <c r="D30" s="11"/>
      <c r="E30" s="11">
        <v>260612</v>
      </c>
      <c r="F30" s="11"/>
      <c r="G30" s="101"/>
      <c r="H30" s="101"/>
      <c r="I30" s="101"/>
    </row>
    <row r="31" spans="1:9" s="37" customFormat="1" ht="11.4" customHeight="1" x14ac:dyDescent="0.2">
      <c r="A31" s="36">
        <v>1902</v>
      </c>
      <c r="B31" s="11" t="s">
        <v>9</v>
      </c>
      <c r="C31" s="11" t="s">
        <v>9</v>
      </c>
      <c r="D31" s="11"/>
      <c r="E31" s="11">
        <v>273285</v>
      </c>
      <c r="F31" s="11"/>
      <c r="G31" s="101"/>
      <c r="H31" s="101"/>
      <c r="I31" s="101"/>
    </row>
    <row r="32" spans="1:9" s="37" customFormat="1" ht="11.4" customHeight="1" x14ac:dyDescent="0.2">
      <c r="A32" s="36">
        <v>1903</v>
      </c>
      <c r="B32" s="11">
        <v>446992</v>
      </c>
      <c r="C32" s="11">
        <v>161782</v>
      </c>
      <c r="D32" s="11"/>
      <c r="E32" s="11">
        <v>285210</v>
      </c>
      <c r="F32" s="11"/>
      <c r="G32" s="101"/>
      <c r="H32" s="101"/>
      <c r="I32" s="101"/>
    </row>
    <row r="33" spans="1:9" s="37" customFormat="1" ht="11.4" customHeight="1" x14ac:dyDescent="0.2">
      <c r="A33" s="36">
        <v>1904</v>
      </c>
      <c r="B33" s="11" t="s">
        <v>9</v>
      </c>
      <c r="C33" s="11" t="s">
        <v>9</v>
      </c>
      <c r="D33" s="11"/>
      <c r="E33" s="11">
        <v>448205</v>
      </c>
      <c r="F33" s="11"/>
      <c r="G33" s="101"/>
      <c r="H33" s="101"/>
      <c r="I33" s="101"/>
    </row>
    <row r="34" spans="1:9" s="37" customFormat="1" ht="11.4" customHeight="1" x14ac:dyDescent="0.2">
      <c r="A34" s="36">
        <v>1905</v>
      </c>
      <c r="B34" s="11" t="s">
        <v>9</v>
      </c>
      <c r="C34" s="11" t="s">
        <v>9</v>
      </c>
      <c r="D34" s="11"/>
      <c r="E34" s="11">
        <v>445900</v>
      </c>
      <c r="F34" s="11"/>
      <c r="G34" s="101"/>
      <c r="H34" s="101"/>
      <c r="I34" s="101"/>
    </row>
    <row r="35" spans="1:9" s="37" customFormat="1" ht="11.4" customHeight="1" x14ac:dyDescent="0.2">
      <c r="A35" s="36">
        <v>1906</v>
      </c>
      <c r="B35" s="11" t="s">
        <v>9</v>
      </c>
      <c r="C35" s="11" t="s">
        <v>9</v>
      </c>
      <c r="D35" s="11"/>
      <c r="E35" s="11">
        <v>443807</v>
      </c>
      <c r="F35" s="11"/>
      <c r="G35" s="101"/>
      <c r="H35" s="101"/>
      <c r="I35" s="101"/>
    </row>
    <row r="36" spans="1:9" s="37" customFormat="1" ht="11.4" customHeight="1" x14ac:dyDescent="0.2">
      <c r="A36" s="36">
        <v>1907</v>
      </c>
      <c r="B36" s="11" t="s">
        <v>9</v>
      </c>
      <c r="C36" s="11" t="s">
        <v>9</v>
      </c>
      <c r="D36" s="11"/>
      <c r="E36" s="11">
        <v>441100</v>
      </c>
      <c r="F36" s="11"/>
      <c r="G36" s="101"/>
      <c r="H36" s="101"/>
      <c r="I36" s="101"/>
    </row>
    <row r="37" spans="1:9" s="37" customFormat="1" ht="11.4" customHeight="1" x14ac:dyDescent="0.2">
      <c r="A37" s="36">
        <v>1908</v>
      </c>
      <c r="B37" s="11" t="s">
        <v>9</v>
      </c>
      <c r="C37" s="11" t="s">
        <v>9</v>
      </c>
      <c r="D37" s="11"/>
      <c r="E37" s="11">
        <v>442968</v>
      </c>
      <c r="F37" s="11"/>
      <c r="G37" s="101"/>
      <c r="H37" s="101"/>
      <c r="I37" s="101"/>
    </row>
    <row r="38" spans="1:9" s="37" customFormat="1" ht="11.4" customHeight="1" x14ac:dyDescent="0.2">
      <c r="A38" s="36">
        <v>1909</v>
      </c>
      <c r="B38" s="11" t="s">
        <v>9</v>
      </c>
      <c r="C38" s="11" t="s">
        <v>9</v>
      </c>
      <c r="D38" s="11"/>
      <c r="E38" s="11">
        <v>438375</v>
      </c>
      <c r="F38" s="11"/>
      <c r="G38" s="101"/>
      <c r="H38" s="101"/>
      <c r="I38" s="101"/>
    </row>
    <row r="39" spans="1:9" s="37" customFormat="1" ht="11.4" customHeight="1" x14ac:dyDescent="0.2">
      <c r="A39" s="36">
        <v>1910</v>
      </c>
      <c r="B39" s="11" t="s">
        <v>9</v>
      </c>
      <c r="C39" s="11" t="s">
        <v>9</v>
      </c>
      <c r="D39" s="11"/>
      <c r="E39" s="11">
        <v>439704</v>
      </c>
      <c r="F39" s="11"/>
      <c r="G39" s="101"/>
      <c r="H39" s="101"/>
      <c r="I39" s="101"/>
    </row>
    <row r="40" spans="1:9" s="37" customFormat="1" ht="11.4" customHeight="1" x14ac:dyDescent="0.2">
      <c r="A40" s="36">
        <v>1911</v>
      </c>
      <c r="B40" s="11">
        <v>589686</v>
      </c>
      <c r="C40" s="11">
        <v>136726</v>
      </c>
      <c r="D40" s="11"/>
      <c r="E40" s="11">
        <v>452960</v>
      </c>
      <c r="F40" s="11"/>
      <c r="G40" s="101"/>
      <c r="H40" s="101"/>
      <c r="I40" s="101"/>
    </row>
    <row r="41" spans="1:9" s="37" customFormat="1" ht="11.4" customHeight="1" x14ac:dyDescent="0.2">
      <c r="A41" s="36">
        <v>1912</v>
      </c>
      <c r="B41" s="11" t="s">
        <v>9</v>
      </c>
      <c r="C41" s="11" t="s">
        <v>9</v>
      </c>
      <c r="D41" s="11"/>
      <c r="E41" s="11">
        <v>448092</v>
      </c>
      <c r="F41" s="11"/>
      <c r="G41" s="101"/>
      <c r="H41" s="101"/>
      <c r="I41" s="101"/>
    </row>
    <row r="42" spans="1:9" s="37" customFormat="1" ht="11.4" customHeight="1" x14ac:dyDescent="0.2">
      <c r="A42" s="36">
        <v>1913</v>
      </c>
      <c r="B42" s="11">
        <v>565993</v>
      </c>
      <c r="C42" s="11">
        <v>136500</v>
      </c>
      <c r="D42" s="38" t="s">
        <v>11</v>
      </c>
      <c r="E42" s="11">
        <v>429493</v>
      </c>
      <c r="F42" s="11"/>
      <c r="G42" s="101"/>
      <c r="H42" s="101"/>
      <c r="I42" s="101"/>
    </row>
    <row r="43" spans="1:9" s="37" customFormat="1" ht="11.4" customHeight="1" x14ac:dyDescent="0.2">
      <c r="A43" s="36">
        <v>1914</v>
      </c>
      <c r="B43" s="11" t="s">
        <v>9</v>
      </c>
      <c r="C43" s="11" t="s">
        <v>9</v>
      </c>
      <c r="D43" s="11"/>
      <c r="E43" s="11">
        <v>447316</v>
      </c>
      <c r="F43" s="11"/>
      <c r="G43" s="101"/>
      <c r="H43" s="101"/>
      <c r="I43" s="101"/>
    </row>
    <row r="44" spans="1:9" s="37" customFormat="1" ht="11.4" customHeight="1" x14ac:dyDescent="0.2">
      <c r="A44" s="36">
        <v>1915</v>
      </c>
      <c r="B44" s="11" t="s">
        <v>9</v>
      </c>
      <c r="C44" s="11" t="s">
        <v>9</v>
      </c>
      <c r="D44" s="11"/>
      <c r="E44" s="11">
        <v>466057</v>
      </c>
      <c r="F44" s="11"/>
      <c r="G44" s="101"/>
      <c r="H44" s="101"/>
      <c r="I44" s="101"/>
    </row>
    <row r="45" spans="1:9" s="37" customFormat="1" ht="11.4" customHeight="1" x14ac:dyDescent="0.2">
      <c r="A45" s="36">
        <v>1916</v>
      </c>
      <c r="B45" s="11" t="s">
        <v>9</v>
      </c>
      <c r="C45" s="11" t="s">
        <v>9</v>
      </c>
      <c r="D45" s="11"/>
      <c r="E45" s="11">
        <v>484803</v>
      </c>
      <c r="F45" s="11"/>
      <c r="G45" s="101"/>
      <c r="H45" s="101"/>
      <c r="I45" s="101"/>
    </row>
    <row r="46" spans="1:9" s="37" customFormat="1" ht="11.4" customHeight="1" x14ac:dyDescent="0.2">
      <c r="A46" s="36">
        <v>1917</v>
      </c>
      <c r="B46" s="11" t="s">
        <v>9</v>
      </c>
      <c r="C46" s="11" t="s">
        <v>9</v>
      </c>
      <c r="D46" s="11"/>
      <c r="E46" s="11">
        <v>498044</v>
      </c>
      <c r="F46" s="11"/>
      <c r="G46" s="101"/>
      <c r="H46" s="101"/>
      <c r="I46" s="101"/>
    </row>
    <row r="47" spans="1:9" s="37" customFormat="1" ht="11.4" customHeight="1" x14ac:dyDescent="0.2">
      <c r="A47" s="36">
        <v>1918</v>
      </c>
      <c r="B47" s="11" t="s">
        <v>9</v>
      </c>
      <c r="C47" s="11" t="s">
        <v>9</v>
      </c>
      <c r="D47" s="11"/>
      <c r="E47" s="11">
        <v>515953</v>
      </c>
      <c r="F47" s="11"/>
      <c r="G47" s="101"/>
      <c r="H47" s="101"/>
      <c r="I47" s="101"/>
    </row>
    <row r="48" spans="1:9" s="37" customFormat="1" ht="11.4" customHeight="1" x14ac:dyDescent="0.2">
      <c r="A48" s="36">
        <v>1919</v>
      </c>
      <c r="B48" s="11" t="s">
        <v>9</v>
      </c>
      <c r="C48" s="11" t="s">
        <v>9</v>
      </c>
      <c r="D48" s="11"/>
      <c r="E48" s="11">
        <v>534576</v>
      </c>
      <c r="F48" s="11"/>
      <c r="G48" s="101"/>
      <c r="H48" s="101"/>
      <c r="I48" s="101"/>
    </row>
    <row r="49" spans="1:9" s="37" customFormat="1" ht="11.4" customHeight="1" x14ac:dyDescent="0.2">
      <c r="A49" s="36">
        <v>1920</v>
      </c>
      <c r="B49" s="11" t="s">
        <v>9</v>
      </c>
      <c r="C49" s="11" t="s">
        <v>9</v>
      </c>
      <c r="D49" s="11"/>
      <c r="E49" s="11">
        <v>553263</v>
      </c>
      <c r="F49" s="11"/>
      <c r="G49" s="101"/>
      <c r="H49" s="101"/>
      <c r="I49" s="101"/>
    </row>
    <row r="50" spans="1:9" s="37" customFormat="1" ht="11.4" customHeight="1" x14ac:dyDescent="0.2">
      <c r="A50" s="36">
        <v>1921</v>
      </c>
      <c r="B50" s="11" t="s">
        <v>9</v>
      </c>
      <c r="C50" s="11" t="s">
        <v>9</v>
      </c>
      <c r="D50" s="11"/>
      <c r="E50" s="11">
        <v>571831</v>
      </c>
      <c r="F50" s="11"/>
      <c r="G50" s="101"/>
      <c r="H50" s="101"/>
      <c r="I50" s="101"/>
    </row>
    <row r="51" spans="1:9" s="37" customFormat="1" ht="11.4" customHeight="1" x14ac:dyDescent="0.2">
      <c r="A51" s="36">
        <v>1922</v>
      </c>
      <c r="B51" s="11">
        <v>1598555</v>
      </c>
      <c r="C51" s="11">
        <v>113475</v>
      </c>
      <c r="D51" s="11"/>
      <c r="E51" s="11">
        <v>1485080</v>
      </c>
      <c r="F51" s="11"/>
      <c r="G51" s="101"/>
      <c r="H51" s="101"/>
      <c r="I51" s="101"/>
    </row>
    <row r="52" spans="1:9" s="37" customFormat="1" ht="11.4" customHeight="1" x14ac:dyDescent="0.2">
      <c r="A52" s="36">
        <v>1923</v>
      </c>
      <c r="B52" s="11" t="s">
        <v>9</v>
      </c>
      <c r="C52" s="11" t="s">
        <v>9</v>
      </c>
      <c r="D52" s="11"/>
      <c r="E52" s="11">
        <v>1520587</v>
      </c>
      <c r="F52" s="11"/>
      <c r="G52" s="101"/>
      <c r="H52" s="101"/>
      <c r="I52" s="101"/>
    </row>
    <row r="53" spans="1:9" s="37" customFormat="1" ht="11.4" customHeight="1" x14ac:dyDescent="0.2">
      <c r="A53" s="36">
        <v>1924</v>
      </c>
      <c r="B53" s="11" t="s">
        <v>9</v>
      </c>
      <c r="C53" s="11" t="s">
        <v>9</v>
      </c>
      <c r="D53" s="11"/>
      <c r="E53" s="11">
        <v>1599953</v>
      </c>
      <c r="F53" s="11"/>
      <c r="G53" s="101"/>
      <c r="H53" s="101"/>
      <c r="I53" s="101"/>
    </row>
    <row r="54" spans="1:9" s="37" customFormat="1" ht="11.4" customHeight="1" x14ac:dyDescent="0.2">
      <c r="A54" s="39">
        <v>1925</v>
      </c>
      <c r="B54" s="40">
        <v>964956</v>
      </c>
      <c r="C54" s="40">
        <v>108016</v>
      </c>
      <c r="D54" s="40"/>
      <c r="E54" s="40">
        <v>856940</v>
      </c>
      <c r="F54" s="40"/>
      <c r="G54" s="101"/>
      <c r="H54" s="101"/>
      <c r="I54" s="101"/>
    </row>
    <row r="55" spans="1:9" s="37" customFormat="1" ht="11.4" customHeight="1" x14ac:dyDescent="0.2">
      <c r="A55" s="36">
        <v>1926</v>
      </c>
      <c r="B55" s="11" t="s">
        <v>9</v>
      </c>
      <c r="C55" s="11" t="s">
        <v>9</v>
      </c>
      <c r="D55" s="11"/>
      <c r="E55" s="11">
        <v>875764</v>
      </c>
      <c r="F55" s="11"/>
      <c r="G55" s="101"/>
      <c r="H55" s="101"/>
      <c r="I55" s="101"/>
    </row>
    <row r="56" spans="1:9" s="37" customFormat="1" ht="11.4" customHeight="1" x14ac:dyDescent="0.2">
      <c r="A56" s="36">
        <v>1927</v>
      </c>
      <c r="B56" s="11" t="s">
        <v>9</v>
      </c>
      <c r="C56" s="11" t="s">
        <v>9</v>
      </c>
      <c r="D56" s="11"/>
      <c r="E56" s="11">
        <v>960741</v>
      </c>
      <c r="F56" s="11"/>
      <c r="G56" s="101"/>
      <c r="H56" s="101"/>
      <c r="I56" s="101"/>
    </row>
    <row r="57" spans="1:9" s="37" customFormat="1" ht="11.4" customHeight="1" x14ac:dyDescent="0.2">
      <c r="A57" s="36">
        <v>1928</v>
      </c>
      <c r="B57" s="11" t="s">
        <v>9</v>
      </c>
      <c r="C57" s="11" t="s">
        <v>9</v>
      </c>
      <c r="D57" s="11"/>
      <c r="E57" s="11">
        <v>987620</v>
      </c>
      <c r="F57" s="11"/>
      <c r="G57" s="101"/>
      <c r="H57" s="101"/>
      <c r="I57" s="101"/>
    </row>
    <row r="58" spans="1:9" s="37" customFormat="1" ht="11.4" customHeight="1" x14ac:dyDescent="0.2">
      <c r="A58" s="36">
        <v>1929</v>
      </c>
      <c r="B58" s="11">
        <v>1128844</v>
      </c>
      <c r="C58" s="11">
        <v>116000</v>
      </c>
      <c r="D58" s="11"/>
      <c r="E58" s="11">
        <v>1012844</v>
      </c>
      <c r="F58" s="11"/>
      <c r="G58" s="101"/>
      <c r="H58" s="101"/>
      <c r="I58" s="101"/>
    </row>
    <row r="59" spans="1:9" s="37" customFormat="1" ht="11.4" customHeight="1" x14ac:dyDescent="0.2">
      <c r="A59" s="36">
        <v>1930</v>
      </c>
      <c r="B59" s="11" t="s">
        <v>9</v>
      </c>
      <c r="C59" s="11" t="s">
        <v>9</v>
      </c>
      <c r="D59" s="11"/>
      <c r="E59" s="11">
        <v>1037706</v>
      </c>
      <c r="F59" s="11"/>
      <c r="G59" s="101"/>
      <c r="H59" s="101"/>
      <c r="I59" s="101"/>
    </row>
    <row r="60" spans="1:9" s="37" customFormat="1" ht="11.4" customHeight="1" x14ac:dyDescent="0.2">
      <c r="A60" s="41">
        <v>1931</v>
      </c>
      <c r="B60" s="11" t="s">
        <v>9</v>
      </c>
      <c r="C60" s="11" t="s">
        <v>9</v>
      </c>
      <c r="D60" s="11"/>
      <c r="E60" s="11">
        <v>1062258</v>
      </c>
      <c r="F60" s="11"/>
      <c r="G60" s="101"/>
      <c r="H60" s="101"/>
      <c r="I60" s="101"/>
    </row>
    <row r="61" spans="1:9" s="37" customFormat="1" ht="11.4" customHeight="1" x14ac:dyDescent="0.2">
      <c r="A61" s="41">
        <v>1932</v>
      </c>
      <c r="B61" s="11" t="s">
        <v>9</v>
      </c>
      <c r="C61" s="11" t="s">
        <v>9</v>
      </c>
      <c r="D61" s="11"/>
      <c r="E61" s="11">
        <v>1077100</v>
      </c>
      <c r="F61" s="11"/>
      <c r="G61" s="101"/>
      <c r="H61" s="101"/>
      <c r="I61" s="101"/>
    </row>
    <row r="62" spans="1:9" s="37" customFormat="1" ht="11.4" customHeight="1" x14ac:dyDescent="0.2">
      <c r="A62" s="41">
        <v>1933</v>
      </c>
      <c r="B62" s="11" t="s">
        <v>9</v>
      </c>
      <c r="C62" s="11" t="s">
        <v>9</v>
      </c>
      <c r="D62" s="11"/>
      <c r="E62" s="11">
        <v>1111937</v>
      </c>
      <c r="F62" s="11"/>
      <c r="G62" s="101"/>
      <c r="H62" s="101"/>
      <c r="I62" s="101"/>
    </row>
    <row r="63" spans="1:9" s="37" customFormat="1" ht="11.4" customHeight="1" x14ac:dyDescent="0.2">
      <c r="A63" s="41">
        <v>1934</v>
      </c>
      <c r="B63" s="11">
        <v>1265340</v>
      </c>
      <c r="C63" s="11">
        <v>129841</v>
      </c>
      <c r="D63" s="11"/>
      <c r="E63" s="11">
        <v>1135499</v>
      </c>
      <c r="F63" s="11"/>
      <c r="G63" s="101"/>
      <c r="H63" s="101"/>
      <c r="I63" s="101"/>
    </row>
    <row r="64" spans="1:9" s="37" customFormat="1" ht="11.4" customHeight="1" x14ac:dyDescent="0.2">
      <c r="A64" s="41">
        <v>1935</v>
      </c>
      <c r="B64" s="11">
        <v>1288767</v>
      </c>
      <c r="C64" s="11">
        <v>128094</v>
      </c>
      <c r="D64" s="11"/>
      <c r="E64" s="11">
        <v>1160673</v>
      </c>
      <c r="F64" s="11"/>
      <c r="G64" s="101"/>
      <c r="H64" s="101"/>
      <c r="I64" s="101"/>
    </row>
    <row r="65" spans="1:253" s="37" customFormat="1" ht="14.1" customHeight="1" x14ac:dyDescent="0.2">
      <c r="A65" s="42"/>
      <c r="B65" s="43"/>
      <c r="C65" s="43"/>
      <c r="D65" s="43"/>
      <c r="E65" s="43"/>
      <c r="F65" s="43"/>
      <c r="G65" s="101"/>
      <c r="H65" s="101"/>
      <c r="I65" s="101"/>
    </row>
    <row r="66" spans="1:253" s="37" customFormat="1" ht="11.4" customHeight="1" x14ac:dyDescent="0.2">
      <c r="A66" s="44" t="s">
        <v>12</v>
      </c>
      <c r="B66" s="43"/>
      <c r="C66" s="43"/>
      <c r="D66" s="45"/>
      <c r="E66" s="43"/>
      <c r="F66" s="46"/>
      <c r="G66" s="101"/>
      <c r="H66" s="101"/>
      <c r="I66" s="101"/>
    </row>
    <row r="67" spans="1:253" ht="13.35" customHeight="1" x14ac:dyDescent="0.25">
      <c r="A67" s="9" t="s">
        <v>3</v>
      </c>
      <c r="B67" s="10"/>
      <c r="C67" s="10"/>
      <c r="D67" s="10"/>
      <c r="E67" s="10"/>
      <c r="F67" s="11" t="s">
        <v>4</v>
      </c>
      <c r="G67" s="96"/>
      <c r="H67" s="96"/>
      <c r="I67" s="96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12"/>
      <c r="AY67" s="12"/>
      <c r="AZ67" s="12"/>
      <c r="BA67" s="12"/>
      <c r="BB67" s="12"/>
      <c r="BC67" s="12"/>
      <c r="BD67" s="12"/>
      <c r="BE67" s="12"/>
      <c r="BF67" s="12"/>
      <c r="BG67" s="12"/>
      <c r="BH67" s="12"/>
      <c r="BI67" s="12"/>
      <c r="BJ67" s="12"/>
      <c r="BK67" s="12"/>
      <c r="BL67" s="12"/>
      <c r="BM67" s="12"/>
      <c r="BN67" s="12"/>
      <c r="BO67" s="12"/>
      <c r="BP67" s="12"/>
      <c r="BQ67" s="12"/>
      <c r="BR67" s="12"/>
      <c r="BS67" s="12"/>
      <c r="BT67" s="12"/>
      <c r="BU67" s="12"/>
      <c r="BV67" s="12"/>
      <c r="BW67" s="12"/>
      <c r="BX67" s="12"/>
      <c r="BY67" s="12"/>
      <c r="BZ67" s="12"/>
      <c r="CA67" s="12"/>
      <c r="CB67" s="12"/>
      <c r="CC67" s="12"/>
      <c r="CD67" s="12"/>
      <c r="CE67" s="12"/>
      <c r="CF67" s="12"/>
      <c r="CG67" s="12"/>
      <c r="CH67" s="12"/>
      <c r="CI67" s="12"/>
      <c r="CJ67" s="12"/>
      <c r="CK67" s="12"/>
      <c r="CL67" s="12"/>
      <c r="CM67" s="12"/>
      <c r="CN67" s="12"/>
      <c r="CO67" s="12"/>
      <c r="CP67" s="12"/>
      <c r="CQ67" s="12"/>
      <c r="CR67" s="12"/>
      <c r="CS67" s="12"/>
      <c r="CT67" s="12"/>
      <c r="CU67" s="12"/>
      <c r="CV67" s="12"/>
      <c r="CW67" s="12"/>
      <c r="CX67" s="12"/>
      <c r="CY67" s="12"/>
      <c r="CZ67" s="12"/>
      <c r="DA67" s="12"/>
      <c r="DB67" s="12"/>
      <c r="DC67" s="12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2"/>
      <c r="EH67" s="12"/>
      <c r="EI67" s="12"/>
      <c r="EJ67" s="12"/>
      <c r="EK67" s="12"/>
      <c r="EL67" s="12"/>
      <c r="EM67" s="12"/>
      <c r="EN67" s="12"/>
      <c r="EO67" s="12"/>
      <c r="EP67" s="12"/>
      <c r="EQ67" s="12"/>
      <c r="ER67" s="12"/>
      <c r="ES67" s="12"/>
      <c r="ET67" s="12"/>
      <c r="EU67" s="12"/>
      <c r="EV67" s="12"/>
      <c r="EW67" s="12"/>
      <c r="EX67" s="12"/>
      <c r="EY67" s="12"/>
      <c r="EZ67" s="12"/>
      <c r="FA67" s="12"/>
      <c r="FB67" s="12"/>
      <c r="FC67" s="12"/>
      <c r="FD67" s="12"/>
      <c r="FE67" s="12"/>
      <c r="FF67" s="12"/>
      <c r="FG67" s="12"/>
      <c r="FH67" s="12"/>
      <c r="FI67" s="12"/>
      <c r="FJ67" s="12"/>
      <c r="FK67" s="12"/>
      <c r="FL67" s="12"/>
      <c r="FM67" s="12"/>
      <c r="FN67" s="12"/>
      <c r="FO67" s="12"/>
      <c r="FP67" s="12"/>
      <c r="FQ67" s="12"/>
      <c r="FR67" s="12"/>
      <c r="FS67" s="12"/>
      <c r="FT67" s="12"/>
      <c r="FU67" s="12"/>
      <c r="FV67" s="12"/>
      <c r="FW67" s="12"/>
      <c r="FX67" s="12"/>
      <c r="FY67" s="12"/>
      <c r="FZ67" s="12"/>
      <c r="GA67" s="12"/>
      <c r="GB67" s="12"/>
      <c r="GC67" s="12"/>
      <c r="GD67" s="12"/>
      <c r="GE67" s="12"/>
      <c r="GF67" s="12"/>
      <c r="GG67" s="12"/>
      <c r="GH67" s="12"/>
      <c r="GI67" s="12"/>
      <c r="GJ67" s="12"/>
      <c r="GK67" s="12"/>
      <c r="GL67" s="12"/>
      <c r="GM67" s="12"/>
      <c r="GN67" s="12"/>
      <c r="GO67" s="12"/>
      <c r="GP67" s="12"/>
      <c r="GQ67" s="12"/>
      <c r="GR67" s="12"/>
      <c r="GS67" s="12"/>
      <c r="GT67" s="12"/>
      <c r="GU67" s="12"/>
      <c r="GV67" s="12"/>
      <c r="GW67" s="12"/>
      <c r="GX67" s="12"/>
      <c r="GY67" s="12"/>
      <c r="GZ67" s="12"/>
      <c r="HA67" s="12"/>
      <c r="HB67" s="12"/>
      <c r="HC67" s="12"/>
      <c r="HD67" s="12"/>
      <c r="HE67" s="12"/>
      <c r="HF67" s="12"/>
      <c r="HG67" s="12"/>
      <c r="HH67" s="12"/>
      <c r="HI67" s="12"/>
      <c r="HJ67" s="12"/>
      <c r="HK67" s="12"/>
      <c r="HL67" s="12"/>
      <c r="HM67" s="12"/>
      <c r="HN67" s="12"/>
      <c r="HO67" s="12"/>
      <c r="HP67" s="12"/>
      <c r="HQ67" s="12"/>
      <c r="HR67" s="12"/>
      <c r="HS67" s="12"/>
      <c r="HT67" s="12"/>
      <c r="HU67" s="12"/>
      <c r="HV67" s="12"/>
      <c r="HW67" s="12"/>
      <c r="HX67" s="12"/>
      <c r="HY67" s="12"/>
      <c r="HZ67" s="12"/>
      <c r="IA67" s="12"/>
      <c r="IB67" s="12"/>
      <c r="IC67" s="12"/>
      <c r="ID67" s="12"/>
      <c r="IE67" s="12"/>
      <c r="IF67" s="12"/>
      <c r="IG67" s="12"/>
      <c r="IH67" s="12"/>
      <c r="II67" s="12"/>
      <c r="IJ67" s="12"/>
      <c r="IK67" s="12"/>
      <c r="IL67" s="12"/>
      <c r="IM67" s="12"/>
      <c r="IN67" s="12"/>
      <c r="IO67" s="12"/>
      <c r="IP67" s="12"/>
      <c r="IQ67" s="12"/>
      <c r="IR67" s="12"/>
      <c r="IS67" s="12"/>
    </row>
    <row r="68" spans="1:253" s="15" customFormat="1" ht="13.35" customHeight="1" x14ac:dyDescent="0.25">
      <c r="A68" s="9" t="s">
        <v>5</v>
      </c>
      <c r="B68" s="13"/>
      <c r="C68" s="13"/>
      <c r="D68" s="13"/>
      <c r="E68" s="13"/>
      <c r="F68" s="14"/>
      <c r="G68" s="102"/>
      <c r="H68" s="102"/>
      <c r="I68" s="102"/>
    </row>
    <row r="69" spans="1:253" s="18" customFormat="1" ht="13.35" customHeight="1" x14ac:dyDescent="0.25">
      <c r="A69" s="16" t="s">
        <v>6</v>
      </c>
      <c r="B69" s="10"/>
      <c r="C69" s="10"/>
      <c r="D69" s="10"/>
      <c r="E69" s="10"/>
      <c r="F69" s="17"/>
      <c r="G69" s="103"/>
      <c r="H69" s="103"/>
      <c r="I69" s="103"/>
    </row>
    <row r="70" spans="1:253" s="18" customFormat="1" ht="3" customHeight="1" x14ac:dyDescent="0.25">
      <c r="A70" s="19"/>
      <c r="B70" s="20"/>
      <c r="C70" s="20"/>
      <c r="D70" s="20"/>
      <c r="E70" s="20"/>
      <c r="F70" s="21"/>
      <c r="G70" s="103"/>
      <c r="H70" s="103"/>
      <c r="I70" s="103"/>
    </row>
    <row r="71" spans="1:253" s="18" customFormat="1" ht="3" customHeight="1" x14ac:dyDescent="0.25">
      <c r="A71" s="22"/>
      <c r="B71" s="23"/>
      <c r="C71" s="23"/>
      <c r="D71" s="23"/>
      <c r="E71" s="23"/>
      <c r="F71" s="24"/>
      <c r="G71" s="103"/>
      <c r="H71" s="103"/>
      <c r="I71" s="103"/>
    </row>
    <row r="72" spans="1:253" s="28" customFormat="1" ht="12" customHeight="1" x14ac:dyDescent="0.2">
      <c r="A72" s="25" t="s">
        <v>1</v>
      </c>
      <c r="B72" s="26" t="s">
        <v>7</v>
      </c>
      <c r="C72" s="26" t="s">
        <v>2</v>
      </c>
      <c r="D72" s="26"/>
      <c r="E72" s="26" t="s">
        <v>8</v>
      </c>
      <c r="F72" s="27"/>
      <c r="G72" s="104"/>
      <c r="H72" s="104"/>
      <c r="I72" s="104"/>
    </row>
    <row r="73" spans="1:253" s="32" customFormat="1" ht="3" customHeight="1" x14ac:dyDescent="0.2">
      <c r="A73" s="29"/>
      <c r="B73" s="30"/>
      <c r="C73" s="30"/>
      <c r="D73" s="30"/>
      <c r="E73" s="30"/>
      <c r="F73" s="31"/>
      <c r="G73" s="105"/>
      <c r="H73" s="105"/>
      <c r="I73" s="105"/>
    </row>
    <row r="74" spans="1:253" s="32" customFormat="1" ht="3" customHeight="1" x14ac:dyDescent="0.2">
      <c r="A74" s="33"/>
      <c r="B74" s="34"/>
      <c r="C74" s="34"/>
      <c r="D74" s="34"/>
      <c r="E74" s="34"/>
      <c r="F74" s="35"/>
      <c r="G74" s="105"/>
      <c r="H74" s="105"/>
      <c r="I74" s="105"/>
    </row>
    <row r="75" spans="1:253" s="37" customFormat="1" ht="11.7" customHeight="1" x14ac:dyDescent="0.2">
      <c r="A75" s="41">
        <v>1936</v>
      </c>
      <c r="B75" s="11">
        <v>1334802</v>
      </c>
      <c r="C75" s="11">
        <v>149067</v>
      </c>
      <c r="D75" s="11"/>
      <c r="E75" s="11">
        <v>1185735</v>
      </c>
      <c r="F75" s="11"/>
      <c r="G75" s="101"/>
      <c r="H75" s="101"/>
      <c r="I75" s="101"/>
    </row>
    <row r="76" spans="1:253" s="37" customFormat="1" ht="11.7" customHeight="1" x14ac:dyDescent="0.2">
      <c r="A76" s="41">
        <v>1937</v>
      </c>
      <c r="B76" s="11">
        <v>1367068</v>
      </c>
      <c r="C76" s="11">
        <v>154953</v>
      </c>
      <c r="D76" s="11"/>
      <c r="E76" s="11">
        <v>1212115</v>
      </c>
      <c r="F76" s="11"/>
      <c r="G76" s="101"/>
      <c r="H76" s="101"/>
      <c r="I76" s="101"/>
    </row>
    <row r="77" spans="1:253" s="37" customFormat="1" ht="11.7" customHeight="1" x14ac:dyDescent="0.2">
      <c r="A77" s="41">
        <v>1938</v>
      </c>
      <c r="B77" s="11">
        <v>1405912</v>
      </c>
      <c r="C77" s="11">
        <v>168625</v>
      </c>
      <c r="D77" s="11"/>
      <c r="E77" s="11">
        <v>1237287</v>
      </c>
      <c r="F77" s="11"/>
      <c r="G77" s="101"/>
      <c r="H77" s="101"/>
      <c r="I77" s="101"/>
    </row>
    <row r="78" spans="1:253" s="37" customFormat="1" ht="11.7" customHeight="1" x14ac:dyDescent="0.2">
      <c r="A78" s="41">
        <v>1939</v>
      </c>
      <c r="B78" s="11">
        <v>1441821</v>
      </c>
      <c r="C78" s="11">
        <v>179351</v>
      </c>
      <c r="D78" s="11"/>
      <c r="E78" s="11">
        <v>1262470</v>
      </c>
      <c r="F78" s="11"/>
      <c r="G78" s="101"/>
      <c r="H78" s="101"/>
      <c r="I78" s="101"/>
    </row>
    <row r="79" spans="1:253" s="37" customFormat="1" ht="11.7" customHeight="1" x14ac:dyDescent="0.2">
      <c r="A79" s="41">
        <v>1940</v>
      </c>
      <c r="B79" s="11">
        <v>1728428</v>
      </c>
      <c r="C79" s="11">
        <v>438748</v>
      </c>
      <c r="D79" s="11"/>
      <c r="E79" s="11">
        <v>1289680</v>
      </c>
      <c r="F79" s="11"/>
      <c r="G79" s="101"/>
      <c r="H79" s="101"/>
      <c r="I79" s="101"/>
    </row>
    <row r="80" spans="1:253" s="37" customFormat="1" ht="11.7" customHeight="1" x14ac:dyDescent="0.2">
      <c r="A80" s="41">
        <v>1941</v>
      </c>
      <c r="B80" s="11">
        <v>1908563</v>
      </c>
      <c r="C80" s="11">
        <v>593699</v>
      </c>
      <c r="D80" s="11"/>
      <c r="E80" s="11">
        <v>1314864</v>
      </c>
      <c r="F80" s="11"/>
      <c r="G80" s="101"/>
      <c r="H80" s="101"/>
      <c r="I80" s="101"/>
    </row>
    <row r="81" spans="1:9" s="37" customFormat="1" ht="11.7" customHeight="1" x14ac:dyDescent="0.2">
      <c r="A81" s="41">
        <v>1942</v>
      </c>
      <c r="B81" s="11">
        <v>1863098</v>
      </c>
      <c r="C81" s="11">
        <v>523050</v>
      </c>
      <c r="D81" s="11"/>
      <c r="E81" s="11">
        <v>1340048</v>
      </c>
      <c r="F81" s="11"/>
      <c r="G81" s="101"/>
      <c r="H81" s="101"/>
      <c r="I81" s="101"/>
    </row>
    <row r="82" spans="1:9" s="37" customFormat="1" ht="11.7" customHeight="1" x14ac:dyDescent="0.2">
      <c r="A82" s="41">
        <v>1943</v>
      </c>
      <c r="B82" s="11" t="s">
        <v>9</v>
      </c>
      <c r="C82" s="11" t="s">
        <v>9</v>
      </c>
      <c r="D82" s="11"/>
      <c r="E82" s="11">
        <v>240632</v>
      </c>
      <c r="F82" s="11"/>
      <c r="G82" s="101"/>
      <c r="H82" s="101"/>
      <c r="I82" s="101"/>
    </row>
    <row r="83" spans="1:9" s="37" customFormat="1" ht="12" customHeight="1" x14ac:dyDescent="0.2">
      <c r="A83" s="41">
        <v>1944</v>
      </c>
      <c r="B83" s="11" t="s">
        <v>9</v>
      </c>
      <c r="C83" s="11" t="s">
        <v>9</v>
      </c>
      <c r="D83" s="11"/>
      <c r="E83" s="11">
        <v>240632</v>
      </c>
      <c r="F83" s="38" t="s">
        <v>13</v>
      </c>
      <c r="G83" s="101"/>
      <c r="H83" s="101"/>
      <c r="I83" s="101"/>
    </row>
    <row r="84" spans="1:9" s="37" customFormat="1" ht="11.7" customHeight="1" x14ac:dyDescent="0.2">
      <c r="A84" s="41">
        <v>1945</v>
      </c>
      <c r="B84" s="11" t="s">
        <v>9</v>
      </c>
      <c r="C84" s="11" t="s">
        <v>9</v>
      </c>
      <c r="D84" s="11"/>
      <c r="E84" s="11">
        <v>240632</v>
      </c>
      <c r="F84" s="11"/>
      <c r="G84" s="101"/>
      <c r="H84" s="101"/>
      <c r="I84" s="101"/>
    </row>
    <row r="85" spans="1:9" s="37" customFormat="1" ht="11.7" customHeight="1" x14ac:dyDescent="0.2">
      <c r="A85" s="41">
        <v>1946</v>
      </c>
      <c r="B85" s="11">
        <v>2027600</v>
      </c>
      <c r="C85" s="11">
        <v>1786968</v>
      </c>
      <c r="D85" s="11"/>
      <c r="E85" s="11">
        <v>240632</v>
      </c>
      <c r="F85" s="11"/>
      <c r="G85" s="101"/>
      <c r="H85" s="101"/>
      <c r="I85" s="101"/>
    </row>
    <row r="86" spans="1:9" s="37" customFormat="1" ht="11.7" customHeight="1" x14ac:dyDescent="0.2">
      <c r="A86" s="41">
        <v>1947</v>
      </c>
      <c r="B86" s="11">
        <v>3081759</v>
      </c>
      <c r="C86" s="11">
        <v>2841127</v>
      </c>
      <c r="D86" s="11"/>
      <c r="E86" s="11">
        <v>240632</v>
      </c>
      <c r="F86" s="11"/>
      <c r="G86" s="101"/>
      <c r="H86" s="101"/>
      <c r="I86" s="101"/>
    </row>
    <row r="87" spans="1:9" s="37" customFormat="1" ht="11.7" customHeight="1" x14ac:dyDescent="0.2">
      <c r="A87" s="41">
        <v>1948</v>
      </c>
      <c r="B87" s="11">
        <v>3599380</v>
      </c>
      <c r="C87" s="11">
        <v>3358748</v>
      </c>
      <c r="D87" s="11"/>
      <c r="E87" s="11">
        <v>240632</v>
      </c>
      <c r="F87" s="11"/>
      <c r="G87" s="101"/>
      <c r="H87" s="101"/>
      <c r="I87" s="101"/>
    </row>
    <row r="88" spans="1:9" s="37" customFormat="1" ht="11.7" customHeight="1" x14ac:dyDescent="0.2">
      <c r="A88" s="41">
        <v>1949</v>
      </c>
      <c r="B88" s="11">
        <v>4018263</v>
      </c>
      <c r="C88" s="11">
        <v>3777631</v>
      </c>
      <c r="D88" s="11"/>
      <c r="E88" s="11">
        <v>240632</v>
      </c>
      <c r="F88" s="11"/>
      <c r="G88" s="101"/>
      <c r="H88" s="101"/>
      <c r="I88" s="101"/>
    </row>
    <row r="89" spans="1:9" s="37" customFormat="1" ht="11.7" customHeight="1" x14ac:dyDescent="0.2">
      <c r="A89" s="41">
        <v>1950</v>
      </c>
      <c r="B89" s="11">
        <v>5515312</v>
      </c>
      <c r="C89" s="11">
        <v>5274680</v>
      </c>
      <c r="D89" s="11"/>
      <c r="E89" s="11">
        <v>240632</v>
      </c>
      <c r="F89" s="11"/>
      <c r="G89" s="101"/>
      <c r="H89" s="101"/>
      <c r="I89" s="101"/>
    </row>
    <row r="90" spans="1:9" s="37" customFormat="1" ht="11.7" customHeight="1" x14ac:dyDescent="0.2">
      <c r="A90" s="41">
        <v>1951</v>
      </c>
      <c r="B90" s="11">
        <v>4879980</v>
      </c>
      <c r="C90" s="11">
        <v>4488339</v>
      </c>
      <c r="D90" s="11"/>
      <c r="E90" s="11">
        <v>391641</v>
      </c>
      <c r="F90" s="11"/>
      <c r="G90" s="101"/>
      <c r="H90" s="101"/>
      <c r="I90" s="101"/>
    </row>
    <row r="91" spans="1:9" s="37" customFormat="1" ht="11.7" customHeight="1" x14ac:dyDescent="0.2">
      <c r="A91" s="41">
        <v>1952</v>
      </c>
      <c r="B91" s="11">
        <v>5184688</v>
      </c>
      <c r="C91" s="11">
        <v>4802445</v>
      </c>
      <c r="D91" s="11"/>
      <c r="E91" s="11">
        <v>382243</v>
      </c>
      <c r="F91" s="11"/>
      <c r="G91" s="101"/>
      <c r="H91" s="101"/>
      <c r="I91" s="101"/>
    </row>
    <row r="92" spans="1:9" s="37" customFormat="1" ht="11.7" customHeight="1" x14ac:dyDescent="0.2">
      <c r="A92" s="41">
        <v>1953</v>
      </c>
      <c r="B92" s="11">
        <v>2811590</v>
      </c>
      <c r="C92" s="11">
        <v>2134912</v>
      </c>
      <c r="D92" s="11"/>
      <c r="E92" s="11">
        <v>676678</v>
      </c>
      <c r="F92" s="11"/>
      <c r="G92" s="101"/>
      <c r="H92" s="101"/>
      <c r="I92" s="101"/>
    </row>
    <row r="93" spans="1:9" s="37" customFormat="1" ht="11.7" customHeight="1" x14ac:dyDescent="0.2">
      <c r="A93" s="41">
        <v>1954</v>
      </c>
      <c r="B93" s="11" t="s">
        <v>9</v>
      </c>
      <c r="C93" s="11" t="s">
        <v>9</v>
      </c>
      <c r="D93" s="11"/>
      <c r="E93" s="11">
        <v>949990</v>
      </c>
      <c r="F93" s="11"/>
      <c r="G93" s="101"/>
      <c r="H93" s="101"/>
      <c r="I93" s="101"/>
    </row>
    <row r="94" spans="1:9" s="37" customFormat="1" ht="11.7" customHeight="1" x14ac:dyDescent="0.2">
      <c r="A94" s="41">
        <v>1955</v>
      </c>
      <c r="B94" s="11" t="s">
        <v>9</v>
      </c>
      <c r="C94" s="11" t="s">
        <v>9</v>
      </c>
      <c r="D94" s="11"/>
      <c r="E94" s="11">
        <v>925027</v>
      </c>
      <c r="F94" s="11"/>
      <c r="G94" s="101"/>
      <c r="H94" s="101"/>
      <c r="I94" s="101"/>
    </row>
    <row r="95" spans="1:9" s="37" customFormat="1" ht="11.7" customHeight="1" x14ac:dyDescent="0.2">
      <c r="A95" s="41">
        <v>1956</v>
      </c>
      <c r="B95" s="11" t="s">
        <v>9</v>
      </c>
      <c r="C95" s="11" t="s">
        <v>9</v>
      </c>
      <c r="D95" s="11"/>
      <c r="E95" s="11">
        <v>883974</v>
      </c>
      <c r="F95" s="11"/>
      <c r="G95" s="101"/>
      <c r="H95" s="101"/>
      <c r="I95" s="101"/>
    </row>
    <row r="96" spans="1:9" s="37" customFormat="1" ht="11.7" customHeight="1" x14ac:dyDescent="0.2">
      <c r="A96" s="41">
        <v>1957</v>
      </c>
      <c r="B96" s="11" t="s">
        <v>9</v>
      </c>
      <c r="C96" s="11" t="s">
        <v>9</v>
      </c>
      <c r="D96" s="11"/>
      <c r="E96" s="11">
        <v>845965</v>
      </c>
      <c r="F96" s="11"/>
      <c r="G96" s="101"/>
      <c r="H96" s="101"/>
      <c r="I96" s="101"/>
    </row>
    <row r="97" spans="1:9" s="37" customFormat="1" ht="11.7" customHeight="1" x14ac:dyDescent="0.2">
      <c r="A97" s="41">
        <v>1958</v>
      </c>
      <c r="B97" s="11" t="s">
        <v>9</v>
      </c>
      <c r="C97" s="11" t="s">
        <v>9</v>
      </c>
      <c r="D97" s="11"/>
      <c r="E97" s="11">
        <v>798005</v>
      </c>
      <c r="F97" s="11"/>
      <c r="G97" s="101"/>
      <c r="H97" s="101"/>
      <c r="I97" s="101"/>
    </row>
    <row r="98" spans="1:9" s="37" customFormat="1" ht="11.7" customHeight="1" x14ac:dyDescent="0.2">
      <c r="A98" s="41">
        <v>1959</v>
      </c>
      <c r="B98" s="11" t="s">
        <v>9</v>
      </c>
      <c r="C98" s="11" t="s">
        <v>9</v>
      </c>
      <c r="D98" s="11"/>
      <c r="E98" s="11">
        <v>771456</v>
      </c>
      <c r="F98" s="11"/>
      <c r="G98" s="101"/>
      <c r="H98" s="101"/>
      <c r="I98" s="101"/>
    </row>
    <row r="99" spans="1:9" s="37" customFormat="1" ht="11.7" customHeight="1" x14ac:dyDescent="0.2">
      <c r="A99" s="41">
        <v>1960</v>
      </c>
      <c r="B99" s="11" t="s">
        <v>9</v>
      </c>
      <c r="C99" s="11" t="s">
        <v>9</v>
      </c>
      <c r="D99" s="11"/>
      <c r="E99" s="11">
        <v>274647</v>
      </c>
      <c r="F99" s="11"/>
      <c r="G99" s="101"/>
      <c r="H99" s="101"/>
      <c r="I99" s="101"/>
    </row>
    <row r="100" spans="1:9" s="37" customFormat="1" ht="11.7" customHeight="1" x14ac:dyDescent="0.2">
      <c r="A100" s="41">
        <v>1961</v>
      </c>
      <c r="B100" s="11" t="s">
        <v>9</v>
      </c>
      <c r="C100" s="11" t="s">
        <v>9</v>
      </c>
      <c r="D100" s="11"/>
      <c r="E100" s="11">
        <v>251526</v>
      </c>
      <c r="F100" s="11"/>
      <c r="G100" s="101"/>
      <c r="H100" s="101"/>
      <c r="I100" s="101"/>
    </row>
    <row r="101" spans="1:9" s="37" customFormat="1" ht="11.7" customHeight="1" x14ac:dyDescent="0.2">
      <c r="A101" s="41">
        <v>1962</v>
      </c>
      <c r="B101" s="11">
        <v>12232810</v>
      </c>
      <c r="C101" s="11">
        <v>12002397</v>
      </c>
      <c r="D101" s="11"/>
      <c r="E101" s="11">
        <v>230413</v>
      </c>
      <c r="F101" s="11"/>
      <c r="G101" s="101"/>
      <c r="H101" s="101"/>
      <c r="I101" s="101"/>
    </row>
    <row r="102" spans="1:9" s="37" customFormat="1" ht="11.7" customHeight="1" x14ac:dyDescent="0.2">
      <c r="A102" s="41">
        <v>1963</v>
      </c>
      <c r="B102" s="11">
        <v>12419521</v>
      </c>
      <c r="C102" s="11">
        <v>12209803</v>
      </c>
      <c r="D102" s="11"/>
      <c r="E102" s="11">
        <v>209718</v>
      </c>
      <c r="F102" s="11"/>
      <c r="G102" s="101"/>
      <c r="H102" s="101"/>
      <c r="I102" s="101"/>
    </row>
    <row r="103" spans="1:9" s="37" customFormat="1" ht="12" customHeight="1" x14ac:dyDescent="0.2">
      <c r="A103" s="41">
        <v>1964</v>
      </c>
      <c r="B103" s="11">
        <v>39434491</v>
      </c>
      <c r="C103" s="11">
        <v>13734491</v>
      </c>
      <c r="D103" s="11"/>
      <c r="E103" s="11">
        <v>25700000</v>
      </c>
      <c r="F103" s="38" t="s">
        <v>14</v>
      </c>
      <c r="G103" s="101"/>
      <c r="H103" s="101"/>
      <c r="I103" s="101"/>
    </row>
    <row r="104" spans="1:9" s="37" customFormat="1" ht="11.7" customHeight="1" x14ac:dyDescent="0.2">
      <c r="A104" s="41">
        <v>1965</v>
      </c>
      <c r="B104" s="11">
        <v>51399654</v>
      </c>
      <c r="C104" s="11">
        <v>24974654</v>
      </c>
      <c r="D104" s="11"/>
      <c r="E104" s="11">
        <v>26425000</v>
      </c>
      <c r="F104" s="11"/>
      <c r="G104" s="101"/>
      <c r="H104" s="101"/>
      <c r="I104" s="101"/>
    </row>
    <row r="105" spans="1:9" s="37" customFormat="1" ht="11.7" customHeight="1" x14ac:dyDescent="0.2">
      <c r="A105" s="41">
        <v>1966</v>
      </c>
      <c r="B105" s="11">
        <v>54596559</v>
      </c>
      <c r="C105" s="11">
        <v>26346559</v>
      </c>
      <c r="D105" s="11"/>
      <c r="E105" s="11">
        <v>28250000</v>
      </c>
      <c r="F105" s="11"/>
      <c r="G105" s="101"/>
      <c r="H105" s="101"/>
      <c r="I105" s="101"/>
    </row>
    <row r="106" spans="1:9" s="37" customFormat="1" ht="11.7" customHeight="1" x14ac:dyDescent="0.2">
      <c r="A106" s="41">
        <v>1967</v>
      </c>
      <c r="B106" s="11">
        <v>64643373</v>
      </c>
      <c r="C106" s="11">
        <v>31605873</v>
      </c>
      <c r="D106" s="11"/>
      <c r="E106" s="11">
        <v>33037500</v>
      </c>
      <c r="F106" s="11"/>
      <c r="G106" s="101"/>
      <c r="H106" s="101"/>
      <c r="I106" s="101"/>
    </row>
    <row r="107" spans="1:9" s="37" customFormat="1" ht="11.7" customHeight="1" x14ac:dyDescent="0.2">
      <c r="A107" s="41">
        <v>1968</v>
      </c>
      <c r="B107" s="11">
        <v>73437200</v>
      </c>
      <c r="C107" s="11">
        <v>34012200</v>
      </c>
      <c r="D107" s="11"/>
      <c r="E107" s="11">
        <v>39425000</v>
      </c>
      <c r="F107" s="11"/>
      <c r="G107" s="101"/>
      <c r="H107" s="101"/>
      <c r="I107" s="101"/>
    </row>
    <row r="108" spans="1:9" s="37" customFormat="1" ht="11.7" customHeight="1" x14ac:dyDescent="0.2">
      <c r="A108" s="41">
        <v>1969</v>
      </c>
      <c r="B108" s="11">
        <v>84337800</v>
      </c>
      <c r="C108" s="11">
        <v>41437800</v>
      </c>
      <c r="D108" s="11"/>
      <c r="E108" s="11">
        <v>42900000</v>
      </c>
      <c r="F108" s="11"/>
      <c r="G108" s="101"/>
      <c r="H108" s="101"/>
      <c r="I108" s="101"/>
    </row>
    <row r="109" spans="1:9" s="37" customFormat="1" ht="11.7" customHeight="1" x14ac:dyDescent="0.2">
      <c r="A109" s="41">
        <v>1970</v>
      </c>
      <c r="B109" s="11">
        <v>99013100</v>
      </c>
      <c r="C109" s="11">
        <v>45728100</v>
      </c>
      <c r="D109" s="11"/>
      <c r="E109" s="11">
        <v>53285000</v>
      </c>
      <c r="F109" s="11"/>
      <c r="G109" s="101"/>
      <c r="H109" s="101"/>
      <c r="I109" s="101"/>
    </row>
    <row r="110" spans="1:9" s="37" customFormat="1" ht="11.7" customHeight="1" x14ac:dyDescent="0.2">
      <c r="A110" s="41">
        <v>1971</v>
      </c>
      <c r="B110" s="11">
        <v>111943500</v>
      </c>
      <c r="C110" s="11">
        <v>55121000</v>
      </c>
      <c r="D110" s="11"/>
      <c r="E110" s="11">
        <v>56822500</v>
      </c>
      <c r="F110" s="11"/>
      <c r="G110" s="101"/>
      <c r="H110" s="101"/>
      <c r="I110" s="101"/>
    </row>
    <row r="111" spans="1:9" s="37" customFormat="1" ht="11.7" customHeight="1" x14ac:dyDescent="0.2">
      <c r="A111" s="41">
        <v>1972</v>
      </c>
      <c r="B111" s="11">
        <v>115189100</v>
      </c>
      <c r="C111" s="11">
        <v>51881600</v>
      </c>
      <c r="D111" s="11"/>
      <c r="E111" s="11">
        <v>63307500</v>
      </c>
      <c r="F111" s="11"/>
      <c r="G111" s="101"/>
      <c r="H111" s="101"/>
      <c r="I111" s="101"/>
    </row>
    <row r="112" spans="1:9" s="37" customFormat="1" ht="11.7" customHeight="1" x14ac:dyDescent="0.2">
      <c r="A112" s="41">
        <v>1973</v>
      </c>
      <c r="B112" s="11">
        <v>111776600</v>
      </c>
      <c r="C112" s="11">
        <v>73396600</v>
      </c>
      <c r="D112" s="11"/>
      <c r="E112" s="11">
        <v>88380000</v>
      </c>
      <c r="F112" s="11"/>
      <c r="G112" s="101"/>
      <c r="H112" s="101"/>
      <c r="I112" s="101"/>
    </row>
    <row r="113" spans="1:253" s="37" customFormat="1" ht="11.7" customHeight="1" x14ac:dyDescent="0.2">
      <c r="A113" s="41">
        <v>1974</v>
      </c>
      <c r="B113" s="11">
        <v>193460400</v>
      </c>
      <c r="C113" s="11">
        <v>68772900</v>
      </c>
      <c r="D113" s="11"/>
      <c r="E113" s="11">
        <v>124687500</v>
      </c>
      <c r="F113" s="11"/>
      <c r="G113" s="101"/>
      <c r="H113" s="101"/>
      <c r="I113" s="101"/>
    </row>
    <row r="114" spans="1:253" s="37" customFormat="1" ht="11.7" customHeight="1" x14ac:dyDescent="0.2">
      <c r="A114" s="47">
        <v>1975</v>
      </c>
      <c r="B114" s="40">
        <v>296698500</v>
      </c>
      <c r="C114" s="40">
        <v>116086000</v>
      </c>
      <c r="D114" s="40"/>
      <c r="E114" s="40">
        <v>180612500</v>
      </c>
      <c r="F114" s="40"/>
      <c r="G114" s="101"/>
      <c r="H114" s="101"/>
      <c r="I114" s="101"/>
    </row>
    <row r="115" spans="1:253" s="37" customFormat="1" ht="11.7" customHeight="1" x14ac:dyDescent="0.2">
      <c r="A115" s="41">
        <v>1976</v>
      </c>
      <c r="B115" s="11">
        <v>460259538</v>
      </c>
      <c r="C115" s="11">
        <v>152732400</v>
      </c>
      <c r="D115" s="11"/>
      <c r="E115" s="11">
        <v>307527138</v>
      </c>
      <c r="F115" s="11"/>
      <c r="G115" s="101"/>
      <c r="H115" s="101"/>
      <c r="I115" s="101"/>
    </row>
    <row r="116" spans="1:253" s="37" customFormat="1" ht="11.7" customHeight="1" x14ac:dyDescent="0.2">
      <c r="A116" s="41">
        <v>1977</v>
      </c>
      <c r="B116" s="11">
        <v>796875549</v>
      </c>
      <c r="C116" s="11">
        <v>277000000</v>
      </c>
      <c r="D116" s="11"/>
      <c r="E116" s="11">
        <v>519875549</v>
      </c>
      <c r="F116" s="11"/>
      <c r="G116" s="101"/>
      <c r="H116" s="101"/>
      <c r="I116" s="101"/>
    </row>
    <row r="117" spans="1:253" s="37" customFormat="1" ht="11.7" customHeight="1" x14ac:dyDescent="0.2">
      <c r="A117" s="41">
        <v>1978</v>
      </c>
      <c r="B117" s="11">
        <v>938175468</v>
      </c>
      <c r="C117" s="11">
        <v>340400000</v>
      </c>
      <c r="D117" s="11"/>
      <c r="E117" s="11">
        <v>597775468</v>
      </c>
      <c r="F117" s="11"/>
      <c r="G117" s="101"/>
      <c r="H117" s="101"/>
      <c r="I117" s="101"/>
    </row>
    <row r="118" spans="1:253" s="37" customFormat="1" ht="11.7" customHeight="1" x14ac:dyDescent="0.2">
      <c r="A118" s="47">
        <v>1979</v>
      </c>
      <c r="B118" s="40">
        <v>1143259304</v>
      </c>
      <c r="C118" s="40">
        <v>464200000</v>
      </c>
      <c r="D118" s="40"/>
      <c r="E118" s="40">
        <v>679059304</v>
      </c>
      <c r="F118" s="40"/>
      <c r="G118" s="101"/>
      <c r="H118" s="101"/>
      <c r="I118" s="101"/>
    </row>
    <row r="119" spans="1:253" s="37" customFormat="1" ht="3" customHeight="1" x14ac:dyDescent="0.2">
      <c r="A119" s="48"/>
      <c r="B119" s="30"/>
      <c r="C119" s="30"/>
      <c r="D119" s="30"/>
      <c r="E119" s="30"/>
      <c r="F119" s="31"/>
      <c r="G119" s="101"/>
      <c r="H119" s="101"/>
      <c r="I119" s="101"/>
    </row>
    <row r="120" spans="1:253" s="37" customFormat="1" ht="3" customHeight="1" x14ac:dyDescent="0.2">
      <c r="A120" s="49"/>
      <c r="B120" s="34"/>
      <c r="C120" s="34"/>
      <c r="D120" s="34"/>
      <c r="E120" s="34"/>
      <c r="F120" s="35"/>
      <c r="G120" s="101"/>
      <c r="H120" s="101"/>
      <c r="I120" s="101"/>
    </row>
    <row r="121" spans="1:253" ht="13.5" customHeight="1" x14ac:dyDescent="0.25">
      <c r="A121" s="50" t="s">
        <v>15</v>
      </c>
      <c r="B121" s="45"/>
      <c r="C121" s="45"/>
      <c r="D121" s="45"/>
      <c r="E121" s="45"/>
      <c r="F121" s="51"/>
      <c r="G121" s="96"/>
      <c r="H121" s="96"/>
      <c r="I121" s="96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12"/>
      <c r="AY121" s="12"/>
      <c r="AZ121" s="12"/>
      <c r="BA121" s="12"/>
      <c r="BB121" s="12"/>
      <c r="BC121" s="12"/>
      <c r="BD121" s="12"/>
      <c r="BE121" s="12"/>
      <c r="BF121" s="12"/>
      <c r="BG121" s="12"/>
      <c r="BH121" s="12"/>
      <c r="BI121" s="12"/>
      <c r="BJ121" s="12"/>
      <c r="BK121" s="12"/>
      <c r="BL121" s="12"/>
      <c r="BM121" s="12"/>
      <c r="BN121" s="12"/>
      <c r="BO121" s="12"/>
      <c r="BP121" s="12"/>
      <c r="BQ121" s="12"/>
      <c r="BR121" s="12"/>
      <c r="BS121" s="12"/>
      <c r="BT121" s="12"/>
      <c r="BU121" s="12"/>
      <c r="BV121" s="12"/>
      <c r="BW121" s="12"/>
      <c r="BX121" s="12"/>
      <c r="BY121" s="12"/>
      <c r="BZ121" s="12"/>
      <c r="CA121" s="12"/>
      <c r="CB121" s="12"/>
      <c r="CC121" s="12"/>
      <c r="CD121" s="12"/>
      <c r="CE121" s="12"/>
      <c r="CF121" s="12"/>
      <c r="CG121" s="12"/>
      <c r="CH121" s="12"/>
      <c r="CI121" s="12"/>
      <c r="CJ121" s="12"/>
      <c r="CK121" s="12"/>
      <c r="CL121" s="12"/>
      <c r="CM121" s="12"/>
      <c r="CN121" s="12"/>
      <c r="CO121" s="12"/>
      <c r="CP121" s="12"/>
      <c r="CQ121" s="12"/>
      <c r="CR121" s="12"/>
      <c r="CS121" s="12"/>
      <c r="CT121" s="12"/>
      <c r="CU121" s="12"/>
      <c r="CV121" s="12"/>
      <c r="CW121" s="12"/>
      <c r="CX121" s="12"/>
      <c r="CY121" s="12"/>
      <c r="CZ121" s="12"/>
      <c r="DA121" s="12"/>
      <c r="DB121" s="12"/>
      <c r="DC121" s="12"/>
      <c r="DD121" s="12"/>
      <c r="DE121" s="12"/>
      <c r="DF121" s="12"/>
      <c r="DG121" s="12"/>
      <c r="DH121" s="12"/>
      <c r="DI121" s="12"/>
      <c r="DJ121" s="12"/>
      <c r="DK121" s="12"/>
      <c r="DL121" s="12"/>
      <c r="DM121" s="12"/>
      <c r="DN121" s="12"/>
      <c r="DO121" s="12"/>
      <c r="DP121" s="12"/>
      <c r="DQ121" s="12"/>
      <c r="DR121" s="12"/>
      <c r="DS121" s="12"/>
      <c r="DT121" s="12"/>
      <c r="DU121" s="12"/>
      <c r="DV121" s="12"/>
      <c r="DW121" s="12"/>
      <c r="DX121" s="12"/>
      <c r="DY121" s="12"/>
      <c r="DZ121" s="12"/>
      <c r="EA121" s="12"/>
      <c r="EB121" s="12"/>
      <c r="EC121" s="12"/>
      <c r="ED121" s="12"/>
      <c r="EE121" s="12"/>
      <c r="EF121" s="12"/>
      <c r="EG121" s="12"/>
      <c r="EH121" s="12"/>
      <c r="EI121" s="12"/>
      <c r="EJ121" s="12"/>
      <c r="EK121" s="12"/>
      <c r="EL121" s="12"/>
      <c r="EM121" s="12"/>
      <c r="EN121" s="12"/>
      <c r="EO121" s="12"/>
      <c r="EP121" s="12"/>
      <c r="EQ121" s="12"/>
      <c r="ER121" s="12"/>
      <c r="ES121" s="12"/>
      <c r="ET121" s="12"/>
      <c r="EU121" s="12"/>
      <c r="EV121" s="12"/>
      <c r="EW121" s="12"/>
      <c r="EX121" s="12"/>
      <c r="EY121" s="12"/>
      <c r="EZ121" s="12"/>
      <c r="FA121" s="12"/>
      <c r="FB121" s="12"/>
      <c r="FC121" s="12"/>
      <c r="FD121" s="12"/>
      <c r="FE121" s="12"/>
      <c r="FF121" s="12"/>
      <c r="FG121" s="12"/>
      <c r="FH121" s="12"/>
      <c r="FI121" s="12"/>
      <c r="FJ121" s="12"/>
      <c r="FK121" s="12"/>
      <c r="FL121" s="12"/>
      <c r="FM121" s="12"/>
      <c r="FN121" s="12"/>
      <c r="FO121" s="12"/>
      <c r="FP121" s="12"/>
      <c r="FQ121" s="12"/>
      <c r="FR121" s="12"/>
      <c r="FS121" s="12"/>
      <c r="FT121" s="12"/>
      <c r="FU121" s="12"/>
      <c r="FV121" s="12"/>
      <c r="FW121" s="12"/>
      <c r="FX121" s="12"/>
      <c r="FY121" s="12"/>
      <c r="FZ121" s="12"/>
      <c r="GA121" s="12"/>
      <c r="GB121" s="12"/>
      <c r="GC121" s="12"/>
      <c r="GD121" s="12"/>
      <c r="GE121" s="12"/>
      <c r="GF121" s="12"/>
      <c r="GG121" s="12"/>
      <c r="GH121" s="12"/>
      <c r="GI121" s="12"/>
      <c r="GJ121" s="12"/>
      <c r="GK121" s="12"/>
      <c r="GL121" s="12"/>
      <c r="GM121" s="12"/>
      <c r="GN121" s="12"/>
      <c r="GO121" s="12"/>
      <c r="GP121" s="12"/>
      <c r="GQ121" s="12"/>
      <c r="GR121" s="12"/>
      <c r="GS121" s="12"/>
      <c r="GT121" s="12"/>
      <c r="GU121" s="12"/>
      <c r="GV121" s="12"/>
      <c r="GW121" s="12"/>
      <c r="GX121" s="12"/>
      <c r="GY121" s="12"/>
      <c r="GZ121" s="12"/>
      <c r="HA121" s="12"/>
      <c r="HB121" s="12"/>
      <c r="HC121" s="12"/>
      <c r="HD121" s="12"/>
      <c r="HE121" s="12"/>
      <c r="HF121" s="12"/>
      <c r="HG121" s="12"/>
      <c r="HH121" s="12"/>
      <c r="HI121" s="12"/>
      <c r="HJ121" s="12"/>
      <c r="HK121" s="12"/>
      <c r="HL121" s="12"/>
      <c r="HM121" s="12"/>
      <c r="HN121" s="12"/>
      <c r="HO121" s="12"/>
      <c r="HP121" s="12"/>
      <c r="HQ121" s="12"/>
      <c r="HR121" s="12"/>
      <c r="HS121" s="12"/>
      <c r="HT121" s="12"/>
      <c r="HU121" s="12"/>
      <c r="HV121" s="12"/>
      <c r="HW121" s="12"/>
      <c r="HX121" s="12"/>
      <c r="HY121" s="12"/>
      <c r="HZ121" s="12"/>
      <c r="IA121" s="12"/>
      <c r="IB121" s="12"/>
      <c r="IC121" s="12"/>
      <c r="ID121" s="12"/>
      <c r="IE121" s="12"/>
      <c r="IF121" s="12"/>
      <c r="IG121" s="12"/>
      <c r="IH121" s="12"/>
      <c r="II121" s="12"/>
      <c r="IJ121" s="12"/>
      <c r="IK121" s="12"/>
      <c r="IL121" s="12"/>
      <c r="IM121" s="12"/>
      <c r="IN121" s="12"/>
      <c r="IO121" s="12"/>
      <c r="IP121" s="12"/>
      <c r="IQ121" s="12"/>
      <c r="IR121" s="12"/>
      <c r="IS121" s="12"/>
    </row>
    <row r="122" spans="1:253" ht="13.5" customHeight="1" x14ac:dyDescent="0.25">
      <c r="A122" s="50" t="s">
        <v>16</v>
      </c>
      <c r="B122" s="45"/>
      <c r="C122" s="45"/>
      <c r="D122" s="45"/>
      <c r="E122" s="45"/>
      <c r="F122" s="51"/>
      <c r="G122" s="96"/>
      <c r="H122" s="96"/>
      <c r="I122" s="96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12"/>
      <c r="AY122" s="12"/>
      <c r="AZ122" s="12"/>
      <c r="BA122" s="12"/>
      <c r="BB122" s="12"/>
      <c r="BC122" s="12"/>
      <c r="BD122" s="12"/>
      <c r="BE122" s="12"/>
      <c r="BF122" s="12"/>
      <c r="BG122" s="12"/>
      <c r="BH122" s="12"/>
      <c r="BI122" s="12"/>
      <c r="BJ122" s="12"/>
      <c r="BK122" s="12"/>
      <c r="BL122" s="12"/>
      <c r="BM122" s="12"/>
      <c r="BN122" s="12"/>
      <c r="BO122" s="12"/>
      <c r="BP122" s="12"/>
      <c r="BQ122" s="12"/>
      <c r="BR122" s="12"/>
      <c r="BS122" s="12"/>
      <c r="BT122" s="12"/>
      <c r="BU122" s="12"/>
      <c r="BV122" s="12"/>
      <c r="BW122" s="12"/>
      <c r="BX122" s="12"/>
      <c r="BY122" s="12"/>
      <c r="BZ122" s="12"/>
      <c r="CA122" s="12"/>
      <c r="CB122" s="12"/>
      <c r="CC122" s="12"/>
      <c r="CD122" s="12"/>
      <c r="CE122" s="12"/>
      <c r="CF122" s="12"/>
      <c r="CG122" s="12"/>
      <c r="CH122" s="12"/>
      <c r="CI122" s="12"/>
      <c r="CJ122" s="12"/>
      <c r="CK122" s="12"/>
      <c r="CL122" s="12"/>
      <c r="CM122" s="12"/>
      <c r="CN122" s="12"/>
      <c r="CO122" s="12"/>
      <c r="CP122" s="12"/>
      <c r="CQ122" s="12"/>
      <c r="CR122" s="12"/>
      <c r="CS122" s="12"/>
      <c r="CT122" s="12"/>
      <c r="CU122" s="12"/>
      <c r="CV122" s="12"/>
      <c r="CW122" s="12"/>
      <c r="CX122" s="12"/>
      <c r="CY122" s="12"/>
      <c r="CZ122" s="12"/>
      <c r="DA122" s="12"/>
      <c r="DB122" s="12"/>
      <c r="DC122" s="12"/>
      <c r="DD122" s="12"/>
      <c r="DE122" s="12"/>
      <c r="DF122" s="12"/>
      <c r="DG122" s="12"/>
      <c r="DH122" s="12"/>
      <c r="DI122" s="12"/>
      <c r="DJ122" s="12"/>
      <c r="DK122" s="12"/>
      <c r="DL122" s="12"/>
      <c r="DM122" s="12"/>
      <c r="DN122" s="12"/>
      <c r="DO122" s="12"/>
      <c r="DP122" s="12"/>
      <c r="DQ122" s="12"/>
      <c r="DR122" s="12"/>
      <c r="DS122" s="12"/>
      <c r="DT122" s="12"/>
      <c r="DU122" s="12"/>
      <c r="DV122" s="12"/>
      <c r="DW122" s="12"/>
      <c r="DX122" s="12"/>
      <c r="DY122" s="12"/>
      <c r="DZ122" s="12"/>
      <c r="EA122" s="12"/>
      <c r="EB122" s="12"/>
      <c r="EC122" s="12"/>
      <c r="ED122" s="12"/>
      <c r="EE122" s="12"/>
      <c r="EF122" s="12"/>
      <c r="EG122" s="12"/>
      <c r="EH122" s="12"/>
      <c r="EI122" s="12"/>
      <c r="EJ122" s="12"/>
      <c r="EK122" s="12"/>
      <c r="EL122" s="12"/>
      <c r="EM122" s="12"/>
      <c r="EN122" s="12"/>
      <c r="EO122" s="12"/>
      <c r="EP122" s="12"/>
      <c r="EQ122" s="12"/>
      <c r="ER122" s="12"/>
      <c r="ES122" s="12"/>
      <c r="ET122" s="12"/>
      <c r="EU122" s="12"/>
      <c r="EV122" s="12"/>
      <c r="EW122" s="12"/>
      <c r="EX122" s="12"/>
      <c r="EY122" s="12"/>
      <c r="EZ122" s="12"/>
      <c r="FA122" s="12"/>
      <c r="FB122" s="12"/>
      <c r="FC122" s="12"/>
      <c r="FD122" s="12"/>
      <c r="FE122" s="12"/>
      <c r="FF122" s="12"/>
      <c r="FG122" s="12"/>
      <c r="FH122" s="12"/>
      <c r="FI122" s="12"/>
      <c r="FJ122" s="12"/>
      <c r="FK122" s="12"/>
      <c r="FL122" s="12"/>
      <c r="FM122" s="12"/>
      <c r="FN122" s="12"/>
      <c r="FO122" s="12"/>
      <c r="FP122" s="12"/>
      <c r="FQ122" s="12"/>
      <c r="FR122" s="12"/>
      <c r="FS122" s="12"/>
      <c r="FT122" s="12"/>
      <c r="FU122" s="12"/>
      <c r="FV122" s="12"/>
      <c r="FW122" s="12"/>
      <c r="FX122" s="12"/>
      <c r="FY122" s="12"/>
      <c r="FZ122" s="12"/>
      <c r="GA122" s="12"/>
      <c r="GB122" s="12"/>
      <c r="GC122" s="12"/>
      <c r="GD122" s="12"/>
      <c r="GE122" s="12"/>
      <c r="GF122" s="12"/>
      <c r="GG122" s="12"/>
      <c r="GH122" s="12"/>
      <c r="GI122" s="12"/>
      <c r="GJ122" s="12"/>
      <c r="GK122" s="12"/>
      <c r="GL122" s="12"/>
      <c r="GM122" s="12"/>
      <c r="GN122" s="12"/>
      <c r="GO122" s="12"/>
      <c r="GP122" s="12"/>
      <c r="GQ122" s="12"/>
      <c r="GR122" s="12"/>
      <c r="GS122" s="12"/>
      <c r="GT122" s="12"/>
      <c r="GU122" s="12"/>
      <c r="GV122" s="12"/>
      <c r="GW122" s="12"/>
      <c r="GX122" s="12"/>
      <c r="GY122" s="12"/>
      <c r="GZ122" s="12"/>
      <c r="HA122" s="12"/>
      <c r="HB122" s="12"/>
      <c r="HC122" s="12"/>
      <c r="HD122" s="12"/>
      <c r="HE122" s="12"/>
      <c r="HF122" s="12"/>
      <c r="HG122" s="12"/>
      <c r="HH122" s="12"/>
      <c r="HI122" s="12"/>
      <c r="HJ122" s="12"/>
      <c r="HK122" s="12"/>
      <c r="HL122" s="12"/>
      <c r="HM122" s="12"/>
      <c r="HN122" s="12"/>
      <c r="HO122" s="12"/>
      <c r="HP122" s="12"/>
      <c r="HQ122" s="12"/>
      <c r="HR122" s="12"/>
      <c r="HS122" s="12"/>
      <c r="HT122" s="12"/>
      <c r="HU122" s="12"/>
      <c r="HV122" s="12"/>
      <c r="HW122" s="12"/>
      <c r="HX122" s="12"/>
      <c r="HY122" s="12"/>
      <c r="HZ122" s="12"/>
      <c r="IA122" s="12"/>
      <c r="IB122" s="12"/>
      <c r="IC122" s="12"/>
      <c r="ID122" s="12"/>
      <c r="IE122" s="12"/>
      <c r="IF122" s="12"/>
      <c r="IG122" s="12"/>
      <c r="IH122" s="12"/>
      <c r="II122" s="12"/>
      <c r="IJ122" s="12"/>
      <c r="IK122" s="12"/>
      <c r="IL122" s="12"/>
      <c r="IM122" s="12"/>
      <c r="IN122" s="12"/>
      <c r="IO122" s="12"/>
      <c r="IP122" s="12"/>
      <c r="IQ122" s="12"/>
      <c r="IR122" s="12"/>
      <c r="IS122" s="12"/>
    </row>
    <row r="123" spans="1:253" ht="14.25" customHeight="1" x14ac:dyDescent="0.25">
      <c r="A123" s="50" t="s">
        <v>17</v>
      </c>
      <c r="B123" s="45"/>
      <c r="C123" s="45"/>
      <c r="D123" s="45"/>
      <c r="E123" s="45"/>
      <c r="F123" s="51"/>
      <c r="G123" s="96"/>
      <c r="H123" s="96"/>
      <c r="I123" s="96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12"/>
      <c r="AY123" s="12"/>
      <c r="AZ123" s="12"/>
      <c r="BA123" s="12"/>
      <c r="BB123" s="12"/>
      <c r="BC123" s="12"/>
      <c r="BD123" s="12"/>
      <c r="BE123" s="12"/>
      <c r="BF123" s="12"/>
      <c r="BG123" s="12"/>
      <c r="BH123" s="12"/>
      <c r="BI123" s="12"/>
      <c r="BJ123" s="12"/>
      <c r="BK123" s="12"/>
      <c r="BL123" s="12"/>
      <c r="BM123" s="12"/>
      <c r="BN123" s="12"/>
      <c r="BO123" s="12"/>
      <c r="BP123" s="12"/>
      <c r="BQ123" s="12"/>
      <c r="BR123" s="12"/>
      <c r="BS123" s="12"/>
      <c r="BT123" s="12"/>
      <c r="BU123" s="12"/>
      <c r="BV123" s="12"/>
      <c r="BW123" s="12"/>
      <c r="BX123" s="12"/>
      <c r="BY123" s="12"/>
      <c r="BZ123" s="12"/>
      <c r="CA123" s="12"/>
      <c r="CB123" s="12"/>
      <c r="CC123" s="12"/>
      <c r="CD123" s="12"/>
      <c r="CE123" s="12"/>
      <c r="CF123" s="12"/>
      <c r="CG123" s="12"/>
      <c r="CH123" s="12"/>
      <c r="CI123" s="12"/>
      <c r="CJ123" s="12"/>
      <c r="CK123" s="12"/>
      <c r="CL123" s="12"/>
      <c r="CM123" s="12"/>
      <c r="CN123" s="12"/>
      <c r="CO123" s="12"/>
      <c r="CP123" s="12"/>
      <c r="CQ123" s="12"/>
      <c r="CR123" s="12"/>
      <c r="CS123" s="12"/>
      <c r="CT123" s="12"/>
      <c r="CU123" s="12"/>
      <c r="CV123" s="12"/>
      <c r="CW123" s="12"/>
      <c r="CX123" s="12"/>
      <c r="CY123" s="12"/>
      <c r="CZ123" s="12"/>
      <c r="DA123" s="12"/>
      <c r="DB123" s="12"/>
      <c r="DC123" s="12"/>
      <c r="DD123" s="12"/>
      <c r="DE123" s="12"/>
      <c r="DF123" s="12"/>
      <c r="DG123" s="12"/>
      <c r="DH123" s="12"/>
      <c r="DI123" s="12"/>
      <c r="DJ123" s="12"/>
      <c r="DK123" s="12"/>
      <c r="DL123" s="12"/>
      <c r="DM123" s="12"/>
      <c r="DN123" s="12"/>
      <c r="DO123" s="12"/>
      <c r="DP123" s="12"/>
      <c r="DQ123" s="12"/>
      <c r="DR123" s="12"/>
      <c r="DS123" s="12"/>
      <c r="DT123" s="12"/>
      <c r="DU123" s="12"/>
      <c r="DV123" s="12"/>
      <c r="DW123" s="12"/>
      <c r="DX123" s="12"/>
      <c r="DY123" s="12"/>
      <c r="DZ123" s="12"/>
      <c r="EA123" s="12"/>
      <c r="EB123" s="12"/>
      <c r="EC123" s="12"/>
      <c r="ED123" s="12"/>
      <c r="EE123" s="12"/>
      <c r="EF123" s="12"/>
      <c r="EG123" s="12"/>
      <c r="EH123" s="12"/>
      <c r="EI123" s="12"/>
      <c r="EJ123" s="12"/>
      <c r="EK123" s="12"/>
      <c r="EL123" s="12"/>
      <c r="EM123" s="12"/>
      <c r="EN123" s="12"/>
      <c r="EO123" s="12"/>
      <c r="EP123" s="12"/>
      <c r="EQ123" s="12"/>
      <c r="ER123" s="12"/>
      <c r="ES123" s="12"/>
      <c r="ET123" s="12"/>
      <c r="EU123" s="12"/>
      <c r="EV123" s="12"/>
      <c r="EW123" s="12"/>
      <c r="EX123" s="12"/>
      <c r="EY123" s="12"/>
      <c r="EZ123" s="12"/>
      <c r="FA123" s="12"/>
      <c r="FB123" s="12"/>
      <c r="FC123" s="12"/>
      <c r="FD123" s="12"/>
      <c r="FE123" s="12"/>
      <c r="FF123" s="12"/>
      <c r="FG123" s="12"/>
      <c r="FH123" s="12"/>
      <c r="FI123" s="12"/>
      <c r="FJ123" s="12"/>
      <c r="FK123" s="12"/>
      <c r="FL123" s="12"/>
      <c r="FM123" s="12"/>
      <c r="FN123" s="12"/>
      <c r="FO123" s="12"/>
      <c r="FP123" s="12"/>
      <c r="FQ123" s="12"/>
      <c r="FR123" s="12"/>
      <c r="FS123" s="12"/>
      <c r="FT123" s="12"/>
      <c r="FU123" s="12"/>
      <c r="FV123" s="12"/>
      <c r="FW123" s="12"/>
      <c r="FX123" s="12"/>
      <c r="FY123" s="12"/>
      <c r="FZ123" s="12"/>
      <c r="GA123" s="12"/>
      <c r="GB123" s="12"/>
      <c r="GC123" s="12"/>
      <c r="GD123" s="12"/>
      <c r="GE123" s="12"/>
      <c r="GF123" s="12"/>
      <c r="GG123" s="12"/>
      <c r="GH123" s="12"/>
      <c r="GI123" s="12"/>
      <c r="GJ123" s="12"/>
      <c r="GK123" s="12"/>
      <c r="GL123" s="12"/>
      <c r="GM123" s="12"/>
      <c r="GN123" s="12"/>
      <c r="GO123" s="12"/>
      <c r="GP123" s="12"/>
      <c r="GQ123" s="12"/>
      <c r="GR123" s="12"/>
      <c r="GS123" s="12"/>
      <c r="GT123" s="12"/>
      <c r="GU123" s="12"/>
      <c r="GV123" s="12"/>
      <c r="GW123" s="12"/>
      <c r="GX123" s="12"/>
      <c r="GY123" s="12"/>
      <c r="GZ123" s="12"/>
      <c r="HA123" s="12"/>
      <c r="HB123" s="12"/>
      <c r="HC123" s="12"/>
      <c r="HD123" s="12"/>
      <c r="HE123" s="12"/>
      <c r="HF123" s="12"/>
      <c r="HG123" s="12"/>
      <c r="HH123" s="12"/>
      <c r="HI123" s="12"/>
      <c r="HJ123" s="12"/>
      <c r="HK123" s="12"/>
      <c r="HL123" s="12"/>
      <c r="HM123" s="12"/>
      <c r="HN123" s="12"/>
      <c r="HO123" s="12"/>
      <c r="HP123" s="12"/>
      <c r="HQ123" s="12"/>
      <c r="HR123" s="12"/>
      <c r="HS123" s="12"/>
      <c r="HT123" s="12"/>
      <c r="HU123" s="12"/>
      <c r="HV123" s="12"/>
      <c r="HW123" s="12"/>
      <c r="HX123" s="12"/>
      <c r="HY123" s="12"/>
      <c r="HZ123" s="12"/>
      <c r="IA123" s="12"/>
      <c r="IB123" s="12"/>
      <c r="IC123" s="12"/>
      <c r="ID123" s="12"/>
      <c r="IE123" s="12"/>
      <c r="IF123" s="12"/>
      <c r="IG123" s="12"/>
      <c r="IH123" s="12"/>
      <c r="II123" s="12"/>
      <c r="IJ123" s="12"/>
      <c r="IK123" s="12"/>
      <c r="IL123" s="12"/>
      <c r="IM123" s="12"/>
      <c r="IN123" s="12"/>
      <c r="IO123" s="12"/>
      <c r="IP123" s="12"/>
      <c r="IQ123" s="12"/>
      <c r="IR123" s="12"/>
      <c r="IS123" s="12"/>
    </row>
    <row r="124" spans="1:253" ht="11.1" customHeight="1" x14ac:dyDescent="0.25">
      <c r="A124" s="36" t="s">
        <v>18</v>
      </c>
      <c r="B124" s="45"/>
      <c r="C124" s="45"/>
      <c r="D124" s="45"/>
      <c r="E124" s="45"/>
      <c r="F124" s="51"/>
      <c r="G124" s="96"/>
      <c r="H124" s="96"/>
      <c r="I124" s="96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12"/>
      <c r="AY124" s="12"/>
      <c r="AZ124" s="12"/>
      <c r="BA124" s="12"/>
      <c r="BB124" s="12"/>
      <c r="BC124" s="12"/>
      <c r="BD124" s="12"/>
      <c r="BE124" s="12"/>
      <c r="BF124" s="12"/>
      <c r="BG124" s="12"/>
      <c r="BH124" s="12"/>
      <c r="BI124" s="12"/>
      <c r="BJ124" s="12"/>
      <c r="BK124" s="12"/>
      <c r="BL124" s="12"/>
      <c r="BM124" s="12"/>
      <c r="BN124" s="12"/>
      <c r="BO124" s="12"/>
      <c r="BP124" s="12"/>
      <c r="BQ124" s="12"/>
      <c r="BR124" s="12"/>
      <c r="BS124" s="12"/>
      <c r="BT124" s="12"/>
      <c r="BU124" s="12"/>
      <c r="BV124" s="12"/>
      <c r="BW124" s="12"/>
      <c r="BX124" s="12"/>
      <c r="BY124" s="12"/>
      <c r="BZ124" s="12"/>
      <c r="CA124" s="12"/>
      <c r="CB124" s="12"/>
      <c r="CC124" s="12"/>
      <c r="CD124" s="12"/>
      <c r="CE124" s="12"/>
      <c r="CF124" s="12"/>
      <c r="CG124" s="12"/>
      <c r="CH124" s="12"/>
      <c r="CI124" s="12"/>
      <c r="CJ124" s="12"/>
      <c r="CK124" s="12"/>
      <c r="CL124" s="12"/>
      <c r="CM124" s="12"/>
      <c r="CN124" s="12"/>
      <c r="CO124" s="12"/>
      <c r="CP124" s="12"/>
      <c r="CQ124" s="12"/>
      <c r="CR124" s="12"/>
      <c r="CS124" s="12"/>
      <c r="CT124" s="12"/>
      <c r="CU124" s="12"/>
      <c r="CV124" s="12"/>
      <c r="CW124" s="12"/>
      <c r="CX124" s="12"/>
      <c r="CY124" s="12"/>
      <c r="CZ124" s="12"/>
      <c r="DA124" s="12"/>
      <c r="DB124" s="12"/>
      <c r="DC124" s="12"/>
      <c r="DD124" s="12"/>
      <c r="DE124" s="12"/>
      <c r="DF124" s="12"/>
      <c r="DG124" s="12"/>
      <c r="DH124" s="12"/>
      <c r="DI124" s="12"/>
      <c r="DJ124" s="12"/>
      <c r="DK124" s="12"/>
      <c r="DL124" s="12"/>
      <c r="DM124" s="12"/>
      <c r="DN124" s="12"/>
      <c r="DO124" s="12"/>
      <c r="DP124" s="12"/>
      <c r="DQ124" s="12"/>
      <c r="DR124" s="12"/>
      <c r="DS124" s="12"/>
      <c r="DT124" s="12"/>
      <c r="DU124" s="12"/>
      <c r="DV124" s="12"/>
      <c r="DW124" s="12"/>
      <c r="DX124" s="12"/>
      <c r="DY124" s="12"/>
      <c r="DZ124" s="12"/>
      <c r="EA124" s="12"/>
      <c r="EB124" s="12"/>
      <c r="EC124" s="12"/>
      <c r="ED124" s="12"/>
      <c r="EE124" s="12"/>
      <c r="EF124" s="12"/>
      <c r="EG124" s="12"/>
      <c r="EH124" s="12"/>
      <c r="EI124" s="12"/>
      <c r="EJ124" s="12"/>
      <c r="EK124" s="12"/>
      <c r="EL124" s="12"/>
      <c r="EM124" s="12"/>
      <c r="EN124" s="12"/>
      <c r="EO124" s="12"/>
      <c r="EP124" s="12"/>
      <c r="EQ124" s="12"/>
      <c r="ER124" s="12"/>
      <c r="ES124" s="12"/>
      <c r="ET124" s="12"/>
      <c r="EU124" s="12"/>
      <c r="EV124" s="12"/>
      <c r="EW124" s="12"/>
      <c r="EX124" s="12"/>
      <c r="EY124" s="12"/>
      <c r="EZ124" s="12"/>
      <c r="FA124" s="12"/>
      <c r="FB124" s="12"/>
      <c r="FC124" s="12"/>
      <c r="FD124" s="12"/>
      <c r="FE124" s="12"/>
      <c r="FF124" s="12"/>
      <c r="FG124" s="12"/>
      <c r="FH124" s="12"/>
      <c r="FI124" s="12"/>
      <c r="FJ124" s="12"/>
      <c r="FK124" s="12"/>
      <c r="FL124" s="12"/>
      <c r="FM124" s="12"/>
      <c r="FN124" s="12"/>
      <c r="FO124" s="12"/>
      <c r="FP124" s="12"/>
      <c r="FQ124" s="12"/>
      <c r="FR124" s="12"/>
      <c r="FS124" s="12"/>
      <c r="FT124" s="12"/>
      <c r="FU124" s="12"/>
      <c r="FV124" s="12"/>
      <c r="FW124" s="12"/>
      <c r="FX124" s="12"/>
      <c r="FY124" s="12"/>
      <c r="FZ124" s="12"/>
      <c r="GA124" s="12"/>
      <c r="GB124" s="12"/>
      <c r="GC124" s="12"/>
      <c r="GD124" s="12"/>
      <c r="GE124" s="12"/>
      <c r="GF124" s="12"/>
      <c r="GG124" s="12"/>
      <c r="GH124" s="12"/>
      <c r="GI124" s="12"/>
      <c r="GJ124" s="12"/>
      <c r="GK124" s="12"/>
      <c r="GL124" s="12"/>
      <c r="GM124" s="12"/>
      <c r="GN124" s="12"/>
      <c r="GO124" s="12"/>
      <c r="GP124" s="12"/>
      <c r="GQ124" s="12"/>
      <c r="GR124" s="12"/>
      <c r="GS124" s="12"/>
      <c r="GT124" s="12"/>
      <c r="GU124" s="12"/>
      <c r="GV124" s="12"/>
      <c r="GW124" s="12"/>
      <c r="GX124" s="12"/>
      <c r="GY124" s="12"/>
      <c r="GZ124" s="12"/>
      <c r="HA124" s="12"/>
      <c r="HB124" s="12"/>
      <c r="HC124" s="12"/>
      <c r="HD124" s="12"/>
      <c r="HE124" s="12"/>
      <c r="HF124" s="12"/>
      <c r="HG124" s="12"/>
      <c r="HH124" s="12"/>
      <c r="HI124" s="12"/>
      <c r="HJ124" s="12"/>
      <c r="HK124" s="12"/>
      <c r="HL124" s="12"/>
      <c r="HM124" s="12"/>
      <c r="HN124" s="12"/>
      <c r="HO124" s="12"/>
      <c r="HP124" s="12"/>
      <c r="HQ124" s="12"/>
      <c r="HR124" s="12"/>
      <c r="HS124" s="12"/>
      <c r="HT124" s="12"/>
      <c r="HU124" s="12"/>
      <c r="HV124" s="12"/>
      <c r="HW124" s="12"/>
      <c r="HX124" s="12"/>
      <c r="HY124" s="12"/>
      <c r="HZ124" s="12"/>
      <c r="IA124" s="12"/>
      <c r="IB124" s="12"/>
      <c r="IC124" s="12"/>
      <c r="ID124" s="12"/>
      <c r="IE124" s="12"/>
      <c r="IF124" s="12"/>
      <c r="IG124" s="12"/>
      <c r="IH124" s="12"/>
      <c r="II124" s="12"/>
      <c r="IJ124" s="12"/>
      <c r="IK124" s="12"/>
      <c r="IL124" s="12"/>
      <c r="IM124" s="12"/>
      <c r="IN124" s="12"/>
      <c r="IO124" s="12"/>
      <c r="IP124" s="12"/>
      <c r="IQ124" s="12"/>
      <c r="IR124" s="12"/>
      <c r="IS124" s="12"/>
    </row>
    <row r="125" spans="1:253" ht="14.25" customHeight="1" x14ac:dyDescent="0.25">
      <c r="A125" s="50" t="s">
        <v>19</v>
      </c>
      <c r="B125" s="45"/>
      <c r="C125" s="45"/>
      <c r="D125" s="45"/>
      <c r="E125" s="45"/>
      <c r="F125" s="51"/>
      <c r="G125" s="96"/>
      <c r="H125" s="96"/>
      <c r="I125" s="96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12"/>
      <c r="AY125" s="12"/>
      <c r="AZ125" s="12"/>
      <c r="BA125" s="12"/>
      <c r="BB125" s="12"/>
      <c r="BC125" s="12"/>
      <c r="BD125" s="12"/>
      <c r="BE125" s="12"/>
      <c r="BF125" s="12"/>
      <c r="BG125" s="12"/>
      <c r="BH125" s="12"/>
      <c r="BI125" s="12"/>
      <c r="BJ125" s="12"/>
      <c r="BK125" s="12"/>
      <c r="BL125" s="12"/>
      <c r="BM125" s="12"/>
      <c r="BN125" s="12"/>
      <c r="BO125" s="12"/>
      <c r="BP125" s="12"/>
      <c r="BQ125" s="12"/>
      <c r="BR125" s="12"/>
      <c r="BS125" s="12"/>
      <c r="BT125" s="12"/>
      <c r="BU125" s="12"/>
      <c r="BV125" s="12"/>
      <c r="BW125" s="12"/>
      <c r="BX125" s="12"/>
      <c r="BY125" s="12"/>
      <c r="BZ125" s="12"/>
      <c r="CA125" s="12"/>
      <c r="CB125" s="12"/>
      <c r="CC125" s="12"/>
      <c r="CD125" s="12"/>
      <c r="CE125" s="12"/>
      <c r="CF125" s="12"/>
      <c r="CG125" s="12"/>
      <c r="CH125" s="12"/>
      <c r="CI125" s="12"/>
      <c r="CJ125" s="12"/>
      <c r="CK125" s="12"/>
      <c r="CL125" s="12"/>
      <c r="CM125" s="12"/>
      <c r="CN125" s="12"/>
      <c r="CO125" s="12"/>
      <c r="CP125" s="12"/>
      <c r="CQ125" s="12"/>
      <c r="CR125" s="12"/>
      <c r="CS125" s="12"/>
      <c r="CT125" s="12"/>
      <c r="CU125" s="12"/>
      <c r="CV125" s="12"/>
      <c r="CW125" s="12"/>
      <c r="CX125" s="12"/>
      <c r="CY125" s="12"/>
      <c r="CZ125" s="12"/>
      <c r="DA125" s="12"/>
      <c r="DB125" s="12"/>
      <c r="DC125" s="12"/>
      <c r="DD125" s="12"/>
      <c r="DE125" s="12"/>
      <c r="DF125" s="12"/>
      <c r="DG125" s="12"/>
      <c r="DH125" s="12"/>
      <c r="DI125" s="12"/>
      <c r="DJ125" s="12"/>
      <c r="DK125" s="12"/>
      <c r="DL125" s="12"/>
      <c r="DM125" s="12"/>
      <c r="DN125" s="12"/>
      <c r="DO125" s="12"/>
      <c r="DP125" s="12"/>
      <c r="DQ125" s="12"/>
      <c r="DR125" s="12"/>
      <c r="DS125" s="12"/>
      <c r="DT125" s="12"/>
      <c r="DU125" s="12"/>
      <c r="DV125" s="12"/>
      <c r="DW125" s="12"/>
      <c r="DX125" s="12"/>
      <c r="DY125" s="12"/>
      <c r="DZ125" s="12"/>
      <c r="EA125" s="12"/>
      <c r="EB125" s="12"/>
      <c r="EC125" s="12"/>
      <c r="ED125" s="12"/>
      <c r="EE125" s="12"/>
      <c r="EF125" s="12"/>
      <c r="EG125" s="12"/>
      <c r="EH125" s="12"/>
      <c r="EI125" s="12"/>
      <c r="EJ125" s="12"/>
      <c r="EK125" s="12"/>
      <c r="EL125" s="12"/>
      <c r="EM125" s="12"/>
      <c r="EN125" s="12"/>
      <c r="EO125" s="12"/>
      <c r="EP125" s="12"/>
      <c r="EQ125" s="12"/>
      <c r="ER125" s="12"/>
      <c r="ES125" s="12"/>
      <c r="ET125" s="12"/>
      <c r="EU125" s="12"/>
      <c r="EV125" s="12"/>
      <c r="EW125" s="12"/>
      <c r="EX125" s="12"/>
      <c r="EY125" s="12"/>
      <c r="EZ125" s="12"/>
      <c r="FA125" s="12"/>
      <c r="FB125" s="12"/>
      <c r="FC125" s="12"/>
      <c r="FD125" s="12"/>
      <c r="FE125" s="12"/>
      <c r="FF125" s="12"/>
      <c r="FG125" s="12"/>
      <c r="FH125" s="12"/>
      <c r="FI125" s="12"/>
      <c r="FJ125" s="12"/>
      <c r="FK125" s="12"/>
      <c r="FL125" s="12"/>
      <c r="FM125" s="12"/>
      <c r="FN125" s="12"/>
      <c r="FO125" s="12"/>
      <c r="FP125" s="12"/>
      <c r="FQ125" s="12"/>
      <c r="FR125" s="12"/>
      <c r="FS125" s="12"/>
      <c r="FT125" s="12"/>
      <c r="FU125" s="12"/>
      <c r="FV125" s="12"/>
      <c r="FW125" s="12"/>
      <c r="FX125" s="12"/>
      <c r="FY125" s="12"/>
      <c r="FZ125" s="12"/>
      <c r="GA125" s="12"/>
      <c r="GB125" s="12"/>
      <c r="GC125" s="12"/>
      <c r="GD125" s="12"/>
      <c r="GE125" s="12"/>
      <c r="GF125" s="12"/>
      <c r="GG125" s="12"/>
      <c r="GH125" s="12"/>
      <c r="GI125" s="12"/>
      <c r="GJ125" s="12"/>
      <c r="GK125" s="12"/>
      <c r="GL125" s="12"/>
      <c r="GM125" s="12"/>
      <c r="GN125" s="12"/>
      <c r="GO125" s="12"/>
      <c r="GP125" s="12"/>
      <c r="GQ125" s="12"/>
      <c r="GR125" s="12"/>
      <c r="GS125" s="12"/>
      <c r="GT125" s="12"/>
      <c r="GU125" s="12"/>
      <c r="GV125" s="12"/>
      <c r="GW125" s="12"/>
      <c r="GX125" s="12"/>
      <c r="GY125" s="12"/>
      <c r="GZ125" s="12"/>
      <c r="HA125" s="12"/>
      <c r="HB125" s="12"/>
      <c r="HC125" s="12"/>
      <c r="HD125" s="12"/>
      <c r="HE125" s="12"/>
      <c r="HF125" s="12"/>
      <c r="HG125" s="12"/>
      <c r="HH125" s="12"/>
      <c r="HI125" s="12"/>
      <c r="HJ125" s="12"/>
      <c r="HK125" s="12"/>
      <c r="HL125" s="12"/>
      <c r="HM125" s="12"/>
      <c r="HN125" s="12"/>
      <c r="HO125" s="12"/>
      <c r="HP125" s="12"/>
      <c r="HQ125" s="12"/>
      <c r="HR125" s="12"/>
      <c r="HS125" s="12"/>
      <c r="HT125" s="12"/>
      <c r="HU125" s="12"/>
      <c r="HV125" s="12"/>
      <c r="HW125" s="12"/>
      <c r="HX125" s="12"/>
      <c r="HY125" s="12"/>
      <c r="HZ125" s="12"/>
      <c r="IA125" s="12"/>
      <c r="IB125" s="12"/>
      <c r="IC125" s="12"/>
      <c r="ID125" s="12"/>
      <c r="IE125" s="12"/>
      <c r="IF125" s="12"/>
      <c r="IG125" s="12"/>
      <c r="IH125" s="12"/>
      <c r="II125" s="12"/>
      <c r="IJ125" s="12"/>
      <c r="IK125" s="12"/>
      <c r="IL125" s="12"/>
      <c r="IM125" s="12"/>
      <c r="IN125" s="12"/>
      <c r="IO125" s="12"/>
      <c r="IP125" s="12"/>
      <c r="IQ125" s="12"/>
      <c r="IR125" s="12"/>
      <c r="IS125" s="12"/>
    </row>
    <row r="126" spans="1:253" ht="11.1" customHeight="1" x14ac:dyDescent="0.25">
      <c r="A126" s="36" t="s">
        <v>20</v>
      </c>
      <c r="B126" s="45"/>
      <c r="C126" s="45"/>
      <c r="D126" s="45"/>
      <c r="E126" s="45"/>
      <c r="F126" s="51"/>
      <c r="G126" s="96"/>
      <c r="H126" s="96"/>
      <c r="I126" s="96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12"/>
      <c r="AY126" s="12"/>
      <c r="AZ126" s="12"/>
      <c r="BA126" s="12"/>
      <c r="BB126" s="12"/>
      <c r="BC126" s="12"/>
      <c r="BD126" s="12"/>
      <c r="BE126" s="12"/>
      <c r="BF126" s="12"/>
      <c r="BG126" s="12"/>
      <c r="BH126" s="12"/>
      <c r="BI126" s="12"/>
      <c r="BJ126" s="12"/>
      <c r="BK126" s="12"/>
      <c r="BL126" s="12"/>
      <c r="BM126" s="12"/>
      <c r="BN126" s="12"/>
      <c r="BO126" s="12"/>
      <c r="BP126" s="12"/>
      <c r="BQ126" s="12"/>
      <c r="BR126" s="12"/>
      <c r="BS126" s="12"/>
      <c r="BT126" s="12"/>
      <c r="BU126" s="12"/>
      <c r="BV126" s="12"/>
      <c r="BW126" s="12"/>
      <c r="BX126" s="12"/>
      <c r="BY126" s="12"/>
      <c r="BZ126" s="12"/>
      <c r="CA126" s="12"/>
      <c r="CB126" s="12"/>
      <c r="CC126" s="12"/>
      <c r="CD126" s="12"/>
      <c r="CE126" s="12"/>
      <c r="CF126" s="12"/>
      <c r="CG126" s="12"/>
      <c r="CH126" s="12"/>
      <c r="CI126" s="12"/>
      <c r="CJ126" s="12"/>
      <c r="CK126" s="12"/>
      <c r="CL126" s="12"/>
      <c r="CM126" s="12"/>
      <c r="CN126" s="12"/>
      <c r="CO126" s="12"/>
      <c r="CP126" s="12"/>
      <c r="CQ126" s="12"/>
      <c r="CR126" s="12"/>
      <c r="CS126" s="12"/>
      <c r="CT126" s="12"/>
      <c r="CU126" s="12"/>
      <c r="CV126" s="12"/>
      <c r="CW126" s="12"/>
      <c r="CX126" s="12"/>
      <c r="CY126" s="12"/>
      <c r="CZ126" s="12"/>
      <c r="DA126" s="12"/>
      <c r="DB126" s="12"/>
      <c r="DC126" s="12"/>
      <c r="DD126" s="12"/>
      <c r="DE126" s="12"/>
      <c r="DF126" s="12"/>
      <c r="DG126" s="12"/>
      <c r="DH126" s="12"/>
      <c r="DI126" s="12"/>
      <c r="DJ126" s="12"/>
      <c r="DK126" s="12"/>
      <c r="DL126" s="12"/>
      <c r="DM126" s="12"/>
      <c r="DN126" s="12"/>
      <c r="DO126" s="12"/>
      <c r="DP126" s="12"/>
      <c r="DQ126" s="12"/>
      <c r="DR126" s="12"/>
      <c r="DS126" s="12"/>
      <c r="DT126" s="12"/>
      <c r="DU126" s="12"/>
      <c r="DV126" s="12"/>
      <c r="DW126" s="12"/>
      <c r="DX126" s="12"/>
      <c r="DY126" s="12"/>
      <c r="DZ126" s="12"/>
      <c r="EA126" s="12"/>
      <c r="EB126" s="12"/>
      <c r="EC126" s="12"/>
      <c r="ED126" s="12"/>
      <c r="EE126" s="12"/>
      <c r="EF126" s="12"/>
      <c r="EG126" s="12"/>
      <c r="EH126" s="12"/>
      <c r="EI126" s="12"/>
      <c r="EJ126" s="12"/>
      <c r="EK126" s="12"/>
      <c r="EL126" s="12"/>
      <c r="EM126" s="12"/>
      <c r="EN126" s="12"/>
      <c r="EO126" s="12"/>
      <c r="EP126" s="12"/>
      <c r="EQ126" s="12"/>
      <c r="ER126" s="12"/>
      <c r="ES126" s="12"/>
      <c r="ET126" s="12"/>
      <c r="EU126" s="12"/>
      <c r="EV126" s="12"/>
      <c r="EW126" s="12"/>
      <c r="EX126" s="12"/>
      <c r="EY126" s="12"/>
      <c r="EZ126" s="12"/>
      <c r="FA126" s="12"/>
      <c r="FB126" s="12"/>
      <c r="FC126" s="12"/>
      <c r="FD126" s="12"/>
      <c r="FE126" s="12"/>
      <c r="FF126" s="12"/>
      <c r="FG126" s="12"/>
      <c r="FH126" s="12"/>
      <c r="FI126" s="12"/>
      <c r="FJ126" s="12"/>
      <c r="FK126" s="12"/>
      <c r="FL126" s="12"/>
      <c r="FM126" s="12"/>
      <c r="FN126" s="12"/>
      <c r="FO126" s="12"/>
      <c r="FP126" s="12"/>
      <c r="FQ126" s="12"/>
      <c r="FR126" s="12"/>
      <c r="FS126" s="12"/>
      <c r="FT126" s="12"/>
      <c r="FU126" s="12"/>
      <c r="FV126" s="12"/>
      <c r="FW126" s="12"/>
      <c r="FX126" s="12"/>
      <c r="FY126" s="12"/>
      <c r="FZ126" s="12"/>
      <c r="GA126" s="12"/>
      <c r="GB126" s="12"/>
      <c r="GC126" s="12"/>
      <c r="GD126" s="12"/>
      <c r="GE126" s="12"/>
      <c r="GF126" s="12"/>
      <c r="GG126" s="12"/>
      <c r="GH126" s="12"/>
      <c r="GI126" s="12"/>
      <c r="GJ126" s="12"/>
      <c r="GK126" s="12"/>
      <c r="GL126" s="12"/>
      <c r="GM126" s="12"/>
      <c r="GN126" s="12"/>
      <c r="GO126" s="12"/>
      <c r="GP126" s="12"/>
      <c r="GQ126" s="12"/>
      <c r="GR126" s="12"/>
      <c r="GS126" s="12"/>
      <c r="GT126" s="12"/>
      <c r="GU126" s="12"/>
      <c r="GV126" s="12"/>
      <c r="GW126" s="12"/>
      <c r="GX126" s="12"/>
      <c r="GY126" s="12"/>
      <c r="GZ126" s="12"/>
      <c r="HA126" s="12"/>
      <c r="HB126" s="12"/>
      <c r="HC126" s="12"/>
      <c r="HD126" s="12"/>
      <c r="HE126" s="12"/>
      <c r="HF126" s="12"/>
      <c r="HG126" s="12"/>
      <c r="HH126" s="12"/>
      <c r="HI126" s="12"/>
      <c r="HJ126" s="12"/>
      <c r="HK126" s="12"/>
      <c r="HL126" s="12"/>
      <c r="HM126" s="12"/>
      <c r="HN126" s="12"/>
      <c r="HO126" s="12"/>
      <c r="HP126" s="12"/>
      <c r="HQ126" s="12"/>
      <c r="HR126" s="12"/>
      <c r="HS126" s="12"/>
      <c r="HT126" s="12"/>
      <c r="HU126" s="12"/>
      <c r="HV126" s="12"/>
      <c r="HW126" s="12"/>
      <c r="HX126" s="12"/>
      <c r="HY126" s="12"/>
      <c r="HZ126" s="12"/>
      <c r="IA126" s="12"/>
      <c r="IB126" s="12"/>
      <c r="IC126" s="12"/>
      <c r="ID126" s="12"/>
      <c r="IE126" s="12"/>
      <c r="IF126" s="12"/>
      <c r="IG126" s="12"/>
      <c r="IH126" s="12"/>
      <c r="II126" s="12"/>
      <c r="IJ126" s="12"/>
      <c r="IK126" s="12"/>
      <c r="IL126" s="12"/>
      <c r="IM126" s="12"/>
      <c r="IN126" s="12"/>
      <c r="IO126" s="12"/>
      <c r="IP126" s="12"/>
      <c r="IQ126" s="12"/>
      <c r="IR126" s="12"/>
      <c r="IS126" s="12"/>
    </row>
    <row r="127" spans="1:253" ht="11.1" customHeight="1" x14ac:dyDescent="0.25">
      <c r="A127" s="36" t="s">
        <v>21</v>
      </c>
      <c r="B127" s="45"/>
      <c r="C127" s="45"/>
      <c r="D127" s="45"/>
      <c r="E127" s="45"/>
      <c r="F127" s="51"/>
      <c r="G127" s="96"/>
      <c r="H127" s="96"/>
      <c r="I127" s="96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12"/>
      <c r="AY127" s="12"/>
      <c r="AZ127" s="12"/>
      <c r="BA127" s="12"/>
      <c r="BB127" s="12"/>
      <c r="BC127" s="12"/>
      <c r="BD127" s="12"/>
      <c r="BE127" s="12"/>
      <c r="BF127" s="12"/>
      <c r="BG127" s="12"/>
      <c r="BH127" s="12"/>
      <c r="BI127" s="12"/>
      <c r="BJ127" s="12"/>
      <c r="BK127" s="12"/>
      <c r="BL127" s="12"/>
      <c r="BM127" s="12"/>
      <c r="BN127" s="12"/>
      <c r="BO127" s="12"/>
      <c r="BP127" s="12"/>
      <c r="BQ127" s="12"/>
      <c r="BR127" s="12"/>
      <c r="BS127" s="12"/>
      <c r="BT127" s="12"/>
      <c r="BU127" s="12"/>
      <c r="BV127" s="12"/>
      <c r="BW127" s="12"/>
      <c r="BX127" s="12"/>
      <c r="BY127" s="12"/>
      <c r="BZ127" s="12"/>
      <c r="CA127" s="12"/>
      <c r="CB127" s="12"/>
      <c r="CC127" s="12"/>
      <c r="CD127" s="12"/>
      <c r="CE127" s="12"/>
      <c r="CF127" s="12"/>
      <c r="CG127" s="12"/>
      <c r="CH127" s="12"/>
      <c r="CI127" s="12"/>
      <c r="CJ127" s="12"/>
      <c r="CK127" s="12"/>
      <c r="CL127" s="12"/>
      <c r="CM127" s="12"/>
      <c r="CN127" s="12"/>
      <c r="CO127" s="12"/>
      <c r="CP127" s="12"/>
      <c r="CQ127" s="12"/>
      <c r="CR127" s="12"/>
      <c r="CS127" s="12"/>
      <c r="CT127" s="12"/>
      <c r="CU127" s="12"/>
      <c r="CV127" s="12"/>
      <c r="CW127" s="12"/>
      <c r="CX127" s="12"/>
      <c r="CY127" s="12"/>
      <c r="CZ127" s="12"/>
      <c r="DA127" s="12"/>
      <c r="DB127" s="12"/>
      <c r="DC127" s="12"/>
      <c r="DD127" s="12"/>
      <c r="DE127" s="12"/>
      <c r="DF127" s="12"/>
      <c r="DG127" s="12"/>
      <c r="DH127" s="12"/>
      <c r="DI127" s="12"/>
      <c r="DJ127" s="12"/>
      <c r="DK127" s="12"/>
      <c r="DL127" s="12"/>
      <c r="DM127" s="12"/>
      <c r="DN127" s="12"/>
      <c r="DO127" s="12"/>
      <c r="DP127" s="12"/>
      <c r="DQ127" s="12"/>
      <c r="DR127" s="12"/>
      <c r="DS127" s="12"/>
      <c r="DT127" s="12"/>
      <c r="DU127" s="12"/>
      <c r="DV127" s="12"/>
      <c r="DW127" s="12"/>
      <c r="DX127" s="12"/>
      <c r="DY127" s="12"/>
      <c r="DZ127" s="12"/>
      <c r="EA127" s="12"/>
      <c r="EB127" s="12"/>
      <c r="EC127" s="12"/>
      <c r="ED127" s="12"/>
      <c r="EE127" s="12"/>
      <c r="EF127" s="12"/>
      <c r="EG127" s="12"/>
      <c r="EH127" s="12"/>
      <c r="EI127" s="12"/>
      <c r="EJ127" s="12"/>
      <c r="EK127" s="12"/>
      <c r="EL127" s="12"/>
      <c r="EM127" s="12"/>
      <c r="EN127" s="12"/>
      <c r="EO127" s="12"/>
      <c r="EP127" s="12"/>
      <c r="EQ127" s="12"/>
      <c r="ER127" s="12"/>
      <c r="ES127" s="12"/>
      <c r="ET127" s="12"/>
      <c r="EU127" s="12"/>
      <c r="EV127" s="12"/>
      <c r="EW127" s="12"/>
      <c r="EX127" s="12"/>
      <c r="EY127" s="12"/>
      <c r="EZ127" s="12"/>
      <c r="FA127" s="12"/>
      <c r="FB127" s="12"/>
      <c r="FC127" s="12"/>
      <c r="FD127" s="12"/>
      <c r="FE127" s="12"/>
      <c r="FF127" s="12"/>
      <c r="FG127" s="12"/>
      <c r="FH127" s="12"/>
      <c r="FI127" s="12"/>
      <c r="FJ127" s="12"/>
      <c r="FK127" s="12"/>
      <c r="FL127" s="12"/>
      <c r="FM127" s="12"/>
      <c r="FN127" s="12"/>
      <c r="FO127" s="12"/>
      <c r="FP127" s="12"/>
      <c r="FQ127" s="12"/>
      <c r="FR127" s="12"/>
      <c r="FS127" s="12"/>
      <c r="FT127" s="12"/>
      <c r="FU127" s="12"/>
      <c r="FV127" s="12"/>
      <c r="FW127" s="12"/>
      <c r="FX127" s="12"/>
      <c r="FY127" s="12"/>
      <c r="FZ127" s="12"/>
      <c r="GA127" s="12"/>
      <c r="GB127" s="12"/>
      <c r="GC127" s="12"/>
      <c r="GD127" s="12"/>
      <c r="GE127" s="12"/>
      <c r="GF127" s="12"/>
      <c r="GG127" s="12"/>
      <c r="GH127" s="12"/>
      <c r="GI127" s="12"/>
      <c r="GJ127" s="12"/>
      <c r="GK127" s="12"/>
      <c r="GL127" s="12"/>
      <c r="GM127" s="12"/>
      <c r="GN127" s="12"/>
      <c r="GO127" s="12"/>
      <c r="GP127" s="12"/>
      <c r="GQ127" s="12"/>
      <c r="GR127" s="12"/>
      <c r="GS127" s="12"/>
      <c r="GT127" s="12"/>
      <c r="GU127" s="12"/>
      <c r="GV127" s="12"/>
      <c r="GW127" s="12"/>
      <c r="GX127" s="12"/>
      <c r="GY127" s="12"/>
      <c r="GZ127" s="12"/>
      <c r="HA127" s="12"/>
      <c r="HB127" s="12"/>
      <c r="HC127" s="12"/>
      <c r="HD127" s="12"/>
      <c r="HE127" s="12"/>
      <c r="HF127" s="12"/>
      <c r="HG127" s="12"/>
      <c r="HH127" s="12"/>
      <c r="HI127" s="12"/>
      <c r="HJ127" s="12"/>
      <c r="HK127" s="12"/>
      <c r="HL127" s="12"/>
      <c r="HM127" s="12"/>
      <c r="HN127" s="12"/>
      <c r="HO127" s="12"/>
      <c r="HP127" s="12"/>
      <c r="HQ127" s="12"/>
      <c r="HR127" s="12"/>
      <c r="HS127" s="12"/>
      <c r="HT127" s="12"/>
      <c r="HU127" s="12"/>
      <c r="HV127" s="12"/>
      <c r="HW127" s="12"/>
      <c r="HX127" s="12"/>
      <c r="HY127" s="12"/>
      <c r="HZ127" s="12"/>
      <c r="IA127" s="12"/>
      <c r="IB127" s="12"/>
      <c r="IC127" s="12"/>
      <c r="ID127" s="12"/>
      <c r="IE127" s="12"/>
      <c r="IF127" s="12"/>
      <c r="IG127" s="12"/>
      <c r="IH127" s="12"/>
      <c r="II127" s="12"/>
      <c r="IJ127" s="12"/>
      <c r="IK127" s="12"/>
      <c r="IL127" s="12"/>
      <c r="IM127" s="12"/>
      <c r="IN127" s="12"/>
      <c r="IO127" s="12"/>
      <c r="IP127" s="12"/>
      <c r="IQ127" s="12"/>
      <c r="IR127" s="12"/>
      <c r="IS127" s="12"/>
    </row>
    <row r="128" spans="1:253" ht="11.1" customHeight="1" x14ac:dyDescent="0.25">
      <c r="A128" s="36" t="s">
        <v>22</v>
      </c>
      <c r="B128" s="45"/>
      <c r="C128" s="45"/>
      <c r="D128" s="45"/>
      <c r="E128" s="45"/>
      <c r="F128" s="51"/>
      <c r="G128" s="96"/>
      <c r="H128" s="96"/>
      <c r="I128" s="96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12"/>
      <c r="AY128" s="12"/>
      <c r="AZ128" s="12"/>
      <c r="BA128" s="12"/>
      <c r="BB128" s="12"/>
      <c r="BC128" s="12"/>
      <c r="BD128" s="12"/>
      <c r="BE128" s="12"/>
      <c r="BF128" s="12"/>
      <c r="BG128" s="12"/>
      <c r="BH128" s="12"/>
      <c r="BI128" s="12"/>
      <c r="BJ128" s="12"/>
      <c r="BK128" s="12"/>
      <c r="BL128" s="12"/>
      <c r="BM128" s="12"/>
      <c r="BN128" s="12"/>
      <c r="BO128" s="12"/>
      <c r="BP128" s="12"/>
      <c r="BQ128" s="12"/>
      <c r="BR128" s="12"/>
      <c r="BS128" s="12"/>
      <c r="BT128" s="12"/>
      <c r="BU128" s="12"/>
      <c r="BV128" s="12"/>
      <c r="BW128" s="12"/>
      <c r="BX128" s="12"/>
      <c r="BY128" s="12"/>
      <c r="BZ128" s="12"/>
      <c r="CA128" s="12"/>
      <c r="CB128" s="12"/>
      <c r="CC128" s="12"/>
      <c r="CD128" s="12"/>
      <c r="CE128" s="12"/>
      <c r="CF128" s="12"/>
      <c r="CG128" s="12"/>
      <c r="CH128" s="12"/>
      <c r="CI128" s="12"/>
      <c r="CJ128" s="12"/>
      <c r="CK128" s="12"/>
      <c r="CL128" s="12"/>
      <c r="CM128" s="12"/>
      <c r="CN128" s="12"/>
      <c r="CO128" s="12"/>
      <c r="CP128" s="12"/>
      <c r="CQ128" s="12"/>
      <c r="CR128" s="12"/>
      <c r="CS128" s="12"/>
      <c r="CT128" s="12"/>
      <c r="CU128" s="12"/>
      <c r="CV128" s="12"/>
      <c r="CW128" s="12"/>
      <c r="CX128" s="12"/>
      <c r="CY128" s="12"/>
      <c r="CZ128" s="12"/>
      <c r="DA128" s="12"/>
      <c r="DB128" s="12"/>
      <c r="DC128" s="12"/>
      <c r="DD128" s="12"/>
      <c r="DE128" s="12"/>
      <c r="DF128" s="12"/>
      <c r="DG128" s="12"/>
      <c r="DH128" s="12"/>
      <c r="DI128" s="12"/>
      <c r="DJ128" s="12"/>
      <c r="DK128" s="12"/>
      <c r="DL128" s="12"/>
      <c r="DM128" s="12"/>
      <c r="DN128" s="12"/>
      <c r="DO128" s="12"/>
      <c r="DP128" s="12"/>
      <c r="DQ128" s="12"/>
      <c r="DR128" s="12"/>
      <c r="DS128" s="12"/>
      <c r="DT128" s="12"/>
      <c r="DU128" s="12"/>
      <c r="DV128" s="12"/>
      <c r="DW128" s="12"/>
      <c r="DX128" s="12"/>
      <c r="DY128" s="12"/>
      <c r="DZ128" s="12"/>
      <c r="EA128" s="12"/>
      <c r="EB128" s="12"/>
      <c r="EC128" s="12"/>
      <c r="ED128" s="12"/>
      <c r="EE128" s="12"/>
      <c r="EF128" s="12"/>
      <c r="EG128" s="12"/>
      <c r="EH128" s="12"/>
      <c r="EI128" s="12"/>
      <c r="EJ128" s="12"/>
      <c r="EK128" s="12"/>
      <c r="EL128" s="12"/>
      <c r="EM128" s="12"/>
      <c r="EN128" s="12"/>
      <c r="EO128" s="12"/>
      <c r="EP128" s="12"/>
      <c r="EQ128" s="12"/>
      <c r="ER128" s="12"/>
      <c r="ES128" s="12"/>
      <c r="ET128" s="12"/>
      <c r="EU128" s="12"/>
      <c r="EV128" s="12"/>
      <c r="EW128" s="12"/>
      <c r="EX128" s="12"/>
      <c r="EY128" s="12"/>
      <c r="EZ128" s="12"/>
      <c r="FA128" s="12"/>
      <c r="FB128" s="12"/>
      <c r="FC128" s="12"/>
      <c r="FD128" s="12"/>
      <c r="FE128" s="12"/>
      <c r="FF128" s="12"/>
      <c r="FG128" s="12"/>
      <c r="FH128" s="12"/>
      <c r="FI128" s="12"/>
      <c r="FJ128" s="12"/>
      <c r="FK128" s="12"/>
      <c r="FL128" s="12"/>
      <c r="FM128" s="12"/>
      <c r="FN128" s="12"/>
      <c r="FO128" s="12"/>
      <c r="FP128" s="12"/>
      <c r="FQ128" s="12"/>
      <c r="FR128" s="12"/>
      <c r="FS128" s="12"/>
      <c r="FT128" s="12"/>
      <c r="FU128" s="12"/>
      <c r="FV128" s="12"/>
      <c r="FW128" s="12"/>
      <c r="FX128" s="12"/>
      <c r="FY128" s="12"/>
      <c r="FZ128" s="12"/>
      <c r="GA128" s="12"/>
      <c r="GB128" s="12"/>
      <c r="GC128" s="12"/>
      <c r="GD128" s="12"/>
      <c r="GE128" s="12"/>
      <c r="GF128" s="12"/>
      <c r="GG128" s="12"/>
      <c r="GH128" s="12"/>
      <c r="GI128" s="12"/>
      <c r="GJ128" s="12"/>
      <c r="GK128" s="12"/>
      <c r="GL128" s="12"/>
      <c r="GM128" s="12"/>
      <c r="GN128" s="12"/>
      <c r="GO128" s="12"/>
      <c r="GP128" s="12"/>
      <c r="GQ128" s="12"/>
      <c r="GR128" s="12"/>
      <c r="GS128" s="12"/>
      <c r="GT128" s="12"/>
      <c r="GU128" s="12"/>
      <c r="GV128" s="12"/>
      <c r="GW128" s="12"/>
      <c r="GX128" s="12"/>
      <c r="GY128" s="12"/>
      <c r="GZ128" s="12"/>
      <c r="HA128" s="12"/>
      <c r="HB128" s="12"/>
      <c r="HC128" s="12"/>
      <c r="HD128" s="12"/>
      <c r="HE128" s="12"/>
      <c r="HF128" s="12"/>
      <c r="HG128" s="12"/>
      <c r="HH128" s="12"/>
      <c r="HI128" s="12"/>
      <c r="HJ128" s="12"/>
      <c r="HK128" s="12"/>
      <c r="HL128" s="12"/>
      <c r="HM128" s="12"/>
      <c r="HN128" s="12"/>
      <c r="HO128" s="12"/>
      <c r="HP128" s="12"/>
      <c r="HQ128" s="12"/>
      <c r="HR128" s="12"/>
      <c r="HS128" s="12"/>
      <c r="HT128" s="12"/>
      <c r="HU128" s="12"/>
      <c r="HV128" s="12"/>
      <c r="HW128" s="12"/>
      <c r="HX128" s="12"/>
      <c r="HY128" s="12"/>
      <c r="HZ128" s="12"/>
      <c r="IA128" s="12"/>
      <c r="IB128" s="12"/>
      <c r="IC128" s="12"/>
      <c r="ID128" s="12"/>
      <c r="IE128" s="12"/>
      <c r="IF128" s="12"/>
      <c r="IG128" s="12"/>
      <c r="IH128" s="12"/>
      <c r="II128" s="12"/>
      <c r="IJ128" s="12"/>
      <c r="IK128" s="12"/>
      <c r="IL128" s="12"/>
      <c r="IM128" s="12"/>
      <c r="IN128" s="12"/>
      <c r="IO128" s="12"/>
      <c r="IP128" s="12"/>
      <c r="IQ128" s="12"/>
      <c r="IR128" s="12"/>
      <c r="IS128" s="12"/>
    </row>
    <row r="129" spans="1:253" ht="11.1" customHeight="1" x14ac:dyDescent="0.25">
      <c r="A129" s="36" t="s">
        <v>23</v>
      </c>
      <c r="B129" s="45"/>
      <c r="C129" s="45"/>
      <c r="D129" s="45"/>
      <c r="E129" s="45"/>
      <c r="F129" s="51"/>
      <c r="G129" s="96"/>
      <c r="H129" s="96"/>
      <c r="I129" s="96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12"/>
      <c r="AY129" s="12"/>
      <c r="AZ129" s="12"/>
      <c r="BA129" s="12"/>
      <c r="BB129" s="12"/>
      <c r="BC129" s="12"/>
      <c r="BD129" s="12"/>
      <c r="BE129" s="12"/>
      <c r="BF129" s="12"/>
      <c r="BG129" s="12"/>
      <c r="BH129" s="12"/>
      <c r="BI129" s="12"/>
      <c r="BJ129" s="12"/>
      <c r="BK129" s="12"/>
      <c r="BL129" s="12"/>
      <c r="BM129" s="12"/>
      <c r="BN129" s="12"/>
      <c r="BO129" s="12"/>
      <c r="BP129" s="12"/>
      <c r="BQ129" s="12"/>
      <c r="BR129" s="12"/>
      <c r="BS129" s="12"/>
      <c r="BT129" s="12"/>
      <c r="BU129" s="12"/>
      <c r="BV129" s="12"/>
      <c r="BW129" s="12"/>
      <c r="BX129" s="12"/>
      <c r="BY129" s="12"/>
      <c r="BZ129" s="12"/>
      <c r="CA129" s="12"/>
      <c r="CB129" s="12"/>
      <c r="CC129" s="12"/>
      <c r="CD129" s="12"/>
      <c r="CE129" s="12"/>
      <c r="CF129" s="12"/>
      <c r="CG129" s="12"/>
      <c r="CH129" s="12"/>
      <c r="CI129" s="12"/>
      <c r="CJ129" s="12"/>
      <c r="CK129" s="12"/>
      <c r="CL129" s="12"/>
      <c r="CM129" s="12"/>
      <c r="CN129" s="12"/>
      <c r="CO129" s="12"/>
      <c r="CP129" s="12"/>
      <c r="CQ129" s="12"/>
      <c r="CR129" s="12"/>
      <c r="CS129" s="12"/>
      <c r="CT129" s="12"/>
      <c r="CU129" s="12"/>
      <c r="CV129" s="12"/>
      <c r="CW129" s="12"/>
      <c r="CX129" s="12"/>
      <c r="CY129" s="12"/>
      <c r="CZ129" s="12"/>
      <c r="DA129" s="12"/>
      <c r="DB129" s="12"/>
      <c r="DC129" s="12"/>
      <c r="DD129" s="12"/>
      <c r="DE129" s="12"/>
      <c r="DF129" s="12"/>
      <c r="DG129" s="12"/>
      <c r="DH129" s="12"/>
      <c r="DI129" s="12"/>
      <c r="DJ129" s="12"/>
      <c r="DK129" s="12"/>
      <c r="DL129" s="12"/>
      <c r="DM129" s="12"/>
      <c r="DN129" s="12"/>
      <c r="DO129" s="12"/>
      <c r="DP129" s="12"/>
      <c r="DQ129" s="12"/>
      <c r="DR129" s="12"/>
      <c r="DS129" s="12"/>
      <c r="DT129" s="12"/>
      <c r="DU129" s="12"/>
      <c r="DV129" s="12"/>
      <c r="DW129" s="12"/>
      <c r="DX129" s="12"/>
      <c r="DY129" s="12"/>
      <c r="DZ129" s="12"/>
      <c r="EA129" s="12"/>
      <c r="EB129" s="12"/>
      <c r="EC129" s="12"/>
      <c r="ED129" s="12"/>
      <c r="EE129" s="12"/>
      <c r="EF129" s="12"/>
      <c r="EG129" s="12"/>
      <c r="EH129" s="12"/>
      <c r="EI129" s="12"/>
      <c r="EJ129" s="12"/>
      <c r="EK129" s="12"/>
      <c r="EL129" s="12"/>
      <c r="EM129" s="12"/>
      <c r="EN129" s="12"/>
      <c r="EO129" s="12"/>
      <c r="EP129" s="12"/>
      <c r="EQ129" s="12"/>
      <c r="ER129" s="12"/>
      <c r="ES129" s="12"/>
      <c r="ET129" s="12"/>
      <c r="EU129" s="12"/>
      <c r="EV129" s="12"/>
      <c r="EW129" s="12"/>
      <c r="EX129" s="12"/>
      <c r="EY129" s="12"/>
      <c r="EZ129" s="12"/>
      <c r="FA129" s="12"/>
      <c r="FB129" s="12"/>
      <c r="FC129" s="12"/>
      <c r="FD129" s="12"/>
      <c r="FE129" s="12"/>
      <c r="FF129" s="12"/>
      <c r="FG129" s="12"/>
      <c r="FH129" s="12"/>
      <c r="FI129" s="12"/>
      <c r="FJ129" s="12"/>
      <c r="FK129" s="12"/>
      <c r="FL129" s="12"/>
      <c r="FM129" s="12"/>
      <c r="FN129" s="12"/>
      <c r="FO129" s="12"/>
      <c r="FP129" s="12"/>
      <c r="FQ129" s="12"/>
      <c r="FR129" s="12"/>
      <c r="FS129" s="12"/>
      <c r="FT129" s="12"/>
      <c r="FU129" s="12"/>
      <c r="FV129" s="12"/>
      <c r="FW129" s="12"/>
      <c r="FX129" s="12"/>
      <c r="FY129" s="12"/>
      <c r="FZ129" s="12"/>
      <c r="GA129" s="12"/>
      <c r="GB129" s="12"/>
      <c r="GC129" s="12"/>
      <c r="GD129" s="12"/>
      <c r="GE129" s="12"/>
      <c r="GF129" s="12"/>
      <c r="GG129" s="12"/>
      <c r="GH129" s="12"/>
      <c r="GI129" s="12"/>
      <c r="GJ129" s="12"/>
      <c r="GK129" s="12"/>
      <c r="GL129" s="12"/>
      <c r="GM129" s="12"/>
      <c r="GN129" s="12"/>
      <c r="GO129" s="12"/>
      <c r="GP129" s="12"/>
      <c r="GQ129" s="12"/>
      <c r="GR129" s="12"/>
      <c r="GS129" s="12"/>
      <c r="GT129" s="12"/>
      <c r="GU129" s="12"/>
      <c r="GV129" s="12"/>
      <c r="GW129" s="12"/>
      <c r="GX129" s="12"/>
      <c r="GY129" s="12"/>
      <c r="GZ129" s="12"/>
      <c r="HA129" s="12"/>
      <c r="HB129" s="12"/>
      <c r="HC129" s="12"/>
      <c r="HD129" s="12"/>
      <c r="HE129" s="12"/>
      <c r="HF129" s="12"/>
      <c r="HG129" s="12"/>
      <c r="HH129" s="12"/>
      <c r="HI129" s="12"/>
      <c r="HJ129" s="12"/>
      <c r="HK129" s="12"/>
      <c r="HL129" s="12"/>
      <c r="HM129" s="12"/>
      <c r="HN129" s="12"/>
      <c r="HO129" s="12"/>
      <c r="HP129" s="12"/>
      <c r="HQ129" s="12"/>
      <c r="HR129" s="12"/>
      <c r="HS129" s="12"/>
      <c r="HT129" s="12"/>
      <c r="HU129" s="12"/>
      <c r="HV129" s="12"/>
      <c r="HW129" s="12"/>
      <c r="HX129" s="12"/>
      <c r="HY129" s="12"/>
      <c r="HZ129" s="12"/>
      <c r="IA129" s="12"/>
      <c r="IB129" s="12"/>
      <c r="IC129" s="12"/>
      <c r="ID129" s="12"/>
      <c r="IE129" s="12"/>
      <c r="IF129" s="12"/>
      <c r="IG129" s="12"/>
      <c r="IH129" s="12"/>
      <c r="II129" s="12"/>
      <c r="IJ129" s="12"/>
      <c r="IK129" s="12"/>
      <c r="IL129" s="12"/>
      <c r="IM129" s="12"/>
      <c r="IN129" s="12"/>
      <c r="IO129" s="12"/>
      <c r="IP129" s="12"/>
      <c r="IQ129" s="12"/>
      <c r="IR129" s="12"/>
      <c r="IS129" s="12"/>
    </row>
    <row r="130" spans="1:253" ht="11.1" customHeight="1" x14ac:dyDescent="0.25">
      <c r="A130" s="36" t="s">
        <v>24</v>
      </c>
      <c r="B130" s="45"/>
      <c r="C130" s="45"/>
      <c r="D130" s="45"/>
      <c r="E130" s="45"/>
      <c r="F130" s="51"/>
      <c r="G130" s="96"/>
      <c r="H130" s="96"/>
      <c r="I130" s="96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12"/>
      <c r="AY130" s="12"/>
      <c r="AZ130" s="12"/>
      <c r="BA130" s="12"/>
      <c r="BB130" s="12"/>
      <c r="BC130" s="12"/>
      <c r="BD130" s="12"/>
      <c r="BE130" s="12"/>
      <c r="BF130" s="12"/>
      <c r="BG130" s="12"/>
      <c r="BH130" s="12"/>
      <c r="BI130" s="12"/>
      <c r="BJ130" s="12"/>
      <c r="BK130" s="12"/>
      <c r="BL130" s="12"/>
      <c r="BM130" s="12"/>
      <c r="BN130" s="12"/>
      <c r="BO130" s="12"/>
      <c r="BP130" s="12"/>
      <c r="BQ130" s="12"/>
      <c r="BR130" s="12"/>
      <c r="BS130" s="12"/>
      <c r="BT130" s="12"/>
      <c r="BU130" s="12"/>
      <c r="BV130" s="12"/>
      <c r="BW130" s="12"/>
      <c r="BX130" s="12"/>
      <c r="BY130" s="12"/>
      <c r="BZ130" s="12"/>
      <c r="CA130" s="12"/>
      <c r="CB130" s="12"/>
      <c r="CC130" s="12"/>
      <c r="CD130" s="12"/>
      <c r="CE130" s="12"/>
      <c r="CF130" s="12"/>
      <c r="CG130" s="12"/>
      <c r="CH130" s="12"/>
      <c r="CI130" s="12"/>
      <c r="CJ130" s="12"/>
      <c r="CK130" s="12"/>
      <c r="CL130" s="12"/>
      <c r="CM130" s="12"/>
      <c r="CN130" s="12"/>
      <c r="CO130" s="12"/>
      <c r="CP130" s="12"/>
      <c r="CQ130" s="12"/>
      <c r="CR130" s="12"/>
      <c r="CS130" s="12"/>
      <c r="CT130" s="12"/>
      <c r="CU130" s="12"/>
      <c r="CV130" s="12"/>
      <c r="CW130" s="12"/>
      <c r="CX130" s="12"/>
      <c r="CY130" s="12"/>
      <c r="CZ130" s="12"/>
      <c r="DA130" s="12"/>
      <c r="DB130" s="12"/>
      <c r="DC130" s="12"/>
      <c r="DD130" s="12"/>
      <c r="DE130" s="12"/>
      <c r="DF130" s="12"/>
      <c r="DG130" s="12"/>
      <c r="DH130" s="12"/>
      <c r="DI130" s="12"/>
      <c r="DJ130" s="12"/>
      <c r="DK130" s="12"/>
      <c r="DL130" s="12"/>
      <c r="DM130" s="12"/>
      <c r="DN130" s="12"/>
      <c r="DO130" s="12"/>
      <c r="DP130" s="12"/>
      <c r="DQ130" s="12"/>
      <c r="DR130" s="12"/>
      <c r="DS130" s="12"/>
      <c r="DT130" s="12"/>
      <c r="DU130" s="12"/>
      <c r="DV130" s="12"/>
      <c r="DW130" s="12"/>
      <c r="DX130" s="12"/>
      <c r="DY130" s="12"/>
      <c r="DZ130" s="12"/>
      <c r="EA130" s="12"/>
      <c r="EB130" s="12"/>
      <c r="EC130" s="12"/>
      <c r="ED130" s="12"/>
      <c r="EE130" s="12"/>
      <c r="EF130" s="12"/>
      <c r="EG130" s="12"/>
      <c r="EH130" s="12"/>
      <c r="EI130" s="12"/>
      <c r="EJ130" s="12"/>
      <c r="EK130" s="12"/>
      <c r="EL130" s="12"/>
      <c r="EM130" s="12"/>
      <c r="EN130" s="12"/>
      <c r="EO130" s="12"/>
      <c r="EP130" s="12"/>
      <c r="EQ130" s="12"/>
      <c r="ER130" s="12"/>
      <c r="ES130" s="12"/>
      <c r="ET130" s="12"/>
      <c r="EU130" s="12"/>
      <c r="EV130" s="12"/>
      <c r="EW130" s="12"/>
      <c r="EX130" s="12"/>
      <c r="EY130" s="12"/>
      <c r="EZ130" s="12"/>
      <c r="FA130" s="12"/>
      <c r="FB130" s="12"/>
      <c r="FC130" s="12"/>
      <c r="FD130" s="12"/>
      <c r="FE130" s="12"/>
      <c r="FF130" s="12"/>
      <c r="FG130" s="12"/>
      <c r="FH130" s="12"/>
      <c r="FI130" s="12"/>
      <c r="FJ130" s="12"/>
      <c r="FK130" s="12"/>
      <c r="FL130" s="12"/>
      <c r="FM130" s="12"/>
      <c r="FN130" s="12"/>
      <c r="FO130" s="12"/>
      <c r="FP130" s="12"/>
      <c r="FQ130" s="12"/>
      <c r="FR130" s="12"/>
      <c r="FS130" s="12"/>
      <c r="FT130" s="12"/>
      <c r="FU130" s="12"/>
      <c r="FV130" s="12"/>
      <c r="FW130" s="12"/>
      <c r="FX130" s="12"/>
      <c r="FY130" s="12"/>
      <c r="FZ130" s="12"/>
      <c r="GA130" s="12"/>
      <c r="GB130" s="12"/>
      <c r="GC130" s="12"/>
      <c r="GD130" s="12"/>
      <c r="GE130" s="12"/>
      <c r="GF130" s="12"/>
      <c r="GG130" s="12"/>
      <c r="GH130" s="12"/>
      <c r="GI130" s="12"/>
      <c r="GJ130" s="12"/>
      <c r="GK130" s="12"/>
      <c r="GL130" s="12"/>
      <c r="GM130" s="12"/>
      <c r="GN130" s="12"/>
      <c r="GO130" s="12"/>
      <c r="GP130" s="12"/>
      <c r="GQ130" s="12"/>
      <c r="GR130" s="12"/>
      <c r="GS130" s="12"/>
      <c r="GT130" s="12"/>
      <c r="GU130" s="12"/>
      <c r="GV130" s="12"/>
      <c r="GW130" s="12"/>
      <c r="GX130" s="12"/>
      <c r="GY130" s="12"/>
      <c r="GZ130" s="12"/>
      <c r="HA130" s="12"/>
      <c r="HB130" s="12"/>
      <c r="HC130" s="12"/>
      <c r="HD130" s="12"/>
      <c r="HE130" s="12"/>
      <c r="HF130" s="12"/>
      <c r="HG130" s="12"/>
      <c r="HH130" s="12"/>
      <c r="HI130" s="12"/>
      <c r="HJ130" s="12"/>
      <c r="HK130" s="12"/>
      <c r="HL130" s="12"/>
      <c r="HM130" s="12"/>
      <c r="HN130" s="12"/>
      <c r="HO130" s="12"/>
      <c r="HP130" s="12"/>
      <c r="HQ130" s="12"/>
      <c r="HR130" s="12"/>
      <c r="HS130" s="12"/>
      <c r="HT130" s="12"/>
      <c r="HU130" s="12"/>
      <c r="HV130" s="12"/>
      <c r="HW130" s="12"/>
      <c r="HX130" s="12"/>
      <c r="HY130" s="12"/>
      <c r="HZ130" s="12"/>
      <c r="IA130" s="12"/>
      <c r="IB130" s="12"/>
      <c r="IC130" s="12"/>
      <c r="ID130" s="12"/>
      <c r="IE130" s="12"/>
      <c r="IF130" s="12"/>
      <c r="IG130" s="12"/>
      <c r="IH130" s="12"/>
      <c r="II130" s="12"/>
      <c r="IJ130" s="12"/>
      <c r="IK130" s="12"/>
      <c r="IL130" s="12"/>
      <c r="IM130" s="12"/>
      <c r="IN130" s="12"/>
      <c r="IO130" s="12"/>
      <c r="IP130" s="12"/>
      <c r="IQ130" s="12"/>
      <c r="IR130" s="12"/>
      <c r="IS130" s="12"/>
    </row>
    <row r="131" spans="1:253" ht="11.1" customHeight="1" x14ac:dyDescent="0.25">
      <c r="A131" s="36" t="s">
        <v>25</v>
      </c>
      <c r="B131" s="45"/>
      <c r="C131" s="45"/>
      <c r="D131" s="45"/>
      <c r="E131" s="45"/>
      <c r="F131" s="51"/>
      <c r="G131" s="96"/>
      <c r="H131" s="96"/>
      <c r="I131" s="96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12"/>
      <c r="AY131" s="12"/>
      <c r="AZ131" s="12"/>
      <c r="BA131" s="12"/>
      <c r="BB131" s="12"/>
      <c r="BC131" s="12"/>
      <c r="BD131" s="12"/>
      <c r="BE131" s="12"/>
      <c r="BF131" s="12"/>
      <c r="BG131" s="12"/>
      <c r="BH131" s="12"/>
      <c r="BI131" s="12"/>
      <c r="BJ131" s="12"/>
      <c r="BK131" s="12"/>
      <c r="BL131" s="12"/>
      <c r="BM131" s="12"/>
      <c r="BN131" s="12"/>
      <c r="BO131" s="12"/>
      <c r="BP131" s="12"/>
      <c r="BQ131" s="12"/>
      <c r="BR131" s="12"/>
      <c r="BS131" s="12"/>
      <c r="BT131" s="12"/>
      <c r="BU131" s="12"/>
      <c r="BV131" s="12"/>
      <c r="BW131" s="12"/>
      <c r="BX131" s="12"/>
      <c r="BY131" s="12"/>
      <c r="BZ131" s="12"/>
      <c r="CA131" s="12"/>
      <c r="CB131" s="12"/>
      <c r="CC131" s="12"/>
      <c r="CD131" s="12"/>
      <c r="CE131" s="12"/>
      <c r="CF131" s="12"/>
      <c r="CG131" s="12"/>
      <c r="CH131" s="12"/>
      <c r="CI131" s="12"/>
      <c r="CJ131" s="12"/>
      <c r="CK131" s="12"/>
      <c r="CL131" s="12"/>
      <c r="CM131" s="12"/>
      <c r="CN131" s="12"/>
      <c r="CO131" s="12"/>
      <c r="CP131" s="12"/>
      <c r="CQ131" s="12"/>
      <c r="CR131" s="12"/>
      <c r="CS131" s="12"/>
      <c r="CT131" s="12"/>
      <c r="CU131" s="12"/>
      <c r="CV131" s="12"/>
      <c r="CW131" s="12"/>
      <c r="CX131" s="12"/>
      <c r="CY131" s="12"/>
      <c r="CZ131" s="12"/>
      <c r="DA131" s="12"/>
      <c r="DB131" s="12"/>
      <c r="DC131" s="12"/>
      <c r="DD131" s="12"/>
      <c r="DE131" s="12"/>
      <c r="DF131" s="12"/>
      <c r="DG131" s="12"/>
      <c r="DH131" s="12"/>
      <c r="DI131" s="12"/>
      <c r="DJ131" s="12"/>
      <c r="DK131" s="12"/>
      <c r="DL131" s="12"/>
      <c r="DM131" s="12"/>
      <c r="DN131" s="12"/>
      <c r="DO131" s="12"/>
      <c r="DP131" s="12"/>
      <c r="DQ131" s="12"/>
      <c r="DR131" s="12"/>
      <c r="DS131" s="12"/>
      <c r="DT131" s="12"/>
      <c r="DU131" s="12"/>
      <c r="DV131" s="12"/>
      <c r="DW131" s="12"/>
      <c r="DX131" s="12"/>
      <c r="DY131" s="12"/>
      <c r="DZ131" s="12"/>
      <c r="EA131" s="12"/>
      <c r="EB131" s="12"/>
      <c r="EC131" s="12"/>
      <c r="ED131" s="12"/>
      <c r="EE131" s="12"/>
      <c r="EF131" s="12"/>
      <c r="EG131" s="12"/>
      <c r="EH131" s="12"/>
      <c r="EI131" s="12"/>
      <c r="EJ131" s="12"/>
      <c r="EK131" s="12"/>
      <c r="EL131" s="12"/>
      <c r="EM131" s="12"/>
      <c r="EN131" s="12"/>
      <c r="EO131" s="12"/>
      <c r="EP131" s="12"/>
      <c r="EQ131" s="12"/>
      <c r="ER131" s="12"/>
      <c r="ES131" s="12"/>
      <c r="ET131" s="12"/>
      <c r="EU131" s="12"/>
      <c r="EV131" s="12"/>
      <c r="EW131" s="12"/>
      <c r="EX131" s="12"/>
      <c r="EY131" s="12"/>
      <c r="EZ131" s="12"/>
      <c r="FA131" s="12"/>
      <c r="FB131" s="12"/>
      <c r="FC131" s="12"/>
      <c r="FD131" s="12"/>
      <c r="FE131" s="12"/>
      <c r="FF131" s="12"/>
      <c r="FG131" s="12"/>
      <c r="FH131" s="12"/>
      <c r="FI131" s="12"/>
      <c r="FJ131" s="12"/>
      <c r="FK131" s="12"/>
      <c r="FL131" s="12"/>
      <c r="FM131" s="12"/>
      <c r="FN131" s="12"/>
      <c r="FO131" s="12"/>
      <c r="FP131" s="12"/>
      <c r="FQ131" s="12"/>
      <c r="FR131" s="12"/>
      <c r="FS131" s="12"/>
      <c r="FT131" s="12"/>
      <c r="FU131" s="12"/>
      <c r="FV131" s="12"/>
      <c r="FW131" s="12"/>
      <c r="FX131" s="12"/>
      <c r="FY131" s="12"/>
      <c r="FZ131" s="12"/>
      <c r="GA131" s="12"/>
      <c r="GB131" s="12"/>
      <c r="GC131" s="12"/>
      <c r="GD131" s="12"/>
      <c r="GE131" s="12"/>
      <c r="GF131" s="12"/>
      <c r="GG131" s="12"/>
      <c r="GH131" s="12"/>
      <c r="GI131" s="12"/>
      <c r="GJ131" s="12"/>
      <c r="GK131" s="12"/>
      <c r="GL131" s="12"/>
      <c r="GM131" s="12"/>
      <c r="GN131" s="12"/>
      <c r="GO131" s="12"/>
      <c r="GP131" s="12"/>
      <c r="GQ131" s="12"/>
      <c r="GR131" s="12"/>
      <c r="GS131" s="12"/>
      <c r="GT131" s="12"/>
      <c r="GU131" s="12"/>
      <c r="GV131" s="12"/>
      <c r="GW131" s="12"/>
      <c r="GX131" s="12"/>
      <c r="GY131" s="12"/>
      <c r="GZ131" s="12"/>
      <c r="HA131" s="12"/>
      <c r="HB131" s="12"/>
      <c r="HC131" s="12"/>
      <c r="HD131" s="12"/>
      <c r="HE131" s="12"/>
      <c r="HF131" s="12"/>
      <c r="HG131" s="12"/>
      <c r="HH131" s="12"/>
      <c r="HI131" s="12"/>
      <c r="HJ131" s="12"/>
      <c r="HK131" s="12"/>
      <c r="HL131" s="12"/>
      <c r="HM131" s="12"/>
      <c r="HN131" s="12"/>
      <c r="HO131" s="12"/>
      <c r="HP131" s="12"/>
      <c r="HQ131" s="12"/>
      <c r="HR131" s="12"/>
      <c r="HS131" s="12"/>
      <c r="HT131" s="12"/>
      <c r="HU131" s="12"/>
      <c r="HV131" s="12"/>
      <c r="HW131" s="12"/>
      <c r="HX131" s="12"/>
      <c r="HY131" s="12"/>
      <c r="HZ131" s="12"/>
      <c r="IA131" s="12"/>
      <c r="IB131" s="12"/>
      <c r="IC131" s="12"/>
      <c r="ID131" s="12"/>
      <c r="IE131" s="12"/>
      <c r="IF131" s="12"/>
      <c r="IG131" s="12"/>
      <c r="IH131" s="12"/>
      <c r="II131" s="12"/>
      <c r="IJ131" s="12"/>
      <c r="IK131" s="12"/>
      <c r="IL131" s="12"/>
      <c r="IM131" s="12"/>
      <c r="IN131" s="12"/>
      <c r="IO131" s="12"/>
      <c r="IP131" s="12"/>
      <c r="IQ131" s="12"/>
      <c r="IR131" s="12"/>
      <c r="IS131" s="12"/>
    </row>
    <row r="132" spans="1:253" ht="11.1" customHeight="1" x14ac:dyDescent="0.15">
      <c r="G132" s="106"/>
      <c r="H132" s="106"/>
      <c r="I132" s="106"/>
    </row>
    <row r="133" spans="1:253" ht="11.1" customHeight="1" x14ac:dyDescent="0.15">
      <c r="G133" s="106"/>
      <c r="H133" s="106"/>
      <c r="I133" s="106"/>
    </row>
    <row r="134" spans="1:253" ht="11.1" customHeight="1" x14ac:dyDescent="0.15">
      <c r="G134" s="106"/>
      <c r="H134" s="106"/>
      <c r="I134" s="106"/>
    </row>
    <row r="135" spans="1:253" ht="11.1" customHeight="1" x14ac:dyDescent="0.15">
      <c r="G135" s="106"/>
      <c r="H135" s="106"/>
      <c r="I135" s="106"/>
    </row>
    <row r="136" spans="1:253" ht="11.1" customHeight="1" x14ac:dyDescent="0.15">
      <c r="G136" s="106"/>
      <c r="H136" s="106"/>
      <c r="I136" s="106"/>
    </row>
    <row r="137" spans="1:253" ht="11.1" customHeight="1" x14ac:dyDescent="0.15">
      <c r="G137" s="106"/>
      <c r="H137" s="106"/>
      <c r="I137" s="106"/>
    </row>
    <row r="138" spans="1:253" ht="11.1" customHeight="1" x14ac:dyDescent="0.15">
      <c r="G138" s="106"/>
      <c r="H138" s="106"/>
      <c r="I138" s="106"/>
    </row>
    <row r="139" spans="1:253" ht="11.1" customHeight="1" x14ac:dyDescent="0.15">
      <c r="G139" s="106"/>
      <c r="H139" s="106"/>
      <c r="I139" s="106"/>
    </row>
    <row r="140" spans="1:253" ht="11.1" customHeight="1" x14ac:dyDescent="0.15">
      <c r="G140" s="106"/>
      <c r="H140" s="106"/>
      <c r="I140" s="106"/>
    </row>
    <row r="141" spans="1:253" ht="11.1" customHeight="1" x14ac:dyDescent="0.15">
      <c r="G141" s="106"/>
      <c r="H141" s="106"/>
      <c r="I141" s="106"/>
    </row>
    <row r="142" spans="1:253" ht="11.1" customHeight="1" x14ac:dyDescent="0.15">
      <c r="G142" s="106"/>
      <c r="H142" s="106"/>
      <c r="I142" s="106"/>
    </row>
    <row r="143" spans="1:253" ht="11.1" customHeight="1" x14ac:dyDescent="0.15">
      <c r="G143" s="106"/>
      <c r="H143" s="106"/>
      <c r="I143" s="106"/>
    </row>
    <row r="144" spans="1:253" ht="11.1" customHeight="1" x14ac:dyDescent="0.15">
      <c r="G144" s="106"/>
      <c r="H144" s="106"/>
      <c r="I144" s="106"/>
    </row>
    <row r="145" spans="7:9" ht="11.1" customHeight="1" x14ac:dyDescent="0.15">
      <c r="G145" s="106"/>
      <c r="H145" s="106"/>
      <c r="I145" s="106"/>
    </row>
    <row r="146" spans="7:9" ht="11.1" customHeight="1" x14ac:dyDescent="0.15">
      <c r="G146" s="106"/>
      <c r="H146" s="106"/>
      <c r="I146" s="106"/>
    </row>
    <row r="147" spans="7:9" ht="11.1" customHeight="1" x14ac:dyDescent="0.15">
      <c r="G147" s="106"/>
      <c r="H147" s="106"/>
      <c r="I147" s="106"/>
    </row>
    <row r="148" spans="7:9" ht="11.1" customHeight="1" x14ac:dyDescent="0.15">
      <c r="G148" s="106"/>
      <c r="H148" s="106"/>
      <c r="I148" s="106"/>
    </row>
    <row r="149" spans="7:9" ht="11.1" customHeight="1" x14ac:dyDescent="0.15">
      <c r="G149" s="106"/>
      <c r="H149" s="106"/>
      <c r="I149" s="106"/>
    </row>
    <row r="150" spans="7:9" ht="11.1" customHeight="1" x14ac:dyDescent="0.15">
      <c r="G150" s="106"/>
      <c r="H150" s="106"/>
      <c r="I150" s="106"/>
    </row>
    <row r="151" spans="7:9" ht="11.1" customHeight="1" x14ac:dyDescent="0.15">
      <c r="G151" s="106"/>
      <c r="H151" s="106"/>
      <c r="I151" s="106"/>
    </row>
    <row r="152" spans="7:9" ht="11.1" customHeight="1" x14ac:dyDescent="0.15">
      <c r="G152" s="106"/>
      <c r="H152" s="106"/>
      <c r="I152" s="106"/>
    </row>
    <row r="153" spans="7:9" ht="11.1" customHeight="1" x14ac:dyDescent="0.15">
      <c r="G153" s="106"/>
      <c r="H153" s="106"/>
      <c r="I153" s="106"/>
    </row>
    <row r="154" spans="7:9" ht="11.1" customHeight="1" x14ac:dyDescent="0.15">
      <c r="G154" s="106"/>
      <c r="H154" s="106"/>
      <c r="I154" s="106"/>
    </row>
    <row r="155" spans="7:9" ht="11.1" customHeight="1" x14ac:dyDescent="0.15">
      <c r="G155" s="106"/>
      <c r="H155" s="106"/>
      <c r="I155" s="106"/>
    </row>
    <row r="156" spans="7:9" ht="11.1" customHeight="1" x14ac:dyDescent="0.15">
      <c r="G156" s="106"/>
      <c r="H156" s="106"/>
      <c r="I156" s="106"/>
    </row>
    <row r="157" spans="7:9" ht="11.1" customHeight="1" x14ac:dyDescent="0.15">
      <c r="G157" s="106"/>
      <c r="H157" s="106"/>
      <c r="I157" s="106"/>
    </row>
    <row r="158" spans="7:9" ht="11.1" customHeight="1" x14ac:dyDescent="0.15">
      <c r="G158" s="106"/>
      <c r="H158" s="106"/>
      <c r="I158" s="106"/>
    </row>
  </sheetData>
  <pageMargins left="0.59055118110236227" right="0.78740157480314965" top="0.59055118110236227" bottom="0.59055118110236227" header="0.19685039370078741" footer="0.39370078740157483"/>
  <pageSetup orientation="portrait" r:id="rId1"/>
  <headerFooter alignWithMargins="0">
    <oddHeader>&amp;L&amp;K0070C0INEGI. Estadísticas históricas de México 2014. 2015</oddHeader>
  </headerFooter>
  <rowBreaks count="1" manualBreakCount="1">
    <brk id="66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"/>
  <sheetViews>
    <sheetView showGridLines="0" tabSelected="1" zoomScaleNormal="100" workbookViewId="0">
      <pane ySplit="1" topLeftCell="A2" activePane="bottomLeft" state="frozen"/>
      <selection sqref="A1:D1"/>
      <selection pane="bottomLeft" activeCell="H26" sqref="H26"/>
    </sheetView>
  </sheetViews>
  <sheetFormatPr baseColWidth="10" defaultColWidth="11.44140625" defaultRowHeight="11.1" customHeight="1" x14ac:dyDescent="0.15"/>
  <cols>
    <col min="1" max="1" width="17.88671875" style="57" customWidth="1"/>
    <col min="2" max="3" width="23.6640625" style="56" customWidth="1"/>
    <col min="4" max="4" width="2.88671875" style="56" customWidth="1"/>
    <col min="5" max="5" width="23.6640625" style="56" customWidth="1"/>
    <col min="6" max="16384" width="11.44140625" style="56"/>
  </cols>
  <sheetData>
    <row r="1" spans="1:6" ht="24.75" customHeight="1" x14ac:dyDescent="0.15"/>
    <row r="2" spans="1:6" ht="12.75" customHeight="1" x14ac:dyDescent="0.15">
      <c r="A2" s="80" t="s">
        <v>32</v>
      </c>
      <c r="B2" s="81"/>
      <c r="C2" s="81"/>
      <c r="D2" s="81"/>
      <c r="E2" s="64" t="s">
        <v>31</v>
      </c>
    </row>
    <row r="3" spans="1:6" ht="12.75" customHeight="1" x14ac:dyDescent="0.15">
      <c r="A3" s="80" t="s">
        <v>27</v>
      </c>
      <c r="B3" s="79"/>
      <c r="C3" s="79"/>
      <c r="D3" s="79"/>
      <c r="E3" s="79"/>
    </row>
    <row r="4" spans="1:6" ht="3" customHeight="1" x14ac:dyDescent="0.15">
      <c r="A4" s="78"/>
      <c r="B4" s="77"/>
      <c r="C4" s="77"/>
      <c r="D4" s="77"/>
      <c r="E4" s="77"/>
    </row>
    <row r="5" spans="1:6" ht="3" customHeight="1" x14ac:dyDescent="0.15">
      <c r="A5" s="76"/>
      <c r="B5" s="75"/>
      <c r="C5" s="75"/>
      <c r="D5" s="75"/>
      <c r="E5" s="75"/>
    </row>
    <row r="6" spans="1:6" ht="12.6" customHeight="1" x14ac:dyDescent="0.15">
      <c r="A6" s="73" t="s">
        <v>1</v>
      </c>
      <c r="B6" s="74" t="s">
        <v>7</v>
      </c>
      <c r="C6" s="74" t="s">
        <v>2</v>
      </c>
      <c r="D6" s="72"/>
      <c r="E6" s="72" t="s">
        <v>8</v>
      </c>
    </row>
    <row r="7" spans="1:6" ht="12.6" customHeight="1" x14ac:dyDescent="0.15">
      <c r="A7" s="73"/>
      <c r="B7" s="156" t="s">
        <v>30</v>
      </c>
      <c r="C7" s="156"/>
      <c r="D7" s="72"/>
      <c r="E7" s="72" t="s">
        <v>29</v>
      </c>
    </row>
    <row r="8" spans="1:6" ht="3" customHeight="1" x14ac:dyDescent="0.15">
      <c r="A8" s="71"/>
      <c r="B8" s="70"/>
      <c r="C8" s="70"/>
      <c r="D8" s="70"/>
      <c r="E8" s="70"/>
    </row>
    <row r="9" spans="1:6" ht="3" customHeight="1" x14ac:dyDescent="0.15">
      <c r="A9" s="69"/>
      <c r="B9" s="68"/>
      <c r="C9" s="68"/>
      <c r="D9" s="68"/>
      <c r="E9" s="68"/>
    </row>
    <row r="10" spans="1:6" ht="15" customHeight="1" x14ac:dyDescent="0.2">
      <c r="A10" s="55">
        <v>1980</v>
      </c>
      <c r="B10" s="67">
        <v>887.5</v>
      </c>
      <c r="C10" s="67">
        <v>693.4</v>
      </c>
      <c r="D10" s="67"/>
      <c r="E10" s="67" t="s">
        <v>9</v>
      </c>
      <c r="F10" s="66"/>
    </row>
    <row r="11" spans="1:6" ht="15" customHeight="1" x14ac:dyDescent="0.2">
      <c r="A11" s="55">
        <v>1981</v>
      </c>
      <c r="B11" s="67">
        <v>1390.9</v>
      </c>
      <c r="C11" s="67">
        <v>1042.5</v>
      </c>
      <c r="D11" s="67"/>
      <c r="E11" s="67" t="s">
        <v>9</v>
      </c>
      <c r="F11" s="66"/>
    </row>
    <row r="12" spans="1:6" ht="15" customHeight="1" x14ac:dyDescent="0.2">
      <c r="A12" s="65">
        <v>1982</v>
      </c>
      <c r="B12" s="64">
        <v>4281.5</v>
      </c>
      <c r="C12" s="64">
        <v>2627.8</v>
      </c>
      <c r="D12" s="64"/>
      <c r="E12" s="67" t="s">
        <v>9</v>
      </c>
      <c r="F12" s="66"/>
    </row>
    <row r="13" spans="1:6" ht="15" customHeight="1" x14ac:dyDescent="0.2">
      <c r="A13" s="65">
        <v>1983</v>
      </c>
      <c r="B13" s="64">
        <v>7240.2</v>
      </c>
      <c r="C13" s="64">
        <v>4086.1</v>
      </c>
      <c r="D13" s="64"/>
      <c r="E13" s="67" t="s">
        <v>9</v>
      </c>
      <c r="F13" s="66"/>
    </row>
    <row r="14" spans="1:6" ht="15" customHeight="1" x14ac:dyDescent="0.2">
      <c r="A14" s="65">
        <v>1984</v>
      </c>
      <c r="B14" s="64">
        <v>10738.4</v>
      </c>
      <c r="C14" s="64">
        <v>5335.1</v>
      </c>
      <c r="D14" s="64"/>
      <c r="E14" s="67" t="s">
        <v>9</v>
      </c>
      <c r="F14" s="66"/>
    </row>
    <row r="15" spans="1:6" ht="15" customHeight="1" x14ac:dyDescent="0.2">
      <c r="A15" s="65">
        <v>1985</v>
      </c>
      <c r="B15" s="64">
        <v>21216.400000000001</v>
      </c>
      <c r="C15" s="64">
        <v>9772.7999999999993</v>
      </c>
      <c r="D15" s="64"/>
      <c r="E15" s="67" t="s">
        <v>9</v>
      </c>
      <c r="F15" s="66"/>
    </row>
    <row r="16" spans="1:6" ht="15" customHeight="1" x14ac:dyDescent="0.2">
      <c r="A16" s="65">
        <v>1986</v>
      </c>
      <c r="B16" s="64">
        <v>60420.2</v>
      </c>
      <c r="C16" s="64">
        <v>20951.900000000001</v>
      </c>
      <c r="D16" s="64"/>
      <c r="E16" s="67" t="s">
        <v>9</v>
      </c>
      <c r="F16" s="66"/>
    </row>
    <row r="17" spans="1:6" ht="15" customHeight="1" x14ac:dyDescent="0.2">
      <c r="A17" s="65">
        <v>1987</v>
      </c>
      <c r="B17" s="64">
        <v>159833.79999999999</v>
      </c>
      <c r="C17" s="64">
        <v>52017.2</v>
      </c>
      <c r="D17" s="64"/>
      <c r="E17" s="67" t="s">
        <v>9</v>
      </c>
      <c r="F17" s="66"/>
    </row>
    <row r="18" spans="1:6" ht="15" customHeight="1" x14ac:dyDescent="0.2">
      <c r="A18" s="65">
        <v>1988</v>
      </c>
      <c r="B18" s="64">
        <v>214476.6</v>
      </c>
      <c r="C18" s="64">
        <v>98852.1</v>
      </c>
      <c r="D18" s="64"/>
      <c r="E18" s="67" t="s">
        <v>9</v>
      </c>
      <c r="F18" s="66"/>
    </row>
    <row r="19" spans="1:6" ht="15" customHeight="1" x14ac:dyDescent="0.2">
      <c r="A19" s="65">
        <v>1989</v>
      </c>
      <c r="B19" s="64">
        <v>264351.3</v>
      </c>
      <c r="C19" s="64">
        <v>129460.5</v>
      </c>
      <c r="D19" s="64"/>
      <c r="E19" s="67" t="s">
        <v>9</v>
      </c>
      <c r="F19" s="66"/>
    </row>
    <row r="20" spans="1:6" ht="15" customHeight="1" x14ac:dyDescent="0.2">
      <c r="A20" s="65">
        <v>1990</v>
      </c>
      <c r="B20" s="64">
        <v>342615</v>
      </c>
      <c r="C20" s="64">
        <v>165417.4</v>
      </c>
      <c r="D20" s="64"/>
      <c r="E20" s="52">
        <v>60283.6</v>
      </c>
      <c r="F20" s="61"/>
    </row>
    <row r="21" spans="1:6" ht="15" customHeight="1" x14ac:dyDescent="0.2">
      <c r="A21" s="65">
        <v>1991</v>
      </c>
      <c r="B21" s="64">
        <v>361234.8</v>
      </c>
      <c r="C21" s="64">
        <v>159107.4</v>
      </c>
      <c r="D21" s="64"/>
      <c r="E21" s="52">
        <v>65818.100000000006</v>
      </c>
      <c r="F21" s="61"/>
    </row>
    <row r="22" spans="1:6" ht="15" customHeight="1" x14ac:dyDescent="0.2">
      <c r="A22" s="65">
        <v>1992</v>
      </c>
      <c r="B22" s="64">
        <v>316355.40000000002</v>
      </c>
      <c r="C22" s="64">
        <v>133478</v>
      </c>
      <c r="D22" s="64"/>
      <c r="E22" s="52">
        <v>58701.1</v>
      </c>
      <c r="F22" s="61"/>
    </row>
    <row r="23" spans="1:6" ht="15" customHeight="1" x14ac:dyDescent="0.2">
      <c r="A23" s="65">
        <v>1993</v>
      </c>
      <c r="B23" s="64">
        <v>317871.09999999998</v>
      </c>
      <c r="C23" s="64">
        <v>134769.29999999999</v>
      </c>
      <c r="D23" s="64"/>
      <c r="E23" s="52">
        <v>58952.9</v>
      </c>
      <c r="F23" s="61"/>
    </row>
    <row r="24" spans="1:6" ht="15" customHeight="1" x14ac:dyDescent="0.2">
      <c r="A24" s="65">
        <v>1994</v>
      </c>
      <c r="B24" s="64">
        <v>501585</v>
      </c>
      <c r="C24" s="64">
        <v>178960.3</v>
      </c>
      <c r="D24" s="64"/>
      <c r="E24" s="52">
        <v>60586.8</v>
      </c>
      <c r="F24" s="61"/>
    </row>
    <row r="25" spans="1:6" ht="15" customHeight="1" x14ac:dyDescent="0.2">
      <c r="A25" s="65">
        <v>1995</v>
      </c>
      <c r="B25" s="64">
        <v>750262</v>
      </c>
      <c r="C25" s="64">
        <v>155359.9</v>
      </c>
      <c r="D25" s="64"/>
      <c r="E25" s="52">
        <v>77841.3</v>
      </c>
      <c r="F25" s="61"/>
    </row>
    <row r="26" spans="1:6" ht="15" customHeight="1" x14ac:dyDescent="0.2">
      <c r="A26" s="55">
        <v>1996</v>
      </c>
      <c r="B26" s="64">
        <v>785976.6</v>
      </c>
      <c r="C26" s="64">
        <v>192162</v>
      </c>
      <c r="D26" s="64"/>
      <c r="E26" s="52">
        <v>75636.5</v>
      </c>
      <c r="F26" s="61"/>
    </row>
    <row r="27" spans="1:6" ht="15" customHeight="1" x14ac:dyDescent="0.2">
      <c r="A27" s="55">
        <v>1997</v>
      </c>
      <c r="B27" s="64">
        <v>818226.8</v>
      </c>
      <c r="C27" s="64">
        <v>273655.7</v>
      </c>
      <c r="D27" s="64"/>
      <c r="E27" s="52">
        <v>67369.899999999994</v>
      </c>
      <c r="F27" s="61"/>
    </row>
    <row r="28" spans="1:6" ht="15" customHeight="1" x14ac:dyDescent="0.2">
      <c r="A28" s="55">
        <v>1998</v>
      </c>
      <c r="B28" s="64">
        <v>1069945.8</v>
      </c>
      <c r="C28" s="64">
        <v>378256.4</v>
      </c>
      <c r="D28" s="64"/>
      <c r="E28" s="52">
        <v>70115.5</v>
      </c>
      <c r="F28" s="61"/>
    </row>
    <row r="29" spans="1:6" ht="15" customHeight="1" x14ac:dyDescent="0.2">
      <c r="A29" s="55">
        <v>1999</v>
      </c>
      <c r="B29" s="64">
        <v>1175527.5</v>
      </c>
      <c r="C29" s="64">
        <v>506388.7</v>
      </c>
      <c r="D29" s="64"/>
      <c r="E29" s="52">
        <v>70329.8</v>
      </c>
      <c r="F29" s="61"/>
    </row>
    <row r="30" spans="1:6" ht="15" customHeight="1" x14ac:dyDescent="0.2">
      <c r="A30" s="55">
        <v>2000</v>
      </c>
      <c r="B30" s="64">
        <v>1276451.3999999999</v>
      </c>
      <c r="C30" s="64">
        <v>675106.7</v>
      </c>
      <c r="D30" s="64"/>
      <c r="E30" s="52">
        <v>62822</v>
      </c>
      <c r="F30" s="61"/>
    </row>
    <row r="31" spans="1:6" ht="15" customHeight="1" x14ac:dyDescent="0.2">
      <c r="A31" s="55">
        <v>2001</v>
      </c>
      <c r="B31" s="64">
        <v>1306414.7</v>
      </c>
      <c r="C31" s="64">
        <v>763558.6</v>
      </c>
      <c r="D31" s="64"/>
      <c r="E31" s="52">
        <v>59378.5</v>
      </c>
      <c r="F31" s="61"/>
    </row>
    <row r="32" spans="1:6" ht="15" customHeight="1" x14ac:dyDescent="0.2">
      <c r="A32" s="55">
        <v>2002</v>
      </c>
      <c r="B32" s="64">
        <v>1504285.9</v>
      </c>
      <c r="C32" s="64">
        <v>907407.7</v>
      </c>
      <c r="D32" s="64"/>
      <c r="E32" s="52">
        <v>57879.1</v>
      </c>
      <c r="F32" s="61"/>
    </row>
    <row r="33" spans="1:6" ht="15" customHeight="1" x14ac:dyDescent="0.2">
      <c r="A33" s="55">
        <v>2003</v>
      </c>
      <c r="B33" s="64">
        <v>1667603.1</v>
      </c>
      <c r="C33" s="64">
        <v>1011889.2</v>
      </c>
      <c r="D33" s="64"/>
      <c r="E33" s="52">
        <v>58358.3</v>
      </c>
      <c r="F33" s="61"/>
    </row>
    <row r="34" spans="1:6" ht="15" customHeight="1" x14ac:dyDescent="0.2">
      <c r="A34" s="55">
        <v>2004</v>
      </c>
      <c r="B34" s="64">
        <v>1776042.8</v>
      </c>
      <c r="C34" s="64">
        <v>1099206.3</v>
      </c>
      <c r="D34" s="64"/>
      <c r="E34" s="52">
        <v>60084.2</v>
      </c>
      <c r="F34" s="61"/>
    </row>
    <row r="35" spans="1:6" ht="15" customHeight="1" x14ac:dyDescent="0.2">
      <c r="A35" s="55">
        <v>2005</v>
      </c>
      <c r="B35" s="64">
        <v>1871287.2</v>
      </c>
      <c r="C35" s="64">
        <v>1242154.1000000001</v>
      </c>
      <c r="D35" s="64"/>
      <c r="E35" s="52">
        <v>58373.599999999999</v>
      </c>
      <c r="F35" s="61"/>
    </row>
    <row r="36" spans="1:6" ht="15" customHeight="1" x14ac:dyDescent="0.2">
      <c r="A36" s="55">
        <v>2006</v>
      </c>
      <c r="B36" s="64">
        <v>2129091.2999999998</v>
      </c>
      <c r="C36" s="64">
        <v>1672782.4</v>
      </c>
      <c r="D36" s="64"/>
      <c r="E36" s="52">
        <v>41936.300000000003</v>
      </c>
      <c r="F36" s="61"/>
    </row>
    <row r="37" spans="1:6" ht="15" customHeight="1" x14ac:dyDescent="0.2">
      <c r="A37" s="55">
        <v>2007</v>
      </c>
      <c r="B37" s="64">
        <v>2355373</v>
      </c>
      <c r="C37" s="64">
        <v>1896260.8</v>
      </c>
      <c r="D37" s="64"/>
      <c r="E37" s="52">
        <v>42251.4</v>
      </c>
      <c r="F37" s="61"/>
    </row>
    <row r="38" spans="1:6" ht="15" customHeight="1" x14ac:dyDescent="0.2">
      <c r="A38" s="55">
        <v>2008</v>
      </c>
      <c r="B38" s="64">
        <v>2966330.2</v>
      </c>
      <c r="C38" s="64">
        <v>2401328.2000000002</v>
      </c>
      <c r="D38" s="64"/>
      <c r="E38" s="52">
        <v>41733.599999999999</v>
      </c>
      <c r="F38" s="61"/>
    </row>
    <row r="39" spans="1:6" ht="15" customHeight="1" x14ac:dyDescent="0.2">
      <c r="A39" s="55">
        <v>2009</v>
      </c>
      <c r="B39" s="64">
        <v>3338840.2</v>
      </c>
      <c r="C39" s="64">
        <v>2702779.7</v>
      </c>
      <c r="D39" s="64"/>
      <c r="E39" s="52">
        <v>48707.8</v>
      </c>
      <c r="F39" s="61"/>
    </row>
    <row r="40" spans="1:6" ht="15" customHeight="1" x14ac:dyDescent="0.2">
      <c r="A40" s="55">
        <v>2010</v>
      </c>
      <c r="B40" s="64">
        <v>3594942.7</v>
      </c>
      <c r="C40" s="64">
        <v>2888277.2</v>
      </c>
      <c r="D40" s="64"/>
      <c r="E40" s="52">
        <v>57187</v>
      </c>
      <c r="F40" s="61"/>
    </row>
    <row r="41" spans="1:6" ht="15" customHeight="1" x14ac:dyDescent="0.2">
      <c r="A41" s="55">
        <v>2011</v>
      </c>
      <c r="B41" s="64">
        <v>4056035.2</v>
      </c>
      <c r="C41" s="64">
        <v>3197703.2</v>
      </c>
      <c r="D41" s="64"/>
      <c r="E41" s="52">
        <v>61351.5</v>
      </c>
      <c r="F41" s="61"/>
    </row>
    <row r="42" spans="1:6" ht="15" customHeight="1" x14ac:dyDescent="0.2">
      <c r="A42" s="55">
        <v>2012</v>
      </c>
      <c r="B42" s="64">
        <v>4452986.5</v>
      </c>
      <c r="C42" s="64">
        <v>3575318.6</v>
      </c>
      <c r="D42" s="64"/>
      <c r="E42" s="52">
        <v>67460.5</v>
      </c>
      <c r="F42" s="61"/>
    </row>
    <row r="43" spans="1:6" ht="15" customHeight="1" x14ac:dyDescent="0.2">
      <c r="A43" s="55">
        <v>2013</v>
      </c>
      <c r="B43" s="64">
        <v>5007051.4000000004</v>
      </c>
      <c r="C43" s="64">
        <v>4063184.4</v>
      </c>
      <c r="D43" s="64"/>
      <c r="E43" s="52">
        <v>72180.399999999994</v>
      </c>
      <c r="F43" s="61"/>
    </row>
    <row r="44" spans="1:6" ht="3" customHeight="1" x14ac:dyDescent="0.2">
      <c r="A44" s="63"/>
      <c r="B44" s="62"/>
      <c r="C44" s="62"/>
      <c r="D44" s="62"/>
      <c r="E44" s="52"/>
      <c r="F44" s="61"/>
    </row>
    <row r="45" spans="1:6" ht="3" customHeight="1" x14ac:dyDescent="0.15">
      <c r="A45" s="60"/>
      <c r="B45" s="59"/>
      <c r="C45" s="59"/>
      <c r="D45" s="59"/>
      <c r="E45" s="59"/>
    </row>
    <row r="46" spans="1:6" ht="11.1" customHeight="1" x14ac:dyDescent="0.15">
      <c r="A46" s="54" t="s">
        <v>26</v>
      </c>
      <c r="B46" s="58"/>
      <c r="C46" s="58"/>
      <c r="D46" s="58"/>
      <c r="E46" s="58"/>
    </row>
    <row r="47" spans="1:6" ht="11.1" customHeight="1" x14ac:dyDescent="0.15">
      <c r="A47" s="154" t="s">
        <v>28</v>
      </c>
      <c r="B47" s="155"/>
      <c r="C47" s="155"/>
      <c r="D47" s="155"/>
      <c r="E47" s="155"/>
    </row>
  </sheetData>
  <mergeCells count="2">
    <mergeCell ref="A47:E47"/>
    <mergeCell ref="B7:C7"/>
  </mergeCells>
  <hyperlinks>
    <hyperlink ref="A47" r:id="rId1" display="             http://www.shcp.gob.mx (28 de febrero de 2014)"/>
    <hyperlink ref="A47:E47" r:id="rId2" display="             http://www.shcp.gob.mx (28 de febrero de 2014)"/>
  </hyperlinks>
  <pageMargins left="0.59055118110236227" right="0.78740157480314965" top="0.59055118110236227" bottom="0.59055118110236227" header="0.19685039370078741" footer="0.39370078740157483"/>
  <pageSetup orientation="portrait" r:id="rId3"/>
  <headerFooter alignWithMargins="0">
    <oddHeader>&amp;L&amp;K0070C0INEGI. Estadísticas históricas de México 2014. 2015</oddHeader>
  </headerFooter>
  <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50"/>
  <sheetViews>
    <sheetView showGridLines="0" workbookViewId="0">
      <pane xSplit="1" ySplit="3" topLeftCell="I4" activePane="bottomRight" state="frozen"/>
      <selection pane="topRight" activeCell="B1" sqref="B1"/>
      <selection pane="bottomLeft" activeCell="A4" sqref="A4"/>
      <selection pane="bottomRight" activeCell="B9" sqref="B9:V9"/>
    </sheetView>
  </sheetViews>
  <sheetFormatPr baseColWidth="10" defaultColWidth="9.21875" defaultRowHeight="11.4" x14ac:dyDescent="0.3"/>
  <cols>
    <col min="1" max="1" width="55.5546875" style="84" bestFit="1" customWidth="1"/>
    <col min="2" max="2" width="18.5546875" style="84" bestFit="1" customWidth="1"/>
    <col min="3" max="16384" width="9.21875" style="84"/>
  </cols>
  <sheetData>
    <row r="1" spans="1:23" ht="49.95" customHeight="1" x14ac:dyDescent="0.3">
      <c r="A1" s="157" t="s">
        <v>98</v>
      </c>
      <c r="B1" s="157"/>
      <c r="C1" s="157"/>
      <c r="D1" s="157"/>
      <c r="E1" s="157"/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157"/>
      <c r="Q1" s="157"/>
      <c r="R1" s="157"/>
      <c r="S1" s="157"/>
      <c r="T1" s="157"/>
      <c r="U1" s="157"/>
      <c r="V1" s="157"/>
    </row>
    <row r="2" spans="1:23" x14ac:dyDescent="0.2">
      <c r="A2" s="158" t="s">
        <v>34</v>
      </c>
      <c r="B2" s="160" t="s">
        <v>35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61"/>
      <c r="Q2" s="161"/>
      <c r="R2" s="161"/>
      <c r="S2" s="161"/>
      <c r="T2" s="161"/>
      <c r="U2" s="161"/>
      <c r="V2" s="162"/>
    </row>
    <row r="3" spans="1:23" ht="15.6" customHeight="1" x14ac:dyDescent="0.2">
      <c r="A3" s="159"/>
      <c r="B3" s="85" t="s">
        <v>36</v>
      </c>
      <c r="C3" s="85" t="s">
        <v>37</v>
      </c>
      <c r="D3" s="85" t="s">
        <v>38</v>
      </c>
      <c r="E3" s="85" t="s">
        <v>39</v>
      </c>
      <c r="F3" s="85" t="s">
        <v>40</v>
      </c>
      <c r="G3" s="85" t="s">
        <v>41</v>
      </c>
      <c r="H3" s="85" t="s">
        <v>42</v>
      </c>
      <c r="I3" s="85" t="s">
        <v>43</v>
      </c>
      <c r="J3" s="85" t="s">
        <v>44</v>
      </c>
      <c r="K3" s="85" t="s">
        <v>45</v>
      </c>
      <c r="L3" s="85" t="s">
        <v>46</v>
      </c>
      <c r="M3" s="85" t="s">
        <v>47</v>
      </c>
      <c r="N3" s="85" t="s">
        <v>48</v>
      </c>
      <c r="O3" s="85" t="s">
        <v>49</v>
      </c>
      <c r="P3" s="85" t="s">
        <v>50</v>
      </c>
      <c r="Q3" s="85" t="s">
        <v>51</v>
      </c>
      <c r="R3" s="85" t="s">
        <v>52</v>
      </c>
      <c r="S3" s="85" t="s">
        <v>53</v>
      </c>
      <c r="T3" s="85" t="s">
        <v>54</v>
      </c>
      <c r="U3" s="85" t="s">
        <v>55</v>
      </c>
      <c r="V3" s="85" t="s">
        <v>56</v>
      </c>
    </row>
    <row r="4" spans="1:23" ht="13.2" x14ac:dyDescent="0.3">
      <c r="A4" s="88" t="s">
        <v>97</v>
      </c>
      <c r="B4" s="89">
        <v>72246.3</v>
      </c>
      <c r="C4" s="89">
        <v>66438</v>
      </c>
      <c r="D4" s="89">
        <v>66797.899999999994</v>
      </c>
      <c r="E4" s="89">
        <v>68650.3</v>
      </c>
      <c r="F4" s="89">
        <v>76110.7</v>
      </c>
      <c r="G4" s="89">
        <v>87489.3</v>
      </c>
      <c r="H4" s="89">
        <v>79790.399999999994</v>
      </c>
      <c r="I4" s="89">
        <v>76113.7</v>
      </c>
      <c r="J4" s="89">
        <v>77624.3</v>
      </c>
      <c r="K4" s="89">
        <v>75424</v>
      </c>
      <c r="L4" s="89">
        <v>70260.399999999994</v>
      </c>
      <c r="M4" s="89">
        <v>69807.899999999994</v>
      </c>
      <c r="N4" s="89">
        <v>71528.100000000006</v>
      </c>
      <c r="O4" s="89">
        <v>73625.600000000006</v>
      </c>
      <c r="P4" s="89">
        <v>75713.100000000006</v>
      </c>
      <c r="Q4" s="89">
        <v>65722.5</v>
      </c>
      <c r="R4" s="89">
        <v>47247.199999999997</v>
      </c>
      <c r="S4" s="89">
        <v>34532.5</v>
      </c>
      <c r="T4" s="89">
        <v>24319.4</v>
      </c>
      <c r="U4" s="89">
        <v>91721.9</v>
      </c>
      <c r="V4" s="98">
        <v>104679.1</v>
      </c>
    </row>
    <row r="5" spans="1:23" ht="13.2" x14ac:dyDescent="0.3">
      <c r="A5" s="86" t="s">
        <v>96</v>
      </c>
      <c r="B5" s="87">
        <v>5524</v>
      </c>
      <c r="C5" s="87">
        <v>13549.8</v>
      </c>
      <c r="D5" s="87">
        <v>8957.1</v>
      </c>
      <c r="E5" s="87">
        <v>10096.700000000001</v>
      </c>
      <c r="F5" s="87">
        <v>9325.1</v>
      </c>
      <c r="G5" s="87">
        <v>13444.4</v>
      </c>
      <c r="H5" s="87">
        <v>18494.099999999999</v>
      </c>
      <c r="I5" s="87">
        <v>12207.5</v>
      </c>
      <c r="J5" s="87">
        <v>14670.2</v>
      </c>
      <c r="K5" s="87">
        <v>16865.5</v>
      </c>
      <c r="L5" s="87">
        <v>14339.8</v>
      </c>
      <c r="M5" s="87">
        <v>10531.3</v>
      </c>
      <c r="N5" s="87">
        <v>7290</v>
      </c>
      <c r="O5" s="87">
        <v>5397.9</v>
      </c>
      <c r="P5" s="87">
        <v>3512.7</v>
      </c>
      <c r="Q5" s="87">
        <v>5952</v>
      </c>
      <c r="R5" s="87">
        <v>7519.1</v>
      </c>
      <c r="S5" s="87">
        <v>20822.400000000001</v>
      </c>
      <c r="T5" s="87">
        <v>32619.8</v>
      </c>
      <c r="U5" s="87">
        <v>4631.8</v>
      </c>
      <c r="V5" s="87">
        <v>5748.9</v>
      </c>
    </row>
    <row r="6" spans="1:23" ht="13.2" x14ac:dyDescent="0.3">
      <c r="A6" s="88" t="s">
        <v>95</v>
      </c>
      <c r="B6" s="89">
        <v>77770.3</v>
      </c>
      <c r="C6" s="89">
        <v>79987.8</v>
      </c>
      <c r="D6" s="89">
        <v>75755</v>
      </c>
      <c r="E6" s="89">
        <v>78747</v>
      </c>
      <c r="F6" s="89">
        <v>85435.8</v>
      </c>
      <c r="G6" s="89">
        <v>100933.7</v>
      </c>
      <c r="H6" s="89">
        <v>98284.5</v>
      </c>
      <c r="I6" s="89">
        <v>88321.2</v>
      </c>
      <c r="J6" s="89">
        <v>92294.5</v>
      </c>
      <c r="K6" s="89">
        <v>92289.5</v>
      </c>
      <c r="L6" s="89">
        <v>84600.2</v>
      </c>
      <c r="M6" s="89">
        <v>80339.199999999997</v>
      </c>
      <c r="N6" s="89">
        <v>78818.100000000006</v>
      </c>
      <c r="O6" s="89">
        <v>79023.5</v>
      </c>
      <c r="P6" s="89">
        <v>79225.8</v>
      </c>
      <c r="Q6" s="89">
        <v>71674.5</v>
      </c>
      <c r="R6" s="89">
        <v>54766.3</v>
      </c>
      <c r="S6" s="89">
        <v>55354.9</v>
      </c>
      <c r="T6" s="89">
        <v>56939.199999999997</v>
      </c>
      <c r="U6" s="89">
        <v>96353.7</v>
      </c>
      <c r="V6" s="98">
        <v>110428</v>
      </c>
    </row>
    <row r="7" spans="1:23" ht="13.2" x14ac:dyDescent="0.3">
      <c r="A7" s="86" t="s">
        <v>57</v>
      </c>
      <c r="B7" s="87">
        <v>77770.3</v>
      </c>
      <c r="C7" s="87">
        <v>79987.8</v>
      </c>
      <c r="D7" s="87">
        <v>75755</v>
      </c>
      <c r="E7" s="87">
        <v>78747</v>
      </c>
      <c r="F7" s="87">
        <v>85435.8</v>
      </c>
      <c r="G7" s="87">
        <v>100933.7</v>
      </c>
      <c r="H7" s="87">
        <v>98284.5</v>
      </c>
      <c r="I7" s="87">
        <v>88321.2</v>
      </c>
      <c r="J7" s="87">
        <v>92294.5</v>
      </c>
      <c r="K7" s="87">
        <v>92289.5</v>
      </c>
      <c r="L7" s="87">
        <v>84600.2</v>
      </c>
      <c r="M7" s="87">
        <v>80339.199999999997</v>
      </c>
      <c r="N7" s="87">
        <v>78818.100000000006</v>
      </c>
      <c r="O7" s="87">
        <v>79023.5</v>
      </c>
      <c r="P7" s="87">
        <v>79225.8</v>
      </c>
      <c r="Q7" s="87">
        <v>71674.5</v>
      </c>
      <c r="R7" s="87">
        <v>54766.3</v>
      </c>
      <c r="S7" s="87">
        <v>55354.9</v>
      </c>
      <c r="T7" s="87">
        <v>56939.199999999997</v>
      </c>
      <c r="U7" s="87">
        <v>96353.7</v>
      </c>
      <c r="V7" s="87">
        <v>110428</v>
      </c>
    </row>
    <row r="8" spans="1:23" x14ac:dyDescent="0.3">
      <c r="A8" s="93" t="s">
        <v>59</v>
      </c>
      <c r="B8" s="89">
        <v>76614.3</v>
      </c>
      <c r="C8" s="89">
        <v>78260.5</v>
      </c>
      <c r="D8" s="89">
        <v>72289</v>
      </c>
      <c r="E8" s="89">
        <v>74501</v>
      </c>
      <c r="F8" s="89">
        <v>79082</v>
      </c>
      <c r="G8" s="89">
        <v>93737.4</v>
      </c>
      <c r="H8" s="89">
        <v>93293.5</v>
      </c>
      <c r="I8" s="89">
        <v>84260.7</v>
      </c>
      <c r="J8" s="89">
        <v>87897</v>
      </c>
      <c r="K8" s="89">
        <v>87996.800000000003</v>
      </c>
      <c r="L8" s="89">
        <v>80304.100000000006</v>
      </c>
      <c r="M8" s="89">
        <v>76655.5</v>
      </c>
      <c r="N8" s="89">
        <v>76028.600000000006</v>
      </c>
      <c r="O8" s="89">
        <v>77335.7</v>
      </c>
      <c r="P8" s="89">
        <v>77149.100000000006</v>
      </c>
      <c r="Q8" s="89">
        <v>70888.7</v>
      </c>
      <c r="R8" s="89">
        <v>53921.599999999999</v>
      </c>
      <c r="S8" s="89">
        <v>54435</v>
      </c>
      <c r="T8" s="89">
        <v>55663.9</v>
      </c>
      <c r="U8" s="89">
        <v>94599.6</v>
      </c>
      <c r="V8" s="89">
        <v>108088.9</v>
      </c>
    </row>
    <row r="9" spans="1:23" x14ac:dyDescent="0.3">
      <c r="A9" s="92" t="s">
        <v>60</v>
      </c>
      <c r="B9" s="87">
        <v>1156</v>
      </c>
      <c r="C9" s="87">
        <v>1727.3</v>
      </c>
      <c r="D9" s="87">
        <v>3466</v>
      </c>
      <c r="E9" s="87">
        <v>4246</v>
      </c>
      <c r="F9" s="87">
        <v>6353.5</v>
      </c>
      <c r="G9" s="87">
        <v>7196.3</v>
      </c>
      <c r="H9" s="87">
        <v>4991</v>
      </c>
      <c r="I9" s="87">
        <v>4060.5</v>
      </c>
      <c r="J9" s="87">
        <v>4397.5</v>
      </c>
      <c r="K9" s="87">
        <v>4292.7</v>
      </c>
      <c r="L9" s="87">
        <v>4296.1000000000004</v>
      </c>
      <c r="M9" s="87">
        <v>3683.7</v>
      </c>
      <c r="N9" s="87">
        <v>2789.5</v>
      </c>
      <c r="O9" s="87">
        <v>1687.8</v>
      </c>
      <c r="P9" s="87">
        <v>2076.6999999999998</v>
      </c>
      <c r="Q9" s="87">
        <v>785.8</v>
      </c>
      <c r="R9" s="87">
        <v>844.7</v>
      </c>
      <c r="S9" s="87">
        <v>919.9</v>
      </c>
      <c r="T9" s="87">
        <v>1275.3</v>
      </c>
      <c r="U9" s="87">
        <v>1754.1</v>
      </c>
      <c r="V9" s="87">
        <v>2339.1</v>
      </c>
    </row>
    <row r="10" spans="1:23" ht="13.2" x14ac:dyDescent="0.3">
      <c r="A10" s="88" t="s">
        <v>94</v>
      </c>
      <c r="B10" s="89">
        <v>77770.3</v>
      </c>
      <c r="C10" s="89">
        <v>79987.8</v>
      </c>
      <c r="D10" s="89">
        <v>75755</v>
      </c>
      <c r="E10" s="89">
        <v>78747</v>
      </c>
      <c r="F10" s="89">
        <v>85436</v>
      </c>
      <c r="G10" s="89">
        <v>100933.7</v>
      </c>
      <c r="H10" s="89">
        <v>98284.5</v>
      </c>
      <c r="I10" s="89">
        <v>88321.2</v>
      </c>
      <c r="J10" s="89">
        <v>92294.5</v>
      </c>
      <c r="K10" s="89">
        <v>92289.5</v>
      </c>
      <c r="L10" s="89">
        <v>84600.2</v>
      </c>
      <c r="M10" s="89">
        <v>80339.199999999997</v>
      </c>
      <c r="N10" s="89">
        <v>78818.100000000006</v>
      </c>
      <c r="O10" s="89">
        <v>79023.5</v>
      </c>
      <c r="P10" s="89">
        <v>79225.8</v>
      </c>
      <c r="Q10" s="89">
        <v>71674.5</v>
      </c>
      <c r="R10" s="89">
        <v>54766.3</v>
      </c>
      <c r="S10" s="89">
        <v>55354.9</v>
      </c>
      <c r="T10" s="89">
        <v>56939.199999999997</v>
      </c>
      <c r="U10" s="89">
        <v>96353.7</v>
      </c>
      <c r="V10" s="98">
        <v>110428</v>
      </c>
      <c r="W10" s="109">
        <f>V11+V14+V17</f>
        <v>110428</v>
      </c>
    </row>
    <row r="11" spans="1:23" x14ac:dyDescent="0.3">
      <c r="A11" s="92" t="s">
        <v>93</v>
      </c>
      <c r="B11" s="87">
        <v>60283.6</v>
      </c>
      <c r="C11" s="87">
        <v>65818.100000000006</v>
      </c>
      <c r="D11" s="87">
        <v>58701</v>
      </c>
      <c r="E11" s="87">
        <v>58952.9</v>
      </c>
      <c r="F11" s="87">
        <v>60586.8</v>
      </c>
      <c r="G11" s="87">
        <v>77841.3</v>
      </c>
      <c r="H11" s="87">
        <v>75636.5</v>
      </c>
      <c r="I11" s="87">
        <v>67369.899999999994</v>
      </c>
      <c r="J11" s="87">
        <v>70115.5</v>
      </c>
      <c r="K11" s="87">
        <v>70329.8</v>
      </c>
      <c r="L11" s="87">
        <v>62822</v>
      </c>
      <c r="M11" s="87">
        <v>59378.5</v>
      </c>
      <c r="N11" s="87">
        <v>57879.1</v>
      </c>
      <c r="O11" s="87">
        <v>58358.3</v>
      </c>
      <c r="P11" s="87">
        <v>60084.2</v>
      </c>
      <c r="Q11" s="87">
        <v>58373.599999999999</v>
      </c>
      <c r="R11" s="87">
        <v>41936.300000000003</v>
      </c>
      <c r="S11" s="87">
        <v>42251.4</v>
      </c>
      <c r="T11" s="87">
        <v>41733.599999999999</v>
      </c>
      <c r="U11" s="87">
        <v>48707.8</v>
      </c>
      <c r="V11" s="98">
        <v>57187</v>
      </c>
    </row>
    <row r="12" spans="1:23" x14ac:dyDescent="0.3">
      <c r="A12" s="95" t="s">
        <v>59</v>
      </c>
      <c r="B12" s="89">
        <v>60283.6</v>
      </c>
      <c r="C12" s="89">
        <v>65818.100000000006</v>
      </c>
      <c r="D12" s="89">
        <v>58201.1</v>
      </c>
      <c r="E12" s="89">
        <v>58495.9</v>
      </c>
      <c r="F12" s="89">
        <v>60044.7</v>
      </c>
      <c r="G12" s="89">
        <v>75671.8</v>
      </c>
      <c r="H12" s="89">
        <v>75626.2</v>
      </c>
      <c r="I12" s="89">
        <v>67144.5</v>
      </c>
      <c r="J12" s="89">
        <v>69815.5</v>
      </c>
      <c r="K12" s="89">
        <v>70101.899999999994</v>
      </c>
      <c r="L12" s="89">
        <v>62822</v>
      </c>
      <c r="M12" s="89">
        <v>59378.5</v>
      </c>
      <c r="N12" s="89">
        <v>57879.1</v>
      </c>
      <c r="O12" s="89">
        <v>58358.3</v>
      </c>
      <c r="P12" s="89">
        <v>60084.2</v>
      </c>
      <c r="Q12" s="89">
        <v>58373.599999999999</v>
      </c>
      <c r="R12" s="89">
        <v>41936.300000000003</v>
      </c>
      <c r="S12" s="89">
        <v>42251.4</v>
      </c>
      <c r="T12" s="89">
        <v>41733.599999999999</v>
      </c>
      <c r="U12" s="89">
        <v>48707.8</v>
      </c>
      <c r="V12" s="89">
        <v>57187</v>
      </c>
    </row>
    <row r="13" spans="1:23" x14ac:dyDescent="0.3">
      <c r="A13" s="94" t="s">
        <v>60</v>
      </c>
      <c r="B13" s="87">
        <v>0</v>
      </c>
      <c r="C13" s="87">
        <v>0</v>
      </c>
      <c r="D13" s="87">
        <v>500</v>
      </c>
      <c r="E13" s="87">
        <v>457</v>
      </c>
      <c r="F13" s="87">
        <v>542.1</v>
      </c>
      <c r="G13" s="87">
        <v>2169.5</v>
      </c>
      <c r="H13" s="87">
        <v>10.3</v>
      </c>
      <c r="I13" s="87">
        <v>225.4</v>
      </c>
      <c r="J13" s="87">
        <v>300</v>
      </c>
      <c r="K13" s="87">
        <v>227.9</v>
      </c>
      <c r="L13" s="87">
        <v>0</v>
      </c>
      <c r="M13" s="87">
        <v>0</v>
      </c>
      <c r="N13" s="87">
        <v>0</v>
      </c>
      <c r="O13" s="87">
        <v>0</v>
      </c>
      <c r="P13" s="87">
        <v>0</v>
      </c>
      <c r="Q13" s="87">
        <v>0</v>
      </c>
      <c r="R13" s="87">
        <v>0</v>
      </c>
      <c r="S13" s="87">
        <v>0</v>
      </c>
      <c r="T13" s="87">
        <v>0</v>
      </c>
      <c r="U13" s="87">
        <v>0</v>
      </c>
      <c r="V13" s="87">
        <v>0</v>
      </c>
    </row>
    <row r="14" spans="1:23" x14ac:dyDescent="0.3">
      <c r="A14" s="93" t="s">
        <v>92</v>
      </c>
      <c r="B14" s="89">
        <v>8141.2</v>
      </c>
      <c r="C14" s="89">
        <v>7884.9</v>
      </c>
      <c r="D14" s="89">
        <v>9382</v>
      </c>
      <c r="E14" s="89">
        <v>9504.7000000000007</v>
      </c>
      <c r="F14" s="89">
        <v>12012.4</v>
      </c>
      <c r="G14" s="89">
        <v>11698.8</v>
      </c>
      <c r="H14" s="89">
        <v>12853</v>
      </c>
      <c r="I14" s="89">
        <v>12336.4</v>
      </c>
      <c r="J14" s="89">
        <v>13125.7</v>
      </c>
      <c r="K14" s="89">
        <v>13839</v>
      </c>
      <c r="L14" s="89">
        <v>13447.5</v>
      </c>
      <c r="M14" s="89">
        <v>12720.4</v>
      </c>
      <c r="N14" s="89">
        <v>12338.3</v>
      </c>
      <c r="O14" s="89">
        <v>12157.7</v>
      </c>
      <c r="P14" s="89">
        <v>11003.4</v>
      </c>
      <c r="Q14" s="89">
        <v>6998.4</v>
      </c>
      <c r="R14" s="89">
        <v>7212</v>
      </c>
      <c r="S14" s="89">
        <v>7857.3</v>
      </c>
      <c r="T14" s="89">
        <v>9868.1</v>
      </c>
      <c r="U14" s="89">
        <v>41101.199999999997</v>
      </c>
      <c r="V14" s="89">
        <v>45577.3</v>
      </c>
    </row>
    <row r="15" spans="1:23" x14ac:dyDescent="0.3">
      <c r="A15" s="94" t="s">
        <v>59</v>
      </c>
      <c r="B15" s="87">
        <v>0</v>
      </c>
      <c r="C15" s="87">
        <v>0</v>
      </c>
      <c r="D15" s="87">
        <v>0</v>
      </c>
      <c r="E15" s="87">
        <v>0</v>
      </c>
      <c r="F15" s="87">
        <v>0</v>
      </c>
      <c r="G15" s="87">
        <v>0</v>
      </c>
      <c r="H15" s="87">
        <v>0</v>
      </c>
      <c r="I15" s="87">
        <v>0</v>
      </c>
      <c r="J15" s="87">
        <v>0</v>
      </c>
      <c r="K15" s="87">
        <v>0</v>
      </c>
      <c r="L15" s="87">
        <v>0</v>
      </c>
      <c r="M15" s="87">
        <v>0</v>
      </c>
      <c r="N15" s="87">
        <v>0</v>
      </c>
      <c r="O15" s="87">
        <v>0</v>
      </c>
      <c r="P15" s="87">
        <v>0</v>
      </c>
      <c r="Q15" s="87">
        <v>6992.1</v>
      </c>
      <c r="R15" s="87">
        <v>7202.8</v>
      </c>
      <c r="S15" s="87">
        <v>7857.3</v>
      </c>
      <c r="T15" s="87">
        <v>9868.1</v>
      </c>
      <c r="U15" s="87">
        <v>41101.199999999997</v>
      </c>
      <c r="V15" s="87">
        <v>45557.3</v>
      </c>
    </row>
    <row r="16" spans="1:23" x14ac:dyDescent="0.3">
      <c r="A16" s="95" t="s">
        <v>60</v>
      </c>
      <c r="B16" s="89">
        <v>0</v>
      </c>
      <c r="C16" s="89">
        <v>0</v>
      </c>
      <c r="D16" s="89">
        <v>0</v>
      </c>
      <c r="E16" s="89">
        <v>0</v>
      </c>
      <c r="F16" s="89">
        <v>0</v>
      </c>
      <c r="G16" s="89">
        <v>0</v>
      </c>
      <c r="H16" s="89">
        <v>0</v>
      </c>
      <c r="I16" s="89">
        <v>0</v>
      </c>
      <c r="J16" s="89">
        <v>0</v>
      </c>
      <c r="K16" s="89">
        <v>0</v>
      </c>
      <c r="L16" s="89">
        <v>0</v>
      </c>
      <c r="M16" s="89">
        <v>0</v>
      </c>
      <c r="N16" s="89">
        <v>0</v>
      </c>
      <c r="O16" s="89">
        <v>0</v>
      </c>
      <c r="P16" s="89">
        <v>0</v>
      </c>
      <c r="Q16" s="89">
        <v>6.3</v>
      </c>
      <c r="R16" s="89">
        <v>9.1999999999999993</v>
      </c>
      <c r="S16" s="89">
        <v>0</v>
      </c>
      <c r="T16" s="89">
        <v>0</v>
      </c>
      <c r="U16" s="89">
        <v>0</v>
      </c>
      <c r="V16" s="89">
        <v>20</v>
      </c>
    </row>
    <row r="17" spans="1:22" x14ac:dyDescent="0.3">
      <c r="A17" s="92" t="s">
        <v>91</v>
      </c>
      <c r="B17" s="87">
        <v>9345.5</v>
      </c>
      <c r="C17" s="87">
        <v>6284.8</v>
      </c>
      <c r="D17" s="87">
        <v>7673</v>
      </c>
      <c r="E17" s="87">
        <v>10290</v>
      </c>
      <c r="F17" s="87">
        <v>12836.6</v>
      </c>
      <c r="G17" s="87">
        <v>11393.6</v>
      </c>
      <c r="H17" s="87">
        <v>9795</v>
      </c>
      <c r="I17" s="87">
        <v>8614.9</v>
      </c>
      <c r="J17" s="87">
        <v>9053.2999999999993</v>
      </c>
      <c r="K17" s="87">
        <v>8120.7</v>
      </c>
      <c r="L17" s="87">
        <v>8330.7000000000007</v>
      </c>
      <c r="M17" s="87">
        <v>8240.2999999999993</v>
      </c>
      <c r="N17" s="87">
        <v>8600.7000000000007</v>
      </c>
      <c r="O17" s="87">
        <v>8507.5</v>
      </c>
      <c r="P17" s="87">
        <v>8138.2</v>
      </c>
      <c r="Q17" s="87">
        <v>6302.5</v>
      </c>
      <c r="R17" s="87">
        <v>5618</v>
      </c>
      <c r="S17" s="87">
        <v>5246.2</v>
      </c>
      <c r="T17" s="87">
        <v>5337.5</v>
      </c>
      <c r="U17" s="87">
        <v>6544.7</v>
      </c>
      <c r="V17" s="87">
        <v>7663.7</v>
      </c>
    </row>
    <row r="18" spans="1:22" x14ac:dyDescent="0.3">
      <c r="A18" s="95" t="s">
        <v>59</v>
      </c>
      <c r="B18" s="89">
        <v>0</v>
      </c>
      <c r="C18" s="89">
        <v>0</v>
      </c>
      <c r="D18" s="89">
        <v>0</v>
      </c>
      <c r="E18" s="89">
        <v>0</v>
      </c>
      <c r="F18" s="89">
        <v>0</v>
      </c>
      <c r="G18" s="89">
        <v>0</v>
      </c>
      <c r="H18" s="89">
        <v>0</v>
      </c>
      <c r="I18" s="89">
        <v>0</v>
      </c>
      <c r="J18" s="89">
        <v>0</v>
      </c>
      <c r="K18" s="89">
        <v>0</v>
      </c>
      <c r="L18" s="89">
        <v>0</v>
      </c>
      <c r="M18" s="89">
        <v>0</v>
      </c>
      <c r="N18" s="89">
        <v>0</v>
      </c>
      <c r="O18" s="89">
        <v>0</v>
      </c>
      <c r="P18" s="89">
        <v>0</v>
      </c>
      <c r="Q18" s="89">
        <v>5523</v>
      </c>
      <c r="R18" s="89">
        <v>4782.5</v>
      </c>
      <c r="S18" s="89">
        <v>4326.3</v>
      </c>
      <c r="T18" s="89">
        <v>4062.2</v>
      </c>
      <c r="U18" s="89">
        <v>4790.6000000000004</v>
      </c>
      <c r="V18" s="89">
        <v>5344.6</v>
      </c>
    </row>
    <row r="19" spans="1:22" x14ac:dyDescent="0.3">
      <c r="A19" s="94" t="s">
        <v>60</v>
      </c>
      <c r="B19" s="87">
        <v>0</v>
      </c>
      <c r="C19" s="87">
        <v>0</v>
      </c>
      <c r="D19" s="87">
        <v>0</v>
      </c>
      <c r="E19" s="87">
        <v>0</v>
      </c>
      <c r="F19" s="87">
        <v>0</v>
      </c>
      <c r="G19" s="87">
        <v>0</v>
      </c>
      <c r="H19" s="87">
        <v>0</v>
      </c>
      <c r="I19" s="87">
        <v>0</v>
      </c>
      <c r="J19" s="87">
        <v>0</v>
      </c>
      <c r="K19" s="87">
        <v>0</v>
      </c>
      <c r="L19" s="87">
        <v>0</v>
      </c>
      <c r="M19" s="87">
        <v>0</v>
      </c>
      <c r="N19" s="87">
        <v>0</v>
      </c>
      <c r="O19" s="87">
        <v>0</v>
      </c>
      <c r="P19" s="87">
        <v>0</v>
      </c>
      <c r="Q19" s="87">
        <v>779.5</v>
      </c>
      <c r="R19" s="87">
        <v>835.5</v>
      </c>
      <c r="S19" s="87">
        <v>919.9</v>
      </c>
      <c r="T19" s="87">
        <v>1275.3</v>
      </c>
      <c r="U19" s="87">
        <v>1754.1</v>
      </c>
      <c r="V19" s="87">
        <v>2319.1</v>
      </c>
    </row>
    <row r="20" spans="1:22" ht="13.2" x14ac:dyDescent="0.3">
      <c r="A20" s="88" t="s">
        <v>90</v>
      </c>
      <c r="B20" s="89">
        <v>77770.3</v>
      </c>
      <c r="C20" s="89">
        <v>79987.8</v>
      </c>
      <c r="D20" s="89">
        <v>75755</v>
      </c>
      <c r="E20" s="89">
        <v>78747.399999999994</v>
      </c>
      <c r="F20" s="89">
        <v>85435.8</v>
      </c>
      <c r="G20" s="89">
        <v>100933</v>
      </c>
      <c r="H20" s="89">
        <v>98284.5</v>
      </c>
      <c r="I20" s="89">
        <v>88321.2</v>
      </c>
      <c r="J20" s="89">
        <v>92294.5</v>
      </c>
      <c r="K20" s="89">
        <v>92289.5</v>
      </c>
      <c r="L20" s="89">
        <v>84600.2</v>
      </c>
      <c r="M20" s="89">
        <v>80339.199999999997</v>
      </c>
      <c r="N20" s="89">
        <v>78818</v>
      </c>
      <c r="O20" s="89">
        <v>79023.5</v>
      </c>
      <c r="P20" s="89">
        <v>79225.8</v>
      </c>
      <c r="Q20" s="89">
        <v>71674.5</v>
      </c>
      <c r="R20" s="89">
        <v>54766.3</v>
      </c>
      <c r="S20" s="89">
        <v>55354.9</v>
      </c>
      <c r="T20" s="89">
        <v>56939.199999999997</v>
      </c>
      <c r="U20" s="89">
        <v>96353.7</v>
      </c>
      <c r="V20" s="89">
        <v>110428</v>
      </c>
    </row>
    <row r="21" spans="1:22" x14ac:dyDescent="0.3">
      <c r="A21" s="92" t="s">
        <v>89</v>
      </c>
      <c r="B21" s="87">
        <v>40560</v>
      </c>
      <c r="C21" s="87">
        <v>39475.9</v>
      </c>
      <c r="D21" s="87">
        <v>32766</v>
      </c>
      <c r="E21" s="87">
        <v>31593.5</v>
      </c>
      <c r="F21" s="87">
        <v>31750.6</v>
      </c>
      <c r="G21" s="87">
        <v>31716.400000000001</v>
      </c>
      <c r="H21" s="87">
        <v>27644.2</v>
      </c>
      <c r="I21" s="87">
        <v>26735.1</v>
      </c>
      <c r="J21" s="87">
        <v>26517.200000000001</v>
      </c>
      <c r="K21" s="87">
        <v>25624.6</v>
      </c>
      <c r="L21" s="87">
        <v>17194.2</v>
      </c>
      <c r="M21" s="87">
        <v>8140</v>
      </c>
      <c r="N21" s="87">
        <v>6107.8</v>
      </c>
      <c r="O21" s="87">
        <v>387.7</v>
      </c>
      <c r="P21" s="87">
        <v>232.3</v>
      </c>
      <c r="Q21" s="87">
        <v>154.4</v>
      </c>
      <c r="R21" s="87">
        <v>76.5</v>
      </c>
      <c r="S21" s="87">
        <v>76.5</v>
      </c>
      <c r="T21" s="87">
        <v>76.5</v>
      </c>
      <c r="U21" s="87">
        <v>76.5</v>
      </c>
      <c r="V21" s="87">
        <v>0</v>
      </c>
    </row>
    <row r="22" spans="1:22" x14ac:dyDescent="0.3">
      <c r="A22" s="95" t="s">
        <v>88</v>
      </c>
      <c r="B22" s="89">
        <v>22594.5</v>
      </c>
      <c r="C22" s="89">
        <v>22779.4</v>
      </c>
      <c r="D22" s="89">
        <v>20039</v>
      </c>
      <c r="E22" s="89">
        <v>19688.099999999999</v>
      </c>
      <c r="F22" s="89">
        <v>20090.3</v>
      </c>
      <c r="G22" s="89">
        <v>20386.5</v>
      </c>
      <c r="H22" s="89">
        <v>18092.099999999999</v>
      </c>
      <c r="I22" s="89">
        <v>17481.8</v>
      </c>
      <c r="J22" s="89">
        <v>17776.400000000001</v>
      </c>
      <c r="K22" s="89">
        <v>17240.7</v>
      </c>
      <c r="L22" s="89">
        <v>12775.5</v>
      </c>
      <c r="M22" s="89">
        <v>6491.7</v>
      </c>
      <c r="N22" s="89">
        <v>5573.2</v>
      </c>
      <c r="O22" s="89">
        <v>0</v>
      </c>
      <c r="P22" s="89">
        <v>0</v>
      </c>
      <c r="Q22" s="89">
        <v>0</v>
      </c>
      <c r="R22" s="89">
        <v>0</v>
      </c>
      <c r="S22" s="89">
        <v>0</v>
      </c>
      <c r="T22" s="89">
        <v>0</v>
      </c>
      <c r="U22" s="89">
        <v>0</v>
      </c>
      <c r="V22" s="89">
        <v>0</v>
      </c>
    </row>
    <row r="23" spans="1:22" x14ac:dyDescent="0.3">
      <c r="A23" s="94" t="s">
        <v>87</v>
      </c>
      <c r="B23" s="87">
        <v>13264</v>
      </c>
      <c r="C23" s="87">
        <v>12147</v>
      </c>
      <c r="D23" s="87">
        <v>8724.6</v>
      </c>
      <c r="E23" s="87">
        <v>8266.5</v>
      </c>
      <c r="F23" s="87">
        <v>8108.6</v>
      </c>
      <c r="G23" s="87">
        <v>7853.8</v>
      </c>
      <c r="H23" s="87">
        <v>6260.4</v>
      </c>
      <c r="I23" s="87">
        <v>6234.6</v>
      </c>
      <c r="J23" s="87">
        <v>6236.5</v>
      </c>
      <c r="K23" s="87">
        <v>6227</v>
      </c>
      <c r="L23" s="87">
        <v>3289.9</v>
      </c>
      <c r="M23" s="87">
        <v>848.6</v>
      </c>
      <c r="N23" s="87">
        <v>0</v>
      </c>
      <c r="O23" s="87">
        <v>0</v>
      </c>
      <c r="P23" s="87">
        <v>0</v>
      </c>
      <c r="Q23" s="87">
        <v>0</v>
      </c>
      <c r="R23" s="87">
        <v>0</v>
      </c>
      <c r="S23" s="87">
        <v>0</v>
      </c>
      <c r="T23" s="87">
        <v>0</v>
      </c>
      <c r="U23" s="87">
        <v>0</v>
      </c>
      <c r="V23" s="87">
        <v>0</v>
      </c>
    </row>
    <row r="24" spans="1:22" x14ac:dyDescent="0.3">
      <c r="A24" s="95" t="s">
        <v>86</v>
      </c>
      <c r="B24" s="89">
        <v>78.099999999999994</v>
      </c>
      <c r="C24" s="89">
        <v>78.099999999999994</v>
      </c>
      <c r="D24" s="89">
        <v>78.099999999999994</v>
      </c>
      <c r="E24" s="89">
        <v>78.099999999999994</v>
      </c>
      <c r="F24" s="89">
        <v>76.5</v>
      </c>
      <c r="G24" s="89">
        <v>76.5</v>
      </c>
      <c r="H24" s="89">
        <v>76.5</v>
      </c>
      <c r="I24" s="89">
        <v>76.5</v>
      </c>
      <c r="J24" s="89">
        <v>76.5</v>
      </c>
      <c r="K24" s="89">
        <v>76.5</v>
      </c>
      <c r="L24" s="89">
        <v>76.5</v>
      </c>
      <c r="M24" s="89">
        <v>76.5</v>
      </c>
      <c r="N24" s="89">
        <v>76.5</v>
      </c>
      <c r="O24" s="89">
        <v>76.5</v>
      </c>
      <c r="P24" s="89">
        <v>76.5</v>
      </c>
      <c r="Q24" s="89">
        <v>76.5</v>
      </c>
      <c r="R24" s="89">
        <v>76.5</v>
      </c>
      <c r="S24" s="89">
        <v>76.5</v>
      </c>
      <c r="T24" s="89">
        <v>76.5</v>
      </c>
      <c r="U24" s="89">
        <v>76.5</v>
      </c>
      <c r="V24" s="89">
        <v>0</v>
      </c>
    </row>
    <row r="25" spans="1:22" x14ac:dyDescent="0.3">
      <c r="A25" s="94" t="s">
        <v>85</v>
      </c>
      <c r="B25" s="87">
        <v>4623.7</v>
      </c>
      <c r="C25" s="87">
        <v>4379</v>
      </c>
      <c r="D25" s="87">
        <v>3919</v>
      </c>
      <c r="E25" s="87">
        <v>3559.3</v>
      </c>
      <c r="F25" s="87">
        <v>3473.7</v>
      </c>
      <c r="G25" s="87">
        <v>3398.1</v>
      </c>
      <c r="H25" s="87">
        <v>3213.7</v>
      </c>
      <c r="I25" s="87">
        <v>2940.7</v>
      </c>
      <c r="J25" s="87">
        <v>2426.3000000000002</v>
      </c>
      <c r="K25" s="87">
        <v>2078.9</v>
      </c>
      <c r="L25" s="87">
        <v>1050.8</v>
      </c>
      <c r="M25" s="87">
        <v>723.2</v>
      </c>
      <c r="N25" s="87">
        <v>458.1</v>
      </c>
      <c r="O25" s="87">
        <v>311.2</v>
      </c>
      <c r="P25" s="87">
        <v>155.80000000000001</v>
      </c>
      <c r="Q25" s="87">
        <v>77.900000000000006</v>
      </c>
      <c r="R25" s="87">
        <v>0</v>
      </c>
      <c r="S25" s="87">
        <v>0</v>
      </c>
      <c r="T25" s="87">
        <v>0</v>
      </c>
      <c r="U25" s="87">
        <v>0</v>
      </c>
      <c r="V25" s="87">
        <v>0</v>
      </c>
    </row>
    <row r="26" spans="1:22" x14ac:dyDescent="0.3">
      <c r="A26" s="93" t="s">
        <v>84</v>
      </c>
      <c r="B26" s="89">
        <v>0</v>
      </c>
      <c r="C26" s="89">
        <v>92.4</v>
      </c>
      <c r="D26" s="89">
        <v>4</v>
      </c>
      <c r="E26" s="89">
        <v>1.5</v>
      </c>
      <c r="F26" s="89">
        <v>1.5</v>
      </c>
      <c r="G26" s="89">
        <v>1.5</v>
      </c>
      <c r="H26" s="89">
        <v>1.5</v>
      </c>
      <c r="I26" s="89">
        <v>1.5</v>
      </c>
      <c r="J26" s="89">
        <v>1.5</v>
      </c>
      <c r="K26" s="89">
        <v>1.5</v>
      </c>
      <c r="L26" s="89">
        <v>1.5</v>
      </c>
      <c r="M26" s="89">
        <v>0</v>
      </c>
      <c r="N26" s="89">
        <v>0</v>
      </c>
      <c r="O26" s="89">
        <v>0</v>
      </c>
      <c r="P26" s="89">
        <v>0</v>
      </c>
      <c r="Q26" s="89">
        <v>0</v>
      </c>
      <c r="R26" s="89">
        <v>0</v>
      </c>
      <c r="S26" s="89">
        <v>0</v>
      </c>
      <c r="T26" s="89">
        <v>0</v>
      </c>
      <c r="U26" s="89">
        <v>0</v>
      </c>
      <c r="V26" s="89">
        <v>0</v>
      </c>
    </row>
    <row r="27" spans="1:22" x14ac:dyDescent="0.3">
      <c r="A27" s="92" t="s">
        <v>83</v>
      </c>
      <c r="B27" s="87">
        <v>5621.8</v>
      </c>
      <c r="C27" s="87">
        <v>5081.3</v>
      </c>
      <c r="D27" s="87">
        <v>6529</v>
      </c>
      <c r="E27" s="87">
        <v>6378.6</v>
      </c>
      <c r="F27" s="87">
        <v>6635.7</v>
      </c>
      <c r="G27" s="87">
        <v>6512.4</v>
      </c>
      <c r="H27" s="87">
        <v>5327</v>
      </c>
      <c r="I27" s="87">
        <v>6970.7</v>
      </c>
      <c r="J27" s="87">
        <v>10063.9</v>
      </c>
      <c r="K27" s="87">
        <v>6464.9</v>
      </c>
      <c r="L27" s="87">
        <v>5573.5</v>
      </c>
      <c r="M27" s="87">
        <v>4920</v>
      </c>
      <c r="N27" s="87">
        <v>4811.6000000000004</v>
      </c>
      <c r="O27" s="87">
        <v>4310.2</v>
      </c>
      <c r="P27" s="87">
        <v>2681.9</v>
      </c>
      <c r="Q27" s="87">
        <v>2454.6</v>
      </c>
      <c r="R27" s="87">
        <v>1578</v>
      </c>
      <c r="S27" s="87">
        <v>1553.5</v>
      </c>
      <c r="T27" s="87">
        <v>2754.4</v>
      </c>
      <c r="U27" s="87">
        <v>7791.4</v>
      </c>
      <c r="V27" s="87">
        <v>10219.200000000001</v>
      </c>
    </row>
    <row r="28" spans="1:22" x14ac:dyDescent="0.3">
      <c r="A28" s="93" t="s">
        <v>82</v>
      </c>
      <c r="B28" s="89">
        <v>0</v>
      </c>
      <c r="C28" s="89">
        <v>0</v>
      </c>
      <c r="D28" s="89">
        <v>0</v>
      </c>
      <c r="E28" s="89">
        <v>0</v>
      </c>
      <c r="F28" s="89">
        <v>0</v>
      </c>
      <c r="G28" s="89">
        <v>10500</v>
      </c>
      <c r="H28" s="89">
        <v>3500</v>
      </c>
      <c r="I28" s="89">
        <v>0</v>
      </c>
      <c r="J28" s="89">
        <v>0</v>
      </c>
      <c r="K28" s="89">
        <v>0</v>
      </c>
      <c r="L28" s="89">
        <v>0</v>
      </c>
      <c r="M28" s="89">
        <v>0</v>
      </c>
      <c r="N28" s="89">
        <v>0</v>
      </c>
      <c r="O28" s="89">
        <v>0</v>
      </c>
      <c r="P28" s="89">
        <v>0</v>
      </c>
      <c r="Q28" s="89">
        <v>0</v>
      </c>
      <c r="R28" s="89">
        <v>0</v>
      </c>
      <c r="S28" s="89">
        <v>0</v>
      </c>
      <c r="T28" s="89">
        <v>0</v>
      </c>
      <c r="U28" s="89">
        <v>0</v>
      </c>
      <c r="V28" s="89">
        <v>0</v>
      </c>
    </row>
    <row r="29" spans="1:22" x14ac:dyDescent="0.3">
      <c r="A29" s="92" t="s">
        <v>81</v>
      </c>
      <c r="B29" s="87">
        <v>12336.9</v>
      </c>
      <c r="C29" s="87">
        <v>14154.6</v>
      </c>
      <c r="D29" s="87">
        <v>14522.9</v>
      </c>
      <c r="E29" s="87">
        <v>14983</v>
      </c>
      <c r="F29" s="87">
        <v>16709.2</v>
      </c>
      <c r="G29" s="87">
        <v>15435.7</v>
      </c>
      <c r="H29" s="87">
        <v>14586.3</v>
      </c>
      <c r="I29" s="87">
        <v>11225.6</v>
      </c>
      <c r="J29" s="87">
        <v>10663.1</v>
      </c>
      <c r="K29" s="87">
        <v>10133.299999999999</v>
      </c>
      <c r="L29" s="87">
        <v>7736</v>
      </c>
      <c r="M29" s="87">
        <v>6928.8</v>
      </c>
      <c r="N29" s="87">
        <v>6259.6</v>
      </c>
      <c r="O29" s="87">
        <v>5283.6</v>
      </c>
      <c r="P29" s="87">
        <v>5113.6000000000004</v>
      </c>
      <c r="Q29" s="87">
        <v>3403.9</v>
      </c>
      <c r="R29" s="87">
        <v>3139.2</v>
      </c>
      <c r="S29" s="87">
        <v>2932.6</v>
      </c>
      <c r="T29" s="87">
        <v>3064.8</v>
      </c>
      <c r="U29" s="87">
        <v>12287.6</v>
      </c>
      <c r="V29" s="87">
        <v>15151</v>
      </c>
    </row>
    <row r="30" spans="1:22" x14ac:dyDescent="0.3">
      <c r="A30" s="93" t="s">
        <v>80</v>
      </c>
      <c r="B30" s="89">
        <v>3924.1</v>
      </c>
      <c r="C30" s="89">
        <v>5732.8</v>
      </c>
      <c r="D30" s="89">
        <v>6071.5</v>
      </c>
      <c r="E30" s="89">
        <v>8859.1</v>
      </c>
      <c r="F30" s="89">
        <v>12674.2</v>
      </c>
      <c r="G30" s="89">
        <v>17882.099999999999</v>
      </c>
      <c r="H30" s="89">
        <v>29209.8</v>
      </c>
      <c r="I30" s="89">
        <v>26685.7</v>
      </c>
      <c r="J30" s="89">
        <v>27845.9</v>
      </c>
      <c r="K30" s="89">
        <v>33123.9</v>
      </c>
      <c r="L30" s="89">
        <v>36091.300000000003</v>
      </c>
      <c r="M30" s="89">
        <v>42531.9</v>
      </c>
      <c r="N30" s="89">
        <v>42668.3</v>
      </c>
      <c r="O30" s="89">
        <v>48806.2</v>
      </c>
      <c r="P30" s="89">
        <v>51106.6</v>
      </c>
      <c r="Q30" s="89">
        <v>46462.3</v>
      </c>
      <c r="R30" s="89">
        <v>38558</v>
      </c>
      <c r="S30" s="89">
        <v>36964</v>
      </c>
      <c r="T30" s="89">
        <v>34687.5</v>
      </c>
      <c r="U30" s="89">
        <v>58731.199999999997</v>
      </c>
      <c r="V30" s="89">
        <v>63591.1</v>
      </c>
    </row>
    <row r="31" spans="1:22" x14ac:dyDescent="0.3">
      <c r="A31" s="92" t="s">
        <v>79</v>
      </c>
      <c r="B31" s="87">
        <v>14684.8</v>
      </c>
      <c r="C31" s="87">
        <v>15187.2</v>
      </c>
      <c r="D31" s="87">
        <v>15644.7</v>
      </c>
      <c r="E31" s="87">
        <v>16241.1</v>
      </c>
      <c r="F31" s="87">
        <v>17447.7</v>
      </c>
      <c r="G31" s="87">
        <v>18793.400000000001</v>
      </c>
      <c r="H31" s="87">
        <v>17948.2</v>
      </c>
      <c r="I31" s="87">
        <v>16649.099999999999</v>
      </c>
      <c r="J31" s="87">
        <v>17151.8</v>
      </c>
      <c r="K31" s="87">
        <v>16821.7</v>
      </c>
      <c r="L31" s="87">
        <v>17341.5</v>
      </c>
      <c r="M31" s="87">
        <v>16886</v>
      </c>
      <c r="N31" s="87">
        <v>17542.900000000001</v>
      </c>
      <c r="O31" s="87">
        <v>17948</v>
      </c>
      <c r="P31" s="87">
        <v>17053.2</v>
      </c>
      <c r="Q31" s="87">
        <v>16827.7</v>
      </c>
      <c r="R31" s="87">
        <v>8255.4</v>
      </c>
      <c r="S31" s="87">
        <v>9154.7000000000007</v>
      </c>
      <c r="T31" s="87">
        <v>10672.6</v>
      </c>
      <c r="U31" s="87">
        <v>17143.8</v>
      </c>
      <c r="V31" s="87">
        <v>21133.599999999999</v>
      </c>
    </row>
    <row r="32" spans="1:22" x14ac:dyDescent="0.3">
      <c r="A32" s="93" t="s">
        <v>78</v>
      </c>
      <c r="B32" s="89">
        <v>218</v>
      </c>
      <c r="C32" s="89">
        <v>110.1</v>
      </c>
      <c r="D32" s="89">
        <v>105</v>
      </c>
      <c r="E32" s="89">
        <v>80.5</v>
      </c>
      <c r="F32" s="89">
        <v>109.7</v>
      </c>
      <c r="G32" s="89">
        <v>89</v>
      </c>
      <c r="H32" s="89">
        <v>71.099999999999994</v>
      </c>
      <c r="I32" s="89">
        <v>55</v>
      </c>
      <c r="J32" s="89">
        <v>52.6</v>
      </c>
      <c r="K32" s="89">
        <v>43.4</v>
      </c>
      <c r="L32" s="89">
        <v>30.5</v>
      </c>
      <c r="M32" s="89">
        <v>19.100000000000001</v>
      </c>
      <c r="N32" s="89">
        <v>9.8000000000000007</v>
      </c>
      <c r="O32" s="89">
        <v>2.2999999999999998</v>
      </c>
      <c r="P32" s="89">
        <v>0</v>
      </c>
      <c r="Q32" s="89">
        <v>0</v>
      </c>
      <c r="R32" s="89">
        <v>0</v>
      </c>
      <c r="S32" s="89">
        <v>0</v>
      </c>
      <c r="T32" s="89">
        <v>0</v>
      </c>
      <c r="U32" s="89">
        <v>0</v>
      </c>
      <c r="V32" s="89">
        <v>0</v>
      </c>
    </row>
    <row r="33" spans="1:22" x14ac:dyDescent="0.3">
      <c r="A33" s="92" t="s">
        <v>77</v>
      </c>
      <c r="B33" s="87">
        <v>424.8</v>
      </c>
      <c r="C33" s="87">
        <v>245.9</v>
      </c>
      <c r="D33" s="87">
        <v>116.6</v>
      </c>
      <c r="E33" s="87">
        <v>611.6</v>
      </c>
      <c r="F33" s="87">
        <v>108.7</v>
      </c>
      <c r="G33" s="87">
        <v>4.7</v>
      </c>
      <c r="H33" s="87">
        <v>0</v>
      </c>
      <c r="I33" s="87">
        <v>0</v>
      </c>
      <c r="J33" s="87">
        <v>0</v>
      </c>
      <c r="K33" s="87">
        <v>0</v>
      </c>
      <c r="L33" s="87">
        <v>0</v>
      </c>
      <c r="M33" s="87">
        <v>0</v>
      </c>
      <c r="N33" s="87">
        <v>0</v>
      </c>
      <c r="O33" s="87">
        <v>0</v>
      </c>
      <c r="P33" s="87">
        <v>0</v>
      </c>
      <c r="Q33" s="87">
        <v>0</v>
      </c>
      <c r="R33" s="87">
        <v>0</v>
      </c>
      <c r="S33" s="87">
        <v>0</v>
      </c>
      <c r="T33" s="87">
        <v>0</v>
      </c>
      <c r="U33" s="87">
        <v>0</v>
      </c>
      <c r="V33" s="87">
        <v>0</v>
      </c>
    </row>
    <row r="34" spans="1:22" x14ac:dyDescent="0.3">
      <c r="A34" s="93" t="s">
        <v>76</v>
      </c>
      <c r="B34" s="89">
        <v>0</v>
      </c>
      <c r="C34" s="89">
        <v>0</v>
      </c>
      <c r="D34" s="89">
        <v>0</v>
      </c>
      <c r="E34" s="89">
        <v>0</v>
      </c>
      <c r="F34" s="89">
        <v>0</v>
      </c>
      <c r="G34" s="89">
        <v>0</v>
      </c>
      <c r="H34" s="89">
        <v>0</v>
      </c>
      <c r="I34" s="89">
        <v>0</v>
      </c>
      <c r="J34" s="89">
        <v>0</v>
      </c>
      <c r="K34" s="89">
        <v>77.7</v>
      </c>
      <c r="L34" s="89">
        <v>633.20000000000005</v>
      </c>
      <c r="M34" s="89">
        <v>913.4</v>
      </c>
      <c r="N34" s="89">
        <v>1418.1</v>
      </c>
      <c r="O34" s="89">
        <v>2285.5</v>
      </c>
      <c r="P34" s="89">
        <v>3038.2</v>
      </c>
      <c r="Q34" s="89">
        <v>2371.6</v>
      </c>
      <c r="R34" s="89">
        <v>3159.2</v>
      </c>
      <c r="S34" s="89">
        <v>4673.6000000000004</v>
      </c>
      <c r="T34" s="89">
        <v>5683.4</v>
      </c>
      <c r="U34" s="89">
        <v>323.2</v>
      </c>
      <c r="V34" s="89">
        <v>333.1</v>
      </c>
    </row>
    <row r="35" spans="1:22" x14ac:dyDescent="0.3">
      <c r="A35" s="92" t="s">
        <v>75</v>
      </c>
      <c r="B35" s="90" t="s">
        <v>58</v>
      </c>
      <c r="C35" s="90" t="s">
        <v>58</v>
      </c>
      <c r="D35" s="90" t="s">
        <v>58</v>
      </c>
      <c r="E35" s="90" t="s">
        <v>58</v>
      </c>
      <c r="F35" s="90" t="s">
        <v>58</v>
      </c>
      <c r="G35" s="90" t="s">
        <v>58</v>
      </c>
      <c r="H35" s="90" t="s">
        <v>58</v>
      </c>
      <c r="I35" s="90" t="s">
        <v>58</v>
      </c>
      <c r="J35" s="90" t="s">
        <v>58</v>
      </c>
      <c r="K35" s="90" t="s">
        <v>58</v>
      </c>
      <c r="L35" s="90" t="s">
        <v>58</v>
      </c>
      <c r="M35" s="90" t="s">
        <v>58</v>
      </c>
      <c r="N35" s="90" t="s">
        <v>58</v>
      </c>
      <c r="O35" s="90" t="s">
        <v>58</v>
      </c>
      <c r="P35" s="90" t="s">
        <v>58</v>
      </c>
      <c r="Q35" s="90" t="s">
        <v>58</v>
      </c>
      <c r="R35" s="90" t="s">
        <v>58</v>
      </c>
      <c r="S35" s="90" t="s">
        <v>58</v>
      </c>
      <c r="T35" s="90" t="s">
        <v>58</v>
      </c>
      <c r="U35" s="90" t="s">
        <v>58</v>
      </c>
      <c r="V35" s="90" t="s">
        <v>58</v>
      </c>
    </row>
    <row r="36" spans="1:22" x14ac:dyDescent="0.3">
      <c r="A36" s="91"/>
    </row>
    <row r="37" spans="1:22" ht="40.049999999999997" customHeight="1" x14ac:dyDescent="0.3">
      <c r="A37" s="163" t="s">
        <v>74</v>
      </c>
      <c r="B37" s="164"/>
      <c r="C37" s="164"/>
      <c r="D37" s="164"/>
      <c r="E37" s="164"/>
      <c r="F37" s="164"/>
      <c r="G37" s="164"/>
      <c r="H37" s="164"/>
      <c r="I37" s="164"/>
      <c r="J37" s="164"/>
      <c r="K37" s="164"/>
      <c r="L37" s="164"/>
      <c r="M37" s="164"/>
      <c r="N37" s="164"/>
      <c r="O37" s="164"/>
      <c r="P37" s="164"/>
      <c r="Q37" s="164"/>
      <c r="R37" s="164"/>
      <c r="S37" s="164"/>
      <c r="T37" s="164"/>
      <c r="U37" s="164"/>
      <c r="V37" s="165"/>
    </row>
    <row r="38" spans="1:22" ht="15" customHeight="1" x14ac:dyDescent="0.3">
      <c r="A38" s="91" t="s">
        <v>62</v>
      </c>
    </row>
    <row r="39" spans="1:22" ht="40.049999999999997" customHeight="1" x14ac:dyDescent="0.3">
      <c r="A39" s="91" t="s">
        <v>63</v>
      </c>
    </row>
    <row r="40" spans="1:22" ht="15" customHeight="1" x14ac:dyDescent="0.3">
      <c r="A40" s="91" t="s">
        <v>64</v>
      </c>
    </row>
    <row r="41" spans="1:22" ht="15" customHeight="1" x14ac:dyDescent="0.3">
      <c r="A41" s="91" t="s">
        <v>65</v>
      </c>
    </row>
    <row r="42" spans="1:22" ht="15" customHeight="1" x14ac:dyDescent="0.3">
      <c r="A42" s="91" t="s">
        <v>66</v>
      </c>
    </row>
    <row r="43" spans="1:22" ht="15" customHeight="1" x14ac:dyDescent="0.3">
      <c r="A43" s="91" t="s">
        <v>67</v>
      </c>
    </row>
    <row r="44" spans="1:22" ht="40.049999999999997" customHeight="1" x14ac:dyDescent="0.3">
      <c r="A44" s="91" t="s">
        <v>68</v>
      </c>
    </row>
    <row r="45" spans="1:22" ht="15" customHeight="1" x14ac:dyDescent="0.3">
      <c r="A45" s="91" t="s">
        <v>69</v>
      </c>
    </row>
    <row r="46" spans="1:22" ht="40.049999999999997" customHeight="1" x14ac:dyDescent="0.3">
      <c r="A46" s="91" t="s">
        <v>70</v>
      </c>
    </row>
    <row r="47" spans="1:22" ht="40.049999999999997" customHeight="1" x14ac:dyDescent="0.3">
      <c r="A47" s="91" t="s">
        <v>71</v>
      </c>
    </row>
    <row r="48" spans="1:22" ht="15" customHeight="1" x14ac:dyDescent="0.3">
      <c r="A48" s="91" t="s">
        <v>61</v>
      </c>
    </row>
    <row r="49" spans="1:1" ht="15" customHeight="1" x14ac:dyDescent="0.3">
      <c r="A49" s="91" t="s">
        <v>72</v>
      </c>
    </row>
    <row r="50" spans="1:1" ht="24" customHeight="1" x14ac:dyDescent="0.3">
      <c r="A50" s="91" t="s">
        <v>73</v>
      </c>
    </row>
  </sheetData>
  <mergeCells count="4">
    <mergeCell ref="A1:V1"/>
    <mergeCell ref="A2:A3"/>
    <mergeCell ref="B2:V2"/>
    <mergeCell ref="A37:V37"/>
  </mergeCells>
  <printOptions horizontalCentered="1"/>
  <pageMargins left="0.5" right="0.5" top="0.5" bottom="0.8" header="0.5" footer="0.5"/>
  <pageSetup fitToHeight="32767" orientation="landscape" errors="blank" horizontalDpi="0"/>
  <headerFooter>
    <oddFooter>Page &amp;P of &amp;F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DE1885-2010</vt:lpstr>
      <vt:lpstr>Inegi 16.16</vt:lpstr>
      <vt:lpstr>Inegi 16.17</vt:lpstr>
      <vt:lpstr>SHCP SP</vt:lpstr>
      <vt:lpstr>'Inegi 16.16'!Área_de_impresión</vt:lpstr>
      <vt:lpstr>'Inegi 16.17'!Área_de_impresión</vt:lpstr>
      <vt:lpstr>'SHCP SP'!Títulos_a_imprimir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sergiomartin007@gmail.com</dc:creator>
  <cp:lastModifiedBy>sergiomartin007@gmail.com</cp:lastModifiedBy>
  <dcterms:created xsi:type="dcterms:W3CDTF">2025-02-24T17:13:43Z</dcterms:created>
  <dcterms:modified xsi:type="dcterms:W3CDTF">2025-03-02T15:00:26Z</dcterms:modified>
</cp:coreProperties>
</file>