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 Gala\BDH\BDH SIGLO XX\"/>
    </mc:Choice>
  </mc:AlternateContent>
  <bookViews>
    <workbookView xWindow="0" yWindow="468" windowWidth="25608" windowHeight="14520" tabRatio="638" activeTab="3"/>
  </bookViews>
  <sheets>
    <sheet name="GF1876-1976" sheetId="3" r:id="rId1"/>
    <sheet name="GF1977-2010" sheetId="38" r:id="rId2"/>
    <sheet name="SP1965-2010" sheetId="34" r:id="rId3"/>
    <sheet name="DE y DI" sheetId="36" r:id="rId4"/>
    <sheet name="Gasto Clasif" sheetId="10" r:id="rId5"/>
    <sheet name="Fomento" sheetId="23" r:id="rId6"/>
    <sheet name="Reparto" sheetId="24" r:id="rId7"/>
    <sheet name="Ing Petroleros" sheetId="32" r:id="rId8"/>
    <sheet name="SH1" sheetId="39" r:id="rId9"/>
    <sheet name="SH2" sheetId="40" r:id="rId10"/>
    <sheet name="SH3" sheetId="4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3">#REF!</definedName>
    <definedName name="\A" localSheetId="2">#REF!</definedName>
    <definedName name="\A">#REF!</definedName>
    <definedName name="\g" localSheetId="3">#REF!</definedName>
    <definedName name="\g" localSheetId="2">#REF!</definedName>
    <definedName name="\g">#REF!</definedName>
    <definedName name="\S" localSheetId="3">#REF!</definedName>
    <definedName name="\S" localSheetId="2">#REF!</definedName>
    <definedName name="\S">#REF!</definedName>
    <definedName name="__123Graph_A" localSheetId="3" hidden="1">#REF!</definedName>
    <definedName name="__123Graph_A" localSheetId="2" hidden="1">#REF!</definedName>
    <definedName name="__123Graph_A" hidden="1">#REF!</definedName>
    <definedName name="__123Graph_AIMPORTS" localSheetId="3" hidden="1">'[1]CA input'!#REF!</definedName>
    <definedName name="__123Graph_AIMPORTS" localSheetId="2" hidden="1">'[1]CA input'!#REF!</definedName>
    <definedName name="__123Graph_AIMPORTS" hidden="1">'[1]CA input'!#REF!</definedName>
    <definedName name="__123Graph_B" localSheetId="3" hidden="1">[2]TOC!#REF!</definedName>
    <definedName name="__123Graph_B" localSheetId="2" hidden="1">[2]TOC!#REF!</definedName>
    <definedName name="__123Graph_B" hidden="1">[2]TOC!#REF!</definedName>
    <definedName name="__123Graph_BIMPORTS" localSheetId="3" hidden="1">'[1]CA input'!#REF!</definedName>
    <definedName name="__123Graph_BIMPORTS" localSheetId="2" hidden="1">'[1]CA input'!#REF!</definedName>
    <definedName name="__123Graph_BIMPORTS" hidden="1">'[1]CA input'!#REF!</definedName>
    <definedName name="__123Graph_C" localSheetId="3" hidden="1">[2]TOC!#REF!</definedName>
    <definedName name="__123Graph_C" localSheetId="2" hidden="1">[2]TOC!#REF!</definedName>
    <definedName name="__123Graph_C" hidden="1">[2]TOC!#REF!</definedName>
    <definedName name="__123Graph_CIMPORTS" localSheetId="3" hidden="1">#REF!</definedName>
    <definedName name="__123Graph_CIMPORTS" localSheetId="2" hidden="1">#REF!</definedName>
    <definedName name="__123Graph_CIMPORTS" hidden="1">#REF!</definedName>
    <definedName name="__123Graph_D" localSheetId="3" hidden="1">[2]TOC!#REF!</definedName>
    <definedName name="__123Graph_D" localSheetId="2" hidden="1">[2]TOC!#REF!</definedName>
    <definedName name="__123Graph_D" hidden="1">[2]TOC!#REF!</definedName>
    <definedName name="__123Graph_E" localSheetId="3" hidden="1">[2]TOC!#REF!</definedName>
    <definedName name="__123Graph_E" localSheetId="2" hidden="1">[2]TOC!#REF!</definedName>
    <definedName name="__123Graph_E" hidden="1">[2]TOC!#REF!</definedName>
    <definedName name="__123Graph_F" localSheetId="3" hidden="1">[2]TOC!#REF!</definedName>
    <definedName name="__123Graph_F" localSheetId="2" hidden="1">[2]TOC!#REF!</definedName>
    <definedName name="__123Graph_F" hidden="1">[2]TOC!#REF!</definedName>
    <definedName name="__123Graph_X" localSheetId="3" hidden="1">#REF!</definedName>
    <definedName name="__123Graph_X" localSheetId="2" hidden="1">#REF!</definedName>
    <definedName name="__123Graph_X" hidden="1">#REF!</definedName>
    <definedName name="__123Graph_XIMPORTS" localSheetId="3" hidden="1">'[1]CA input'!#REF!</definedName>
    <definedName name="__123Graph_XIMPORTS" localSheetId="2" hidden="1">'[1]CA input'!#REF!</definedName>
    <definedName name="__123Graph_XIMPORTS" hidden="1">'[1]CA input'!#REF!</definedName>
    <definedName name="_1__123Graph_AFIG_D" localSheetId="3" hidden="1">#REF!</definedName>
    <definedName name="_1__123Graph_AFIG_D" localSheetId="2" hidden="1">#REF!</definedName>
    <definedName name="_1__123Graph_AFIG_D" hidden="1">#REF!</definedName>
    <definedName name="_124Graph_A" localSheetId="3" hidden="1">#REF!</definedName>
    <definedName name="_124Graph_A" localSheetId="2" hidden="1">#REF!</definedName>
    <definedName name="_124Graph_A" hidden="1">#REF!</definedName>
    <definedName name="_124Graph_H" localSheetId="3" hidden="1">[2]TOC!#REF!</definedName>
    <definedName name="_124Graph_H" localSheetId="2" hidden="1">[2]TOC!#REF!</definedName>
    <definedName name="_124Graph_H" hidden="1">[2]TOC!#REF!</definedName>
    <definedName name="_2__123Graph_AGROWTH_CPI" localSheetId="3" hidden="1">[3]Data!#REF!</definedName>
    <definedName name="_2__123Graph_AGROWTH_CPI" localSheetId="2" hidden="1">[3]Data!#REF!</definedName>
    <definedName name="_2__123Graph_AGROWTH_CPI" hidden="1">[3]Data!#REF!</definedName>
    <definedName name="_3__123Graph_ATERMS_OF_TRADE" localSheetId="3" hidden="1">#REF!</definedName>
    <definedName name="_3__123Graph_ATERMS_OF_TRADE" localSheetId="2" hidden="1">#REF!</definedName>
    <definedName name="_3__123Graph_ATERMS_OF_TRADE" hidden="1">#REF!</definedName>
    <definedName name="_345" localSheetId="3" hidden="1">[2]TOC!#REF!</definedName>
    <definedName name="_345" localSheetId="2" hidden="1">[2]TOC!#REF!</definedName>
    <definedName name="_345" hidden="1">[2]TOC!#REF!</definedName>
    <definedName name="_4__123Graph_BTERMS_OF_TRADE" localSheetId="3" hidden="1">#REF!</definedName>
    <definedName name="_4__123Graph_BTERMS_OF_TRADE" localSheetId="2" hidden="1">#REF!</definedName>
    <definedName name="_4__123Graph_BTERMS_OF_TRADE" hidden="1">#REF!</definedName>
    <definedName name="_5__123Graph_DGROWTH_CPI" localSheetId="3" hidden="1">[3]Data!#REF!</definedName>
    <definedName name="_5__123Graph_DGROWTH_CPI" localSheetId="2" hidden="1">[3]Data!#REF!</definedName>
    <definedName name="_5__123Graph_DGROWTH_CPI" hidden="1">[3]Data!#REF!</definedName>
    <definedName name="_6__123Graph_XFIG_D" localSheetId="3" hidden="1">#REF!</definedName>
    <definedName name="_6__123Graph_XFIG_D" localSheetId="2" hidden="1">#REF!</definedName>
    <definedName name="_6__123Graph_XFIG_D" hidden="1">#REF!</definedName>
    <definedName name="_7__123Graph_XTERMS_OF_TRADE" localSheetId="3" hidden="1">#REF!</definedName>
    <definedName name="_7__123Graph_XTERMS_OF_TRADE" localSheetId="2" hidden="1">#REF!</definedName>
    <definedName name="_7__123Graph_XTERMS_OF_TRADE" hidden="1">#REF!</definedName>
    <definedName name="_Fill" localSheetId="3" hidden="1">#REF!</definedName>
    <definedName name="_Fill" localSheetId="0" hidden="1">#REF!</definedName>
    <definedName name="_Fill" localSheetId="2" hidden="1">#REF!</definedName>
    <definedName name="_Fill" hidden="1">#REF!</definedName>
    <definedName name="_xlnm._FilterDatabase" hidden="1">[4]C!$P$428:$T$428</definedName>
    <definedName name="_Order1" hidden="1">255</definedName>
    <definedName name="_Order2" hidden="1">0</definedName>
    <definedName name="_Parse_Out" localSheetId="3" hidden="1">#REF!</definedName>
    <definedName name="_Parse_Out" localSheetId="2" hidden="1">#REF!</definedName>
    <definedName name="_Parse_Out" hidden="1">#REF!</definedName>
    <definedName name="_Regression_Int" hidden="1">1</definedName>
    <definedName name="_Regression_Out" hidden="1">[4]C!$AK$18:$AK$18</definedName>
    <definedName name="_Regression_X" localSheetId="3" hidden="1">#REF!</definedName>
    <definedName name="_Regression_X" localSheetId="2" hidden="1">#REF!</definedName>
    <definedName name="_Regression_X" hidden="1">#REF!</definedName>
    <definedName name="_Regression_Y" localSheetId="3" hidden="1">#REF!</definedName>
    <definedName name="_Regression_Y" localSheetId="2" hidden="1">#REF!</definedName>
    <definedName name="_Regression_Y" hidden="1">#REF!</definedName>
    <definedName name="ACTIVATE" localSheetId="3">#REF!</definedName>
    <definedName name="ACTIVATE" localSheetId="2">#REF!</definedName>
    <definedName name="ACTIVATE">#REF!</definedName>
    <definedName name="_xlnm.Print_Area" localSheetId="3">#REF!</definedName>
    <definedName name="_xlnm.Print_Area" localSheetId="0">'GF1876-1976'!#REF!</definedName>
    <definedName name="_xlnm.Print_Area" localSheetId="2">#REF!</definedName>
    <definedName name="_xlnm.Print_Area">#REF!</definedName>
    <definedName name="ASSUMPT" localSheetId="3">#REF!</definedName>
    <definedName name="ASSUMPT" localSheetId="2">#REF!</definedName>
    <definedName name="ASSUMPT">#REF!</definedName>
    <definedName name="ASSUMPTIONS" localSheetId="3">#REF!</definedName>
    <definedName name="ASSUMPTIONS" localSheetId="2">#REF!</definedName>
    <definedName name="ASSUMPTIONS">#REF!</definedName>
    <definedName name="basicdata1" localSheetId="3">#REF!</definedName>
    <definedName name="basicdata1" localSheetId="2">#REF!</definedName>
    <definedName name="basicdata1">#REF!</definedName>
    <definedName name="basicdata2" localSheetId="3">#REF!</definedName>
    <definedName name="basicdata2" localSheetId="2">#REF!</definedName>
    <definedName name="basicdata2">#REF!</definedName>
    <definedName name="BCA_NGDP">[5]Q6!$E$10:$AH$10</definedName>
    <definedName name="BMG">[5]Q6!$E$27:$AH$27</definedName>
    <definedName name="BOP" localSheetId="3">#REF!</definedName>
    <definedName name="BOP" localSheetId="2">#REF!</definedName>
    <definedName name="BOP">#REF!</definedName>
    <definedName name="BXG">[5]Q6!$E$19:$AH$19</definedName>
    <definedName name="CAPITAL" localSheetId="3">#REF!</definedName>
    <definedName name="CAPITAL" localSheetId="2">#REF!</definedName>
    <definedName name="CAPITAL">#REF!</definedName>
    <definedName name="CARGO_BY_TYPE" localSheetId="3">'[6]Table No.18-Exports goods+servi'!#REF!</definedName>
    <definedName name="CARGO_BY_TYPE" localSheetId="2">'[6]Table No.18-Exports goods+servi'!#REF!</definedName>
    <definedName name="CARGO_BY_TYPE">'[6]Table No.18-Exports goods+servi'!#REF!</definedName>
    <definedName name="CCode">[7]Codes!$A$2</definedName>
    <definedName name="CENTRALG" localSheetId="3">#REF!</definedName>
    <definedName name="CENTRALG" localSheetId="2">#REF!</definedName>
    <definedName name="CENTRALG">#REF!</definedName>
    <definedName name="CFLOW" localSheetId="3">#REF!</definedName>
    <definedName name="CFLOW" localSheetId="2">#REF!</definedName>
    <definedName name="CFLOW">#REF!</definedName>
    <definedName name="chart1" localSheetId="3">#REF!</definedName>
    <definedName name="chart1" localSheetId="2">#REF!</definedName>
    <definedName name="chart1">#REF!</definedName>
    <definedName name="Chart11" localSheetId="3">#REF!</definedName>
    <definedName name="Chart11" localSheetId="2">#REF!</definedName>
    <definedName name="Chart11">#REF!</definedName>
    <definedName name="chart2" localSheetId="3">#REF!</definedName>
    <definedName name="chart2" localSheetId="2">#REF!</definedName>
    <definedName name="chart2">#REF!</definedName>
    <definedName name="Chart22" localSheetId="3">#REF!</definedName>
    <definedName name="Chart22" localSheetId="2">#REF!</definedName>
    <definedName name="Chart22">#REF!</definedName>
    <definedName name="COUNTER" localSheetId="3">#REF!</definedName>
    <definedName name="COUNTER" localSheetId="2">#REF!</definedName>
    <definedName name="COUNTER">#REF!</definedName>
    <definedName name="CurrVintage">[8]Current!$D$66</definedName>
    <definedName name="Date">[7]Current!$D$67</definedName>
    <definedName name="DEBT" localSheetId="3">#REF!</definedName>
    <definedName name="DEBT" localSheetId="2">#REF!</definedName>
    <definedName name="DEBT">#REF!</definedName>
    <definedName name="Discount_NC" localSheetId="3">[9]NPV_base!#REF!</definedName>
    <definedName name="Discount_NC" localSheetId="2">[9]NPV_base!#REF!</definedName>
    <definedName name="Discount_NC">[9]NPV_base!#REF!</definedName>
    <definedName name="DiscountRate" localSheetId="3">#REF!</definedName>
    <definedName name="DiscountRate" localSheetId="2">#REF!</definedName>
    <definedName name="DiscountRate">#REF!</definedName>
    <definedName name="empty" localSheetId="3">[1]Micro!#REF!</definedName>
    <definedName name="empty" localSheetId="2">[1]Micro!#REF!</definedName>
    <definedName name="empty">[1]Micro!#REF!</definedName>
    <definedName name="ergferger" localSheetId="3" hidden="1">{"Main Economic Indicators",#N/A,FALSE,"C"}</definedName>
    <definedName name="ergferger" hidden="1">{"Main Economic Indicators",#N/A,FALSE,"C"}</definedName>
    <definedName name="EX_IMP" localSheetId="3">#REF!</definedName>
    <definedName name="EX_IMP" localSheetId="2">#REF!</definedName>
    <definedName name="EX_IMP">#REF!</definedName>
    <definedName name="GCB_NGDP">[5]Q4!$E$19:$AH$19</definedName>
    <definedName name="GGB_NGDP">[5]Q4!$E$41:$AH$41</definedName>
    <definedName name="Grace_NC" localSheetId="3">[9]NPV_base!#REF!</definedName>
    <definedName name="Grace_NC" localSheetId="2">[9]NPV_base!#REF!</definedName>
    <definedName name="Grace_NC">[9]NPV_base!#REF!</definedName>
    <definedName name="IMPORT" localSheetId="3">#REF!</definedName>
    <definedName name="IMPORT" localSheetId="2">#REF!</definedName>
    <definedName name="IMPORT">#REF!</definedName>
    <definedName name="IN_OUT" localSheetId="3">#REF!</definedName>
    <definedName name="IN_OUT" localSheetId="2">#REF!</definedName>
    <definedName name="IN_OUT">#REF!</definedName>
    <definedName name="IN1_" localSheetId="3">#REF!</definedName>
    <definedName name="IN1_" localSheetId="2">#REF!</definedName>
    <definedName name="IN1_">#REF!</definedName>
    <definedName name="Interest_NC" localSheetId="3">[9]NPV_base!#REF!</definedName>
    <definedName name="Interest_NC" localSheetId="2">[9]NPV_base!#REF!</definedName>
    <definedName name="Interest_NC">[9]NPV_base!#REF!</definedName>
    <definedName name="InterestRate" localSheetId="3">#REF!</definedName>
    <definedName name="InterestRate" localSheetId="2">#REF!</definedName>
    <definedName name="InterestRate">#REF!</definedName>
    <definedName name="LUR">[5]Q3!$E$16:$AH$16</definedName>
    <definedName name="MACRO" localSheetId="3">#REF!</definedName>
    <definedName name="MACRO" localSheetId="2">#REF!</definedName>
    <definedName name="MACRO">#REF!</definedName>
    <definedName name="Maturity_NC" localSheetId="3">[9]NPV_base!#REF!</definedName>
    <definedName name="Maturity_NC" localSheetId="2">[9]NPV_base!#REF!</definedName>
    <definedName name="Maturity_NC">[9]NPV_base!#REF!</definedName>
    <definedName name="MCV">[10]Q2!$E$101:$AH$101</definedName>
    <definedName name="MIDDLE" localSheetId="3">#REF!</definedName>
    <definedName name="MIDDLE" localSheetId="2">#REF!</definedName>
    <definedName name="MIDDLE">#REF!</definedName>
    <definedName name="NGDP">[10]Q2!$E$54:$AH$54</definedName>
    <definedName name="NGDP_RG">[5]Q1!$E$51:$AH$51</definedName>
    <definedName name="OnShow" localSheetId="3">#N/A</definedName>
    <definedName name="OnShow" localSheetId="2">#N/A</definedName>
    <definedName name="OnShow">[0]!OnShow</definedName>
    <definedName name="PCPIG">[5]Q3!$E$26:$AH$26</definedName>
    <definedName name="PRICES" localSheetId="3">#REF!</definedName>
    <definedName name="PRICES" localSheetId="2">#REF!</definedName>
    <definedName name="PRICES">#REF!</definedName>
    <definedName name="PSECTOR" localSheetId="3">#REF!</definedName>
    <definedName name="PSECTOR" localSheetId="2">#REF!</definedName>
    <definedName name="PSECTOR">#REF!</definedName>
    <definedName name="REDB1" localSheetId="3">#REF!</definedName>
    <definedName name="REDB1" localSheetId="2">#REF!</definedName>
    <definedName name="REDB1">#REF!</definedName>
    <definedName name="REDB2" localSheetId="3">#REF!</definedName>
    <definedName name="REDB2" localSheetId="2">#REF!</definedName>
    <definedName name="REDB2">#REF!</definedName>
    <definedName name="REDB3" localSheetId="3">#REF!</definedName>
    <definedName name="REDB3" localSheetId="2">#REF!</definedName>
    <definedName name="REDB3">#REF!</definedName>
    <definedName name="REDB4" localSheetId="3">#REF!</definedName>
    <definedName name="REDB4" localSheetId="2">#REF!</definedName>
    <definedName name="REDB4">#REF!</definedName>
    <definedName name="REDB5" localSheetId="3">#REF!</definedName>
    <definedName name="REDB5" localSheetId="2">#REF!</definedName>
    <definedName name="REDB5">#REF!</definedName>
    <definedName name="REDB6" localSheetId="3">#REF!</definedName>
    <definedName name="REDB6" localSheetId="2">#REF!</definedName>
    <definedName name="REDB6">#REF!</definedName>
    <definedName name="REDB7" localSheetId="3">#REF!</definedName>
    <definedName name="REDB7" localSheetId="2">#REF!</definedName>
    <definedName name="REDB7">#REF!</definedName>
    <definedName name="REDB8" localSheetId="3">#REF!</definedName>
    <definedName name="REDB8" localSheetId="2">#REF!</definedName>
    <definedName name="REDB8">#REF!</definedName>
    <definedName name="REDB9" localSheetId="3">#REF!</definedName>
    <definedName name="REDB9" localSheetId="2">#REF!</definedName>
    <definedName name="REDB9">#REF!</definedName>
    <definedName name="REDF1" localSheetId="3">#REF!</definedName>
    <definedName name="REDF1" localSheetId="2">#REF!</definedName>
    <definedName name="REDF1">#REF!</definedName>
    <definedName name="REDF2" localSheetId="3">#REF!</definedName>
    <definedName name="REDF2" localSheetId="2">#REF!</definedName>
    <definedName name="REDF2">#REF!</definedName>
    <definedName name="REDF3" localSheetId="3">#REF!</definedName>
    <definedName name="REDF3" localSheetId="2">#REF!</definedName>
    <definedName name="REDF3">#REF!</definedName>
    <definedName name="REDF4" localSheetId="3">#REF!</definedName>
    <definedName name="REDF4" localSheetId="2">#REF!</definedName>
    <definedName name="REDF4">#REF!</definedName>
    <definedName name="REDF5" localSheetId="3">#REF!</definedName>
    <definedName name="REDF5" localSheetId="2">#REF!</definedName>
    <definedName name="REDF5">#REF!</definedName>
    <definedName name="REDF6" localSheetId="3">#REF!</definedName>
    <definedName name="REDF6" localSheetId="2">#REF!</definedName>
    <definedName name="REDF6">#REF!</definedName>
    <definedName name="REDF7" localSheetId="3">#REF!</definedName>
    <definedName name="REDF7" localSheetId="2">#REF!</definedName>
    <definedName name="REDF7">#REF!</definedName>
    <definedName name="rtre" localSheetId="3" hidden="1">{"Main Economic Indicators",#N/A,FALSE,"C"}</definedName>
    <definedName name="rtre" hidden="1">{"Main Economic Indicators",#N/A,FALSE,"C"}</definedName>
    <definedName name="SELECT" localSheetId="3">#REF!</definedName>
    <definedName name="SELECT" localSheetId="2">#REF!</definedName>
    <definedName name="SELECT">#REF!</definedName>
    <definedName name="SERV" localSheetId="3">#REF!</definedName>
    <definedName name="SERV" localSheetId="2">#REF!</definedName>
    <definedName name="SERV">#REF!</definedName>
    <definedName name="STOP" localSheetId="3">#REF!</definedName>
    <definedName name="STOP" localSheetId="2">#REF!</definedName>
    <definedName name="STOP">#REF!</definedName>
    <definedName name="Table1" localSheetId="3">#REF!</definedName>
    <definedName name="Table1" localSheetId="2">#REF!</definedName>
    <definedName name="Table1">#REF!</definedName>
    <definedName name="table19" localSheetId="3">#REF!</definedName>
    <definedName name="table19" localSheetId="2">#REF!</definedName>
    <definedName name="table19">#REF!</definedName>
    <definedName name="table2" localSheetId="3">#REF!</definedName>
    <definedName name="table2" localSheetId="2">#REF!</definedName>
    <definedName name="table2">#REF!</definedName>
    <definedName name="Table20" localSheetId="3">#REF!</definedName>
    <definedName name="Table20" localSheetId="2">#REF!</definedName>
    <definedName name="Table20">#REF!</definedName>
    <definedName name="Table21" localSheetId="3">#REF!</definedName>
    <definedName name="Table21" localSheetId="2">#REF!</definedName>
    <definedName name="Table21">#REF!</definedName>
    <definedName name="Table22" localSheetId="3">#REF!</definedName>
    <definedName name="Table22" localSheetId="2">#REF!</definedName>
    <definedName name="Table22">#REF!</definedName>
    <definedName name="Table222" localSheetId="3">#REF!</definedName>
    <definedName name="Table222" localSheetId="2">#REF!</definedName>
    <definedName name="Table222">#REF!</definedName>
    <definedName name="Table23a" localSheetId="3">#REF!</definedName>
    <definedName name="Table23a" localSheetId="2">#REF!</definedName>
    <definedName name="Table23a">#REF!</definedName>
    <definedName name="Table23b" localSheetId="3">#REF!</definedName>
    <definedName name="Table23b" localSheetId="2">#REF!</definedName>
    <definedName name="Table23b">#REF!</definedName>
    <definedName name="Table25" localSheetId="3">#REF!</definedName>
    <definedName name="Table25" localSheetId="2">#REF!</definedName>
    <definedName name="Table25">#REF!</definedName>
    <definedName name="Table25a" localSheetId="3">#REF!</definedName>
    <definedName name="Table25a" localSheetId="2">#REF!</definedName>
    <definedName name="Table25a">#REF!</definedName>
    <definedName name="Table25b" localSheetId="3">#REF!</definedName>
    <definedName name="Table25b" localSheetId="2">#REF!</definedName>
    <definedName name="Table25b">#REF!</definedName>
    <definedName name="Table26a" localSheetId="3">#REF!</definedName>
    <definedName name="Table26a" localSheetId="2">#REF!</definedName>
    <definedName name="Table26a">#REF!</definedName>
    <definedName name="Table26b" localSheetId="3">#REF!</definedName>
    <definedName name="Table26b" localSheetId="2">#REF!</definedName>
    <definedName name="Table26b">#REF!</definedName>
    <definedName name="table3" localSheetId="3">#REF!</definedName>
    <definedName name="table3" localSheetId="2">#REF!</definedName>
    <definedName name="table3">#REF!</definedName>
    <definedName name="table333" localSheetId="3">#REF!</definedName>
    <definedName name="table333" localSheetId="2">#REF!</definedName>
    <definedName name="table333">#REF!</definedName>
    <definedName name="table4" localSheetId="3">#REF!</definedName>
    <definedName name="table4" localSheetId="2">#REF!</definedName>
    <definedName name="table4">#REF!</definedName>
    <definedName name="table444" localSheetId="3">#REF!</definedName>
    <definedName name="table444" localSheetId="2">#REF!</definedName>
    <definedName name="table444">#REF!</definedName>
    <definedName name="table5" localSheetId="3">#REF!</definedName>
    <definedName name="table5" localSheetId="2">#REF!</definedName>
    <definedName name="table5">#REF!</definedName>
    <definedName name="table555" localSheetId="3">#REF!</definedName>
    <definedName name="table555" localSheetId="2">#REF!</definedName>
    <definedName name="table555">#REF!</definedName>
    <definedName name="_xlnm.Print_Titles" localSheetId="7">'Ing Petroleros'!$2:$2</definedName>
    <definedName name="_xlnm.Print_Titles" localSheetId="8">'SH1'!$1:$2</definedName>
    <definedName name="_xlnm.Print_Titles" localSheetId="9">'SH2'!$1:$2</definedName>
    <definedName name="_xlnm.Print_Titles" localSheetId="10">'SH3'!$1:$2</definedName>
    <definedName name="_xlnm.Print_Titles">[11]Q5!$A$1:$C$65536,[11]Q5!$A$1:$IV$7</definedName>
    <definedName name="TMG_RPCH">[5]Q5!$E$40:$AH$40</definedName>
    <definedName name="TRISM" localSheetId="3">#REF!</definedName>
    <definedName name="TRISM" localSheetId="2">#REF!</definedName>
    <definedName name="TRISM">#REF!</definedName>
    <definedName name="TXG_RPCH">[5]Q5!$E$32:$AH$32</definedName>
    <definedName name="wrn.Main._.Economic._.Indicators." localSheetId="3" hidden="1">{"Main Economic Indicators",#N/A,FALSE,"C"}</definedName>
    <definedName name="wrn.Main._.Economic._.Indicators." hidden="1">{"Main Economic Indicators",#N/A,FALSE,"C"}</definedName>
    <definedName name="XGS" localSheetId="3">#REF!</definedName>
    <definedName name="XGS" localSheetId="2">#REF!</definedName>
    <definedName name="XGS">#REF!</definedName>
    <definedName name="xxWRS_1" localSheetId="3">#REF!</definedName>
    <definedName name="xxWRS_1" localSheetId="2">#REF!</definedName>
    <definedName name="xxWRS_1">#REF!</definedName>
    <definedName name="xxWRS_2" localSheetId="3">#REF!</definedName>
    <definedName name="xxWRS_2" localSheetId="2">#REF!</definedName>
    <definedName name="xxWRS_2">#REF!</definedName>
    <definedName name="xxWRS_3" localSheetId="3">#REF!</definedName>
    <definedName name="xxWRS_3" localSheetId="2">#REF!</definedName>
    <definedName name="xxWRS_3">#REF!</definedName>
    <definedName name="xxWRS_4" localSheetId="3">#REF!</definedName>
    <definedName name="xxWRS_4" localSheetId="2">#REF!</definedName>
    <definedName name="xxWRS_4">#REF!</definedName>
    <definedName name="xxWRS_5" localSheetId="3">#REF!</definedName>
    <definedName name="xxWRS_5" localSheetId="2">#REF!</definedName>
    <definedName name="xxWRS_5">#REF!</definedName>
    <definedName name="xxWRS_6" localSheetId="3">#REF!</definedName>
    <definedName name="xxWRS_6" localSheetId="2">#REF!</definedName>
    <definedName name="xxWRS_6">#REF!</definedName>
    <definedName name="xxWRS_7" localSheetId="3">#REF!</definedName>
    <definedName name="xxWRS_7" localSheetId="2">#REF!</definedName>
    <definedName name="xxWRS_7">#REF!</definedName>
    <definedName name="Year" localSheetId="3">#REF!</definedName>
    <definedName name="Year" localSheetId="2">#REF!</definedName>
    <definedName name="Year">#REF!</definedName>
    <definedName name="Z_1A8C061B_2301_11D3_BFD1_000039E37209_.wvu.Cols" localSheetId="3" hidden="1">#REF!,#REF!,#REF!</definedName>
    <definedName name="Z_1A8C061B_2301_11D3_BFD1_000039E37209_.wvu.Cols" localSheetId="2"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localSheetId="2"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localSheetId="2"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2"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2"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2"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2"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2" hidden="1">#REF!,#REF!,#REF!</definedName>
    <definedName name="Z_1A8C061F_2301_11D3_BFD1_000039E37209_.wvu.Rows" hidden="1">#REF!,#REF!,#REF!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8" i="3" l="1"/>
  <c r="Q89" i="3" l="1"/>
  <c r="Q90" i="3"/>
  <c r="Q91" i="3"/>
  <c r="Q92" i="3"/>
  <c r="Q93" i="3"/>
  <c r="Q88" i="3"/>
  <c r="AD89" i="34" l="1"/>
  <c r="AD90" i="34"/>
  <c r="AD91" i="34"/>
  <c r="AD92" i="34"/>
  <c r="AD93" i="34"/>
  <c r="D89" i="34"/>
  <c r="D90" i="34"/>
  <c r="D91" i="34"/>
  <c r="D92" i="34"/>
  <c r="D93" i="34"/>
  <c r="AC89" i="34"/>
  <c r="AC90" i="34"/>
  <c r="AC91" i="34"/>
  <c r="AC92" i="34"/>
  <c r="AC93" i="34"/>
  <c r="AC94" i="34"/>
  <c r="AC95" i="34"/>
  <c r="AC96" i="34"/>
  <c r="AC97" i="34"/>
  <c r="AC98" i="34"/>
  <c r="AC99" i="34"/>
  <c r="L89" i="34"/>
  <c r="L90" i="34"/>
  <c r="L91" i="34"/>
  <c r="L92" i="34"/>
  <c r="L93" i="34"/>
  <c r="K90" i="34"/>
  <c r="K91" i="34"/>
  <c r="K92" i="34"/>
  <c r="K93" i="34"/>
  <c r="K94" i="34"/>
  <c r="K95" i="34"/>
  <c r="K96" i="34"/>
  <c r="K97" i="34"/>
  <c r="K98" i="34"/>
  <c r="K99" i="34"/>
  <c r="K89" i="34"/>
  <c r="N90" i="34"/>
  <c r="N91" i="34"/>
  <c r="N92" i="34"/>
  <c r="N93" i="34"/>
  <c r="N94" i="34"/>
  <c r="N95" i="34"/>
  <c r="N96" i="34"/>
  <c r="N97" i="34"/>
  <c r="N98" i="34"/>
  <c r="N99" i="34"/>
  <c r="N89" i="34"/>
  <c r="AL89" i="3"/>
  <c r="AL90" i="3"/>
  <c r="AL91" i="3"/>
  <c r="AL92" i="3"/>
  <c r="AL93" i="3"/>
  <c r="AL94" i="3"/>
  <c r="AL95" i="3"/>
  <c r="AL96" i="3"/>
  <c r="AL97" i="3"/>
  <c r="AL98" i="3"/>
  <c r="AL99" i="3"/>
  <c r="AI88" i="3"/>
  <c r="AI89" i="3"/>
  <c r="AI90" i="3"/>
  <c r="AI93" i="3"/>
  <c r="AI92" i="3"/>
  <c r="AI91" i="3"/>
  <c r="Q99" i="3"/>
  <c r="C90" i="34"/>
  <c r="C91" i="34"/>
  <c r="C92" i="34"/>
  <c r="C93" i="34"/>
  <c r="C89" i="34"/>
  <c r="AI99" i="3"/>
  <c r="C99" i="34"/>
  <c r="C98" i="34"/>
  <c r="C97" i="34"/>
  <c r="C95" i="34"/>
  <c r="C96" i="34"/>
  <c r="C94" i="34"/>
  <c r="AI105" i="3"/>
  <c r="AI104" i="3"/>
  <c r="AI103" i="3"/>
  <c r="AI102" i="3"/>
  <c r="AI101" i="3"/>
  <c r="AI100" i="3"/>
  <c r="Q100" i="3"/>
  <c r="Q101" i="3"/>
  <c r="Q102" i="3"/>
  <c r="Q103" i="3"/>
  <c r="Q104" i="3"/>
  <c r="Q105" i="3"/>
  <c r="Q95" i="3"/>
  <c r="Q96" i="3"/>
  <c r="Q97" i="3"/>
  <c r="Q98" i="3"/>
  <c r="Q94" i="3"/>
  <c r="AI95" i="3"/>
  <c r="AI96" i="3"/>
  <c r="AI97" i="3"/>
  <c r="AI98" i="3"/>
  <c r="AI94" i="3"/>
  <c r="F106" i="38"/>
  <c r="P109" i="36" l="1"/>
  <c r="P110" i="36"/>
  <c r="P111" i="36"/>
  <c r="P112" i="36"/>
  <c r="P113" i="36"/>
  <c r="P114" i="36"/>
  <c r="P115" i="36"/>
  <c r="P116" i="36"/>
  <c r="P117" i="36"/>
  <c r="P118" i="36"/>
  <c r="Y120" i="36" l="1"/>
  <c r="Y121" i="36"/>
  <c r="Y122" i="36"/>
  <c r="Y123" i="36"/>
  <c r="Y124" i="36"/>
  <c r="Y125" i="36"/>
  <c r="Y126" i="36"/>
  <c r="Y127" i="36"/>
  <c r="Y128" i="36"/>
  <c r="Y129" i="36"/>
  <c r="Y130" i="36"/>
  <c r="Y131" i="36"/>
  <c r="Y132" i="36"/>
  <c r="Y133" i="36"/>
  <c r="Y134" i="36"/>
  <c r="Y135" i="36"/>
  <c r="Y136" i="36"/>
  <c r="Y137" i="36"/>
  <c r="Y138" i="36"/>
  <c r="Y139" i="36"/>
  <c r="Y119" i="36"/>
  <c r="W120" i="36"/>
  <c r="W121" i="36"/>
  <c r="W122" i="36"/>
  <c r="W123" i="36"/>
  <c r="W124" i="36"/>
  <c r="W125" i="36"/>
  <c r="W126" i="36"/>
  <c r="W127" i="36"/>
  <c r="W128" i="36"/>
  <c r="W129" i="36"/>
  <c r="W130" i="36"/>
  <c r="W131" i="36"/>
  <c r="W132" i="36"/>
  <c r="W133" i="36"/>
  <c r="W134" i="36"/>
  <c r="W135" i="36"/>
  <c r="W136" i="36"/>
  <c r="W137" i="36"/>
  <c r="W138" i="36"/>
  <c r="W139" i="36"/>
  <c r="W119" i="36"/>
  <c r="U107" i="38" l="1"/>
  <c r="U108" i="38"/>
  <c r="U109" i="38"/>
  <c r="U110" i="38"/>
  <c r="U111" i="38"/>
  <c r="U112" i="38"/>
  <c r="U113" i="38"/>
  <c r="U114" i="38"/>
  <c r="U115" i="38"/>
  <c r="U116" i="38"/>
  <c r="U117" i="38"/>
  <c r="U118" i="38"/>
  <c r="U119" i="38"/>
  <c r="U120" i="38"/>
  <c r="U121" i="38"/>
  <c r="U122" i="38"/>
  <c r="U123" i="38"/>
  <c r="U124" i="38"/>
  <c r="U125" i="38"/>
  <c r="U126" i="38"/>
  <c r="U127" i="38"/>
  <c r="U128" i="38"/>
  <c r="U129" i="38"/>
  <c r="U130" i="38"/>
  <c r="U131" i="38"/>
  <c r="U132" i="38"/>
  <c r="U133" i="38"/>
  <c r="U134" i="38"/>
  <c r="U135" i="38"/>
  <c r="U136" i="38"/>
  <c r="U137" i="38"/>
  <c r="U138" i="38"/>
  <c r="U139" i="38"/>
  <c r="U106" i="38"/>
  <c r="T107" i="38"/>
  <c r="T108" i="38"/>
  <c r="T109" i="38"/>
  <c r="T110" i="38"/>
  <c r="T111" i="38"/>
  <c r="T112" i="38"/>
  <c r="T113" i="38"/>
  <c r="T114" i="38"/>
  <c r="T115" i="38"/>
  <c r="T116" i="38"/>
  <c r="T117" i="38"/>
  <c r="T118" i="38"/>
  <c r="T119" i="38"/>
  <c r="T120" i="38"/>
  <c r="T121" i="38"/>
  <c r="T122" i="38"/>
  <c r="T123" i="38"/>
  <c r="T124" i="38"/>
  <c r="T125" i="38"/>
  <c r="T126" i="38"/>
  <c r="T127" i="38"/>
  <c r="T128" i="38"/>
  <c r="T129" i="38"/>
  <c r="T130" i="38"/>
  <c r="T131" i="38"/>
  <c r="T132" i="38"/>
  <c r="T133" i="38"/>
  <c r="T134" i="38"/>
  <c r="T135" i="38"/>
  <c r="T136" i="38"/>
  <c r="T137" i="38"/>
  <c r="T138" i="38"/>
  <c r="T139" i="38"/>
  <c r="T106" i="38"/>
  <c r="S116" i="38"/>
  <c r="S117" i="38"/>
  <c r="S118" i="38"/>
  <c r="S119" i="38"/>
  <c r="S120" i="38"/>
  <c r="S121" i="38"/>
  <c r="S122" i="38"/>
  <c r="S123" i="38"/>
  <c r="S124" i="38"/>
  <c r="S125" i="38"/>
  <c r="S126" i="38"/>
  <c r="S127" i="38"/>
  <c r="S128" i="38"/>
  <c r="S129" i="38"/>
  <c r="S130" i="38"/>
  <c r="S131" i="38"/>
  <c r="S132" i="38"/>
  <c r="S133" i="38"/>
  <c r="S134" i="38"/>
  <c r="S135" i="38"/>
  <c r="S136" i="38"/>
  <c r="S137" i="38"/>
  <c r="S138" i="38"/>
  <c r="S139" i="38"/>
  <c r="S106" i="38"/>
  <c r="S107" i="38"/>
  <c r="S108" i="38"/>
  <c r="S109" i="38"/>
  <c r="S110" i="38"/>
  <c r="S111" i="38"/>
  <c r="S112" i="38"/>
  <c r="S113" i="38"/>
  <c r="S114" i="38"/>
  <c r="S115" i="38"/>
  <c r="F119" i="36" l="1"/>
  <c r="S109" i="36"/>
  <c r="S110" i="36"/>
  <c r="S111" i="36"/>
  <c r="F6" i="32"/>
  <c r="F7" i="32"/>
  <c r="F8" i="32"/>
  <c r="F9" i="32"/>
  <c r="F10" i="32"/>
  <c r="F11" i="32"/>
  <c r="F12" i="32"/>
  <c r="F13" i="32"/>
  <c r="F14" i="32"/>
  <c r="F15" i="32"/>
  <c r="F16" i="32"/>
  <c r="F17" i="32"/>
  <c r="F18" i="32"/>
  <c r="F19" i="32"/>
  <c r="F20" i="32"/>
  <c r="F21" i="32"/>
  <c r="F22" i="32"/>
  <c r="F23" i="32"/>
  <c r="F24" i="32"/>
  <c r="F25" i="32"/>
  <c r="F5" i="32"/>
  <c r="D6" i="32"/>
  <c r="D7" i="32"/>
  <c r="D8" i="32"/>
  <c r="D9" i="32"/>
  <c r="D10" i="32"/>
  <c r="D11" i="32"/>
  <c r="D12" i="32"/>
  <c r="D13" i="32"/>
  <c r="D14" i="32"/>
  <c r="D15" i="32"/>
  <c r="D16" i="32"/>
  <c r="D17" i="32"/>
  <c r="D18" i="32"/>
  <c r="D19" i="32"/>
  <c r="D20" i="32"/>
  <c r="D21" i="32"/>
  <c r="D22" i="32"/>
  <c r="D23" i="32"/>
  <c r="D24" i="32"/>
  <c r="D25" i="32"/>
  <c r="D5" i="32"/>
  <c r="AF139" i="34"/>
  <c r="AG139" i="34" s="1"/>
  <c r="AH107" i="34"/>
  <c r="AH108" i="34"/>
  <c r="AH109" i="34"/>
  <c r="AH110" i="34"/>
  <c r="AH111" i="34"/>
  <c r="AH112" i="34"/>
  <c r="AH113" i="34"/>
  <c r="AH114" i="34"/>
  <c r="AH115" i="34"/>
  <c r="AH116" i="34"/>
  <c r="AH117" i="34"/>
  <c r="AH118" i="34"/>
  <c r="AH119" i="34"/>
  <c r="AH120" i="34"/>
  <c r="AH121" i="34"/>
  <c r="AH122" i="34"/>
  <c r="AH123" i="34"/>
  <c r="AH124" i="34"/>
  <c r="AH125" i="34"/>
  <c r="AH126" i="34"/>
  <c r="AH127" i="34"/>
  <c r="AH128" i="34"/>
  <c r="AH129" i="34"/>
  <c r="AH130" i="34"/>
  <c r="AH131" i="34"/>
  <c r="AH132" i="34"/>
  <c r="AH133" i="34"/>
  <c r="AH134" i="34"/>
  <c r="AH135" i="34"/>
  <c r="AH136" i="34"/>
  <c r="AH137" i="34"/>
  <c r="AH138" i="34"/>
  <c r="AH139" i="34"/>
  <c r="AH106" i="34"/>
  <c r="AF107" i="34"/>
  <c r="AG107" i="34" s="1"/>
  <c r="AF108" i="34"/>
  <c r="AG108" i="34" s="1"/>
  <c r="AF109" i="34"/>
  <c r="AG109" i="34" s="1"/>
  <c r="AF110" i="34"/>
  <c r="AG110" i="34" s="1"/>
  <c r="AF111" i="34"/>
  <c r="AG111" i="34" s="1"/>
  <c r="AF112" i="34"/>
  <c r="AG112" i="34" s="1"/>
  <c r="AF113" i="34"/>
  <c r="AG113" i="34" s="1"/>
  <c r="AF114" i="34"/>
  <c r="AG114" i="34" s="1"/>
  <c r="AF115" i="34"/>
  <c r="AG115" i="34" s="1"/>
  <c r="AF116" i="34"/>
  <c r="AG116" i="34" s="1"/>
  <c r="AF117" i="34"/>
  <c r="AG117" i="34" s="1"/>
  <c r="AF118" i="34"/>
  <c r="AG118" i="34" s="1"/>
  <c r="AF119" i="34"/>
  <c r="AG119" i="34" s="1"/>
  <c r="AF120" i="34"/>
  <c r="AG120" i="34" s="1"/>
  <c r="AF121" i="34"/>
  <c r="AG121" i="34" s="1"/>
  <c r="AF122" i="34"/>
  <c r="AG122" i="34" s="1"/>
  <c r="AF123" i="34"/>
  <c r="AG123" i="34" s="1"/>
  <c r="AF124" i="34"/>
  <c r="AG124" i="34" s="1"/>
  <c r="AF125" i="34"/>
  <c r="AG125" i="34" s="1"/>
  <c r="AF126" i="34"/>
  <c r="AG126" i="34" s="1"/>
  <c r="AF127" i="34"/>
  <c r="AG127" i="34" s="1"/>
  <c r="AF128" i="34"/>
  <c r="AG128" i="34" s="1"/>
  <c r="AF129" i="34"/>
  <c r="AG129" i="34" s="1"/>
  <c r="AF130" i="34"/>
  <c r="AG130" i="34" s="1"/>
  <c r="AF131" i="34"/>
  <c r="AG131" i="34" s="1"/>
  <c r="AF132" i="34"/>
  <c r="AG132" i="34" s="1"/>
  <c r="AF133" i="34"/>
  <c r="AG133" i="34" s="1"/>
  <c r="AF134" i="34"/>
  <c r="AG134" i="34" s="1"/>
  <c r="AF135" i="34"/>
  <c r="AG135" i="34" s="1"/>
  <c r="AF136" i="34"/>
  <c r="AG136" i="34" s="1"/>
  <c r="AF137" i="34"/>
  <c r="AG137" i="34" s="1"/>
  <c r="AF138" i="34"/>
  <c r="AG138" i="34" s="1"/>
  <c r="AF106" i="34"/>
  <c r="AG106" i="34" s="1"/>
  <c r="D129" i="34"/>
  <c r="L129" i="34"/>
  <c r="N129" i="34"/>
  <c r="X129" i="34"/>
  <c r="Y129" i="34"/>
  <c r="Z129" i="34"/>
  <c r="AC129" i="34"/>
  <c r="AC139" i="34"/>
  <c r="AC106" i="34"/>
  <c r="AC107" i="34"/>
  <c r="AC108" i="34"/>
  <c r="AC109" i="34"/>
  <c r="AC110" i="34"/>
  <c r="AC111" i="34"/>
  <c r="AC112" i="34"/>
  <c r="AC113" i="34"/>
  <c r="AC114" i="34"/>
  <c r="AC115" i="34"/>
  <c r="AC116" i="34"/>
  <c r="AC117" i="34"/>
  <c r="AC118" i="34"/>
  <c r="AC119" i="34"/>
  <c r="AC120" i="34"/>
  <c r="AC121" i="34"/>
  <c r="AC122" i="34"/>
  <c r="AC123" i="34"/>
  <c r="AC124" i="34"/>
  <c r="AC125" i="34"/>
  <c r="AC126" i="34"/>
  <c r="AC127" i="34"/>
  <c r="AC128" i="34"/>
  <c r="AC130" i="34"/>
  <c r="AC131" i="34"/>
  <c r="AC132" i="34"/>
  <c r="AC133" i="34"/>
  <c r="AC134" i="34"/>
  <c r="AC135" i="34"/>
  <c r="AC136" i="34"/>
  <c r="AC137" i="34"/>
  <c r="AC138" i="34"/>
  <c r="X107" i="34"/>
  <c r="Y107" i="34"/>
  <c r="Z107" i="34"/>
  <c r="X108" i="34"/>
  <c r="Y108" i="34"/>
  <c r="Z108" i="34"/>
  <c r="X109" i="34"/>
  <c r="Y109" i="34"/>
  <c r="Z109" i="34"/>
  <c r="X110" i="34"/>
  <c r="Y110" i="34"/>
  <c r="Z110" i="34"/>
  <c r="X111" i="34"/>
  <c r="Y111" i="34"/>
  <c r="Z111" i="34"/>
  <c r="X112" i="34"/>
  <c r="Y112" i="34"/>
  <c r="Z112" i="34"/>
  <c r="X113" i="34"/>
  <c r="Y113" i="34"/>
  <c r="Z113" i="34"/>
  <c r="X114" i="34"/>
  <c r="Y114" i="34"/>
  <c r="Z114" i="34"/>
  <c r="X115" i="34"/>
  <c r="Y115" i="34"/>
  <c r="Z115" i="34"/>
  <c r="X116" i="34"/>
  <c r="Y116" i="34"/>
  <c r="Z116" i="34"/>
  <c r="X117" i="34"/>
  <c r="Y117" i="34"/>
  <c r="Z117" i="34"/>
  <c r="X118" i="34"/>
  <c r="Y118" i="34"/>
  <c r="Z118" i="34"/>
  <c r="X119" i="34"/>
  <c r="Y119" i="34"/>
  <c r="Z119" i="34"/>
  <c r="X120" i="34"/>
  <c r="Y120" i="34"/>
  <c r="Z120" i="34"/>
  <c r="X121" i="34"/>
  <c r="Y121" i="34"/>
  <c r="Z121" i="34"/>
  <c r="X122" i="34"/>
  <c r="Y122" i="34"/>
  <c r="Z122" i="34"/>
  <c r="X123" i="34"/>
  <c r="Y123" i="34"/>
  <c r="Z123" i="34"/>
  <c r="X124" i="34"/>
  <c r="Y124" i="34"/>
  <c r="Z124" i="34"/>
  <c r="X125" i="34"/>
  <c r="Y125" i="34"/>
  <c r="Z125" i="34"/>
  <c r="X126" i="34"/>
  <c r="Y126" i="34"/>
  <c r="Z126" i="34"/>
  <c r="X127" i="34"/>
  <c r="Y127" i="34"/>
  <c r="Z127" i="34"/>
  <c r="X128" i="34"/>
  <c r="Y128" i="34"/>
  <c r="Z128" i="34"/>
  <c r="X130" i="34"/>
  <c r="Y130" i="34"/>
  <c r="Z130" i="34"/>
  <c r="X131" i="34"/>
  <c r="Y131" i="34"/>
  <c r="Z131" i="34"/>
  <c r="X132" i="34"/>
  <c r="Y132" i="34"/>
  <c r="Z132" i="34"/>
  <c r="X133" i="34"/>
  <c r="Y133" i="34"/>
  <c r="Z133" i="34"/>
  <c r="X134" i="34"/>
  <c r="Y134" i="34"/>
  <c r="Z134" i="34"/>
  <c r="X135" i="34"/>
  <c r="Y135" i="34"/>
  <c r="Z135" i="34"/>
  <c r="X136" i="34"/>
  <c r="Y136" i="34"/>
  <c r="Z136" i="34"/>
  <c r="X137" i="34"/>
  <c r="Y137" i="34"/>
  <c r="Z137" i="34"/>
  <c r="X138" i="34"/>
  <c r="Y138" i="34"/>
  <c r="Z138" i="34"/>
  <c r="X139" i="34"/>
  <c r="Y139" i="34"/>
  <c r="Z139" i="34"/>
  <c r="Y106" i="34"/>
  <c r="Z106" i="34"/>
  <c r="X106"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30" i="34"/>
  <c r="L131" i="34"/>
  <c r="L132" i="34"/>
  <c r="L133" i="34"/>
  <c r="L134" i="34"/>
  <c r="L135" i="34"/>
  <c r="L136" i="34"/>
  <c r="L137" i="34"/>
  <c r="L138" i="34"/>
  <c r="L139" i="34"/>
  <c r="D139" i="34"/>
  <c r="D106" i="34"/>
  <c r="D107" i="34"/>
  <c r="D108" i="34"/>
  <c r="D109" i="34"/>
  <c r="D110" i="34"/>
  <c r="D111" i="34"/>
  <c r="D112" i="34"/>
  <c r="D113" i="34"/>
  <c r="D114" i="34"/>
  <c r="D115" i="34"/>
  <c r="D116" i="34"/>
  <c r="D117" i="34"/>
  <c r="D118" i="34"/>
  <c r="D119" i="34"/>
  <c r="D120" i="34"/>
  <c r="D121" i="34"/>
  <c r="D122" i="34"/>
  <c r="D123" i="34"/>
  <c r="D124" i="34"/>
  <c r="D125" i="34"/>
  <c r="D126" i="34"/>
  <c r="D127" i="34"/>
  <c r="D128" i="34"/>
  <c r="D130" i="34"/>
  <c r="D131" i="34"/>
  <c r="D132" i="34"/>
  <c r="D133" i="34"/>
  <c r="D134" i="34"/>
  <c r="D135" i="34"/>
  <c r="D136" i="34"/>
  <c r="D137" i="34"/>
  <c r="D138" i="34"/>
  <c r="Z107" i="38"/>
  <c r="Z108" i="38"/>
  <c r="Z110" i="38"/>
  <c r="Z111" i="38"/>
  <c r="Z112" i="38"/>
  <c r="Z113" i="38"/>
  <c r="Z115" i="38"/>
  <c r="Z117" i="38"/>
  <c r="Z118" i="38"/>
  <c r="Z120" i="38"/>
  <c r="Z123" i="38"/>
  <c r="Z125" i="38"/>
  <c r="Z126" i="38"/>
  <c r="Z130" i="38"/>
  <c r="Z136" i="38"/>
  <c r="Z137" i="38"/>
  <c r="Z138" i="38"/>
  <c r="Z139" i="38"/>
  <c r="Z106" i="38"/>
  <c r="X107" i="38"/>
  <c r="X111" i="38"/>
  <c r="X114" i="38"/>
  <c r="X115" i="38"/>
  <c r="X117" i="38"/>
  <c r="X118" i="38"/>
  <c r="X120" i="38"/>
  <c r="X122" i="38"/>
  <c r="X123" i="38"/>
  <c r="X125" i="38"/>
  <c r="X130" i="38"/>
  <c r="X138" i="38"/>
  <c r="X139" i="38"/>
  <c r="X106" i="38"/>
  <c r="I106" i="38"/>
  <c r="F107" i="38"/>
  <c r="F108" i="38"/>
  <c r="F109" i="38"/>
  <c r="F110" i="38"/>
  <c r="F111" i="38"/>
  <c r="F112" i="38"/>
  <c r="F113" i="38"/>
  <c r="F114" i="38"/>
  <c r="F115" i="38"/>
  <c r="F116" i="38"/>
  <c r="F117" i="38"/>
  <c r="F118" i="38"/>
  <c r="F119" i="38"/>
  <c r="F120" i="38"/>
  <c r="F121" i="38"/>
  <c r="F122" i="38"/>
  <c r="F123" i="38"/>
  <c r="F124" i="38"/>
  <c r="F125" i="38"/>
  <c r="I126" i="38"/>
  <c r="I127" i="38"/>
  <c r="F128" i="38"/>
  <c r="F129" i="38"/>
  <c r="F130" i="38"/>
  <c r="F131" i="38"/>
  <c r="F132" i="38"/>
  <c r="F133" i="38"/>
  <c r="F134" i="38"/>
  <c r="F135" i="38"/>
  <c r="F136" i="38"/>
  <c r="F137" i="38"/>
  <c r="F138" i="38"/>
  <c r="F139" i="38"/>
  <c r="AA139" i="38"/>
  <c r="Y139" i="38"/>
  <c r="W139" i="38"/>
  <c r="AA138" i="38"/>
  <c r="Y138" i="38"/>
  <c r="W138" i="38"/>
  <c r="AA137" i="38"/>
  <c r="Y137" i="38"/>
  <c r="W137" i="38"/>
  <c r="X137" i="38" s="1"/>
  <c r="AA136" i="38"/>
  <c r="Y136" i="38"/>
  <c r="W136" i="38"/>
  <c r="X136" i="38" s="1"/>
  <c r="AA135" i="38"/>
  <c r="Y135" i="38"/>
  <c r="Z135" i="38" s="1"/>
  <c r="W135" i="38"/>
  <c r="X135" i="38" s="1"/>
  <c r="AA134" i="38"/>
  <c r="Y134" i="38"/>
  <c r="Z134" i="38" s="1"/>
  <c r="W134" i="38"/>
  <c r="X134" i="38" s="1"/>
  <c r="AA133" i="38"/>
  <c r="Y133" i="38"/>
  <c r="Z133" i="38" s="1"/>
  <c r="W133" i="38"/>
  <c r="X133" i="38" s="1"/>
  <c r="AA132" i="38"/>
  <c r="Y132" i="38"/>
  <c r="Z132" i="38" s="1"/>
  <c r="W132" i="38"/>
  <c r="X132" i="38" s="1"/>
  <c r="AA131" i="38"/>
  <c r="Y131" i="38"/>
  <c r="Z131" i="38" s="1"/>
  <c r="W131" i="38"/>
  <c r="X131" i="38" s="1"/>
  <c r="AA130" i="38"/>
  <c r="Y130" i="38"/>
  <c r="W130" i="38"/>
  <c r="AA129" i="38"/>
  <c r="Y129" i="38"/>
  <c r="Z129" i="38" s="1"/>
  <c r="W129" i="38"/>
  <c r="X129" i="38" s="1"/>
  <c r="AA128" i="38"/>
  <c r="Y128" i="38"/>
  <c r="Z128" i="38" s="1"/>
  <c r="W128" i="38"/>
  <c r="X128" i="38" s="1"/>
  <c r="AA127" i="38"/>
  <c r="Y127" i="38"/>
  <c r="Z127" i="38" s="1"/>
  <c r="W127" i="38"/>
  <c r="X127" i="38" s="1"/>
  <c r="AA126" i="38"/>
  <c r="Y126" i="38"/>
  <c r="W126" i="38"/>
  <c r="X126" i="38" s="1"/>
  <c r="AA125" i="38"/>
  <c r="Y125" i="38"/>
  <c r="W125" i="38"/>
  <c r="AA124" i="38"/>
  <c r="Y124" i="38"/>
  <c r="Z124" i="38" s="1"/>
  <c r="W124" i="38"/>
  <c r="X124" i="38" s="1"/>
  <c r="AA123" i="38"/>
  <c r="Y123" i="38"/>
  <c r="W123" i="38"/>
  <c r="AA122" i="38"/>
  <c r="Y122" i="38"/>
  <c r="Z122" i="38" s="1"/>
  <c r="W122" i="38"/>
  <c r="AA121" i="38"/>
  <c r="Y121" i="38"/>
  <c r="Z121" i="38" s="1"/>
  <c r="W121" i="38"/>
  <c r="X121" i="38" s="1"/>
  <c r="AA120" i="38"/>
  <c r="Y120" i="38"/>
  <c r="W120" i="38"/>
  <c r="AA119" i="38"/>
  <c r="Y119" i="38"/>
  <c r="Z119" i="38" s="1"/>
  <c r="W119" i="38"/>
  <c r="X119" i="38" s="1"/>
  <c r="AA118" i="38"/>
  <c r="Y118" i="38"/>
  <c r="W118" i="38"/>
  <c r="AA117" i="38"/>
  <c r="Y117" i="38"/>
  <c r="W117" i="38"/>
  <c r="AA116" i="38"/>
  <c r="Y116" i="38"/>
  <c r="Z116" i="38" s="1"/>
  <c r="W116" i="38"/>
  <c r="X116" i="38" s="1"/>
  <c r="AA115" i="38"/>
  <c r="Y115" i="38"/>
  <c r="W115" i="38"/>
  <c r="AA114" i="38"/>
  <c r="Y114" i="38"/>
  <c r="Z114" i="38" s="1"/>
  <c r="W114" i="38"/>
  <c r="AA113" i="38"/>
  <c r="Y113" i="38"/>
  <c r="W113" i="38"/>
  <c r="X113" i="38" s="1"/>
  <c r="AA112" i="38"/>
  <c r="Y112" i="38"/>
  <c r="W112" i="38"/>
  <c r="X112" i="38" s="1"/>
  <c r="AA111" i="38"/>
  <c r="Y111" i="38"/>
  <c r="W111" i="38"/>
  <c r="AA110" i="38"/>
  <c r="Y110" i="38"/>
  <c r="W110" i="38"/>
  <c r="X110" i="38" s="1"/>
  <c r="AA109" i="38"/>
  <c r="Y109" i="38"/>
  <c r="Z109" i="38" s="1"/>
  <c r="W109" i="38"/>
  <c r="X109" i="38" s="1"/>
  <c r="AA108" i="38"/>
  <c r="Y108" i="38"/>
  <c r="W108" i="38"/>
  <c r="X108" i="38" s="1"/>
  <c r="AA107" i="38"/>
  <c r="Y107" i="38"/>
  <c r="W107" i="38"/>
  <c r="AA106" i="38"/>
  <c r="Y106" i="38"/>
  <c r="W106" i="38"/>
  <c r="AD135" i="34" l="1"/>
  <c r="AB135" i="34"/>
  <c r="AD133" i="34"/>
  <c r="AB133" i="34"/>
  <c r="AD109" i="34"/>
  <c r="AB109" i="34"/>
  <c r="AD131" i="34"/>
  <c r="AB131" i="34"/>
  <c r="AD107" i="34"/>
  <c r="AB107" i="34"/>
  <c r="AD128" i="34"/>
  <c r="AB128" i="34"/>
  <c r="AD106" i="34"/>
  <c r="AB106" i="34"/>
  <c r="AD139" i="34"/>
  <c r="AB139" i="34"/>
  <c r="AD126" i="34"/>
  <c r="AB126" i="34"/>
  <c r="AD124" i="34"/>
  <c r="AB124" i="34"/>
  <c r="AD123" i="34"/>
  <c r="AB123" i="34"/>
  <c r="AD122" i="34"/>
  <c r="AB122" i="34"/>
  <c r="R129" i="34"/>
  <c r="AD118" i="34"/>
  <c r="AB118" i="34"/>
  <c r="AD117" i="34"/>
  <c r="AB117" i="34"/>
  <c r="AD116" i="34"/>
  <c r="AB116" i="34"/>
  <c r="AD112" i="34"/>
  <c r="AB112" i="34"/>
  <c r="AD134" i="34"/>
  <c r="AB134" i="34"/>
  <c r="AD110" i="34"/>
  <c r="AB110" i="34"/>
  <c r="AD132" i="34"/>
  <c r="AB132" i="34"/>
  <c r="AD108" i="34"/>
  <c r="AB108" i="34"/>
  <c r="AD130" i="34"/>
  <c r="AB130" i="34"/>
  <c r="AD127" i="34"/>
  <c r="AB127" i="34"/>
  <c r="AD138" i="34"/>
  <c r="AB138" i="34"/>
  <c r="AD115" i="34"/>
  <c r="AB115" i="34"/>
  <c r="AD137" i="34"/>
  <c r="AB137" i="34"/>
  <c r="AD114" i="34"/>
  <c r="AB114" i="34"/>
  <c r="AD111" i="34"/>
  <c r="AB111" i="34"/>
  <c r="AD129" i="34"/>
  <c r="AB129" i="34"/>
  <c r="AD125" i="34"/>
  <c r="AB125" i="34"/>
  <c r="AD121" i="34"/>
  <c r="AB121" i="34"/>
  <c r="AD120" i="34"/>
  <c r="AB120" i="34"/>
  <c r="AD119" i="34"/>
  <c r="AB119" i="34"/>
  <c r="AD136" i="34"/>
  <c r="AB136" i="34"/>
  <c r="AD113" i="34"/>
  <c r="AB113" i="34"/>
  <c r="F127" i="38"/>
  <c r="I128" i="38"/>
  <c r="F126" i="38"/>
  <c r="I124" i="38"/>
  <c r="I125" i="38"/>
  <c r="I123" i="38"/>
  <c r="I122" i="38"/>
  <c r="I110" i="38"/>
  <c r="I139" i="38"/>
  <c r="I116" i="38"/>
  <c r="I137" i="38"/>
  <c r="I135" i="38"/>
  <c r="I134" i="38"/>
  <c r="I133" i="38"/>
  <c r="I131" i="38"/>
  <c r="I109" i="38"/>
  <c r="I136" i="38"/>
  <c r="I130" i="38"/>
  <c r="I108" i="38"/>
  <c r="I121" i="38"/>
  <c r="I120" i="38"/>
  <c r="I119" i="38"/>
  <c r="I118" i="38"/>
  <c r="I117" i="38"/>
  <c r="I138" i="38"/>
  <c r="I115" i="38"/>
  <c r="I114" i="38"/>
  <c r="I113" i="38"/>
  <c r="I112" i="38"/>
  <c r="I111" i="38"/>
  <c r="I132" i="38"/>
  <c r="I129" i="38"/>
  <c r="I107" i="38"/>
  <c r="R94" i="3" l="1"/>
  <c r="R105" i="3"/>
  <c r="R104" i="3"/>
  <c r="R103" i="3"/>
  <c r="R102" i="3"/>
  <c r="R101" i="3"/>
  <c r="R100" i="3"/>
  <c r="R99" i="3"/>
  <c r="R98" i="3"/>
  <c r="R97" i="3"/>
  <c r="R96" i="3"/>
  <c r="R95" i="3"/>
  <c r="AF139" i="36"/>
  <c r="AB139" i="36"/>
  <c r="S139" i="36"/>
  <c r="T139" i="36" s="1"/>
  <c r="F139" i="36"/>
  <c r="I139" i="36" s="1"/>
  <c r="AF138" i="36"/>
  <c r="AB138" i="36"/>
  <c r="S138" i="36"/>
  <c r="T138" i="36" s="1"/>
  <c r="F138" i="36"/>
  <c r="I138" i="36" s="1"/>
  <c r="AF137" i="36"/>
  <c r="AB137" i="36"/>
  <c r="S137" i="36"/>
  <c r="T137" i="36" s="1"/>
  <c r="F137" i="36"/>
  <c r="I137" i="36" s="1"/>
  <c r="AF136" i="36"/>
  <c r="AB136" i="36"/>
  <c r="S136" i="36"/>
  <c r="T136" i="36" s="1"/>
  <c r="F136" i="36"/>
  <c r="I136" i="36" s="1"/>
  <c r="AF135" i="36"/>
  <c r="AB135" i="36"/>
  <c r="S135" i="36"/>
  <c r="T135" i="36" s="1"/>
  <c r="F135" i="36"/>
  <c r="I135" i="36" s="1"/>
  <c r="AF134" i="36"/>
  <c r="AB134" i="36"/>
  <c r="S134" i="36"/>
  <c r="T134" i="36" s="1"/>
  <c r="F134" i="36"/>
  <c r="I134" i="36" s="1"/>
  <c r="AF133" i="36"/>
  <c r="AB133" i="36"/>
  <c r="S133" i="36"/>
  <c r="T133" i="36" s="1"/>
  <c r="F133" i="36"/>
  <c r="I133" i="36" s="1"/>
  <c r="AF132" i="36"/>
  <c r="AB132" i="36"/>
  <c r="S132" i="36"/>
  <c r="T132" i="36" s="1"/>
  <c r="F132" i="36"/>
  <c r="I132" i="36" s="1"/>
  <c r="AF131" i="36"/>
  <c r="AB131" i="36"/>
  <c r="S131" i="36"/>
  <c r="T131" i="36" s="1"/>
  <c r="F131" i="36"/>
  <c r="I131" i="36" s="1"/>
  <c r="AF130" i="36"/>
  <c r="AB130" i="36"/>
  <c r="S130" i="36"/>
  <c r="T130" i="36" s="1"/>
  <c r="F130" i="36"/>
  <c r="I130" i="36" s="1"/>
  <c r="AF129" i="36"/>
  <c r="AB129" i="36"/>
  <c r="S129" i="36"/>
  <c r="T129" i="36" s="1"/>
  <c r="F129" i="36"/>
  <c r="I129" i="36" s="1"/>
  <c r="AF128" i="36"/>
  <c r="AB128" i="36"/>
  <c r="S128" i="36"/>
  <c r="T128" i="36" s="1"/>
  <c r="F128" i="36"/>
  <c r="I128" i="36" s="1"/>
  <c r="AF127" i="36"/>
  <c r="AB127" i="36"/>
  <c r="S127" i="36"/>
  <c r="T127" i="36" s="1"/>
  <c r="F127" i="36"/>
  <c r="I127" i="36" s="1"/>
  <c r="AF126" i="36"/>
  <c r="AB126" i="36"/>
  <c r="S126" i="36"/>
  <c r="T126" i="36" s="1"/>
  <c r="F126" i="36"/>
  <c r="I126" i="36" s="1"/>
  <c r="AF125" i="36"/>
  <c r="AB125" i="36"/>
  <c r="S125" i="36"/>
  <c r="T125" i="36" s="1"/>
  <c r="F125" i="36"/>
  <c r="I125" i="36" s="1"/>
  <c r="AF124" i="36"/>
  <c r="AB124" i="36"/>
  <c r="S124" i="36"/>
  <c r="T124" i="36" s="1"/>
  <c r="F124" i="36"/>
  <c r="I124" i="36" s="1"/>
  <c r="AF123" i="36"/>
  <c r="AB123" i="36"/>
  <c r="S123" i="36"/>
  <c r="T123" i="36" s="1"/>
  <c r="F123" i="36"/>
  <c r="I123" i="36" s="1"/>
  <c r="AF122" i="36"/>
  <c r="AB122" i="36"/>
  <c r="S122" i="36"/>
  <c r="T122" i="36" s="1"/>
  <c r="F122" i="36"/>
  <c r="I122" i="36" s="1"/>
  <c r="AF121" i="36"/>
  <c r="AB121" i="36"/>
  <c r="S121" i="36"/>
  <c r="T121" i="36" s="1"/>
  <c r="F121" i="36"/>
  <c r="I121" i="36" s="1"/>
  <c r="AF120" i="36"/>
  <c r="AB120" i="36"/>
  <c r="S120" i="36"/>
  <c r="T120" i="36" s="1"/>
  <c r="F120" i="36"/>
  <c r="I120" i="36" s="1"/>
  <c r="AF119" i="36"/>
  <c r="AB119" i="36"/>
  <c r="S119" i="36"/>
  <c r="T119" i="36" s="1"/>
  <c r="I119" i="36"/>
  <c r="AF118" i="36"/>
  <c r="AB118" i="36"/>
  <c r="S118" i="36"/>
  <c r="T118" i="36" s="1"/>
  <c r="I118" i="36"/>
  <c r="J118" i="36" s="1"/>
  <c r="AF117" i="36"/>
  <c r="AB117" i="36"/>
  <c r="S117" i="36"/>
  <c r="T117" i="36" s="1"/>
  <c r="I117" i="36"/>
  <c r="J117" i="36" s="1"/>
  <c r="AF116" i="36"/>
  <c r="AB116" i="36"/>
  <c r="S116" i="36"/>
  <c r="T116" i="36" s="1"/>
  <c r="I116" i="36"/>
  <c r="J116" i="36" s="1"/>
  <c r="AF115" i="36"/>
  <c r="AB115" i="36"/>
  <c r="S115" i="36"/>
  <c r="T115" i="36" s="1"/>
  <c r="I115" i="36"/>
  <c r="J115" i="36" s="1"/>
  <c r="AF114" i="36"/>
  <c r="AB114" i="36"/>
  <c r="S114" i="36"/>
  <c r="T114" i="36" s="1"/>
  <c r="I114" i="36"/>
  <c r="J114" i="36" s="1"/>
  <c r="AF113" i="36"/>
  <c r="AB113" i="36"/>
  <c r="S113" i="36"/>
  <c r="T113" i="36" s="1"/>
  <c r="I113" i="36"/>
  <c r="J113" i="36" s="1"/>
  <c r="AF112" i="36"/>
  <c r="AB112" i="36"/>
  <c r="S112" i="36"/>
  <c r="T112" i="36" s="1"/>
  <c r="I112" i="36"/>
  <c r="J112" i="36" s="1"/>
  <c r="AF111" i="36"/>
  <c r="AB111" i="36"/>
  <c r="T111" i="36"/>
  <c r="I111" i="36"/>
  <c r="J111" i="36" s="1"/>
  <c r="AF110" i="36"/>
  <c r="AB110" i="36"/>
  <c r="T110" i="36"/>
  <c r="I110" i="36"/>
  <c r="J110" i="36" s="1"/>
  <c r="AF109" i="36"/>
  <c r="AB109" i="36"/>
  <c r="T109" i="36"/>
  <c r="I109" i="36"/>
  <c r="J109" i="36" s="1"/>
  <c r="AB108" i="36"/>
  <c r="S108" i="36"/>
  <c r="T108" i="36" s="1"/>
  <c r="AB107" i="36"/>
  <c r="S107" i="36"/>
  <c r="T107" i="36" s="1"/>
  <c r="AB106" i="36"/>
  <c r="S106" i="36"/>
  <c r="T106" i="36" s="1"/>
  <c r="AB105" i="36"/>
  <c r="S105" i="36"/>
  <c r="T105" i="36" s="1"/>
  <c r="AB104" i="36"/>
  <c r="S104" i="36"/>
  <c r="T104" i="36" s="1"/>
  <c r="AB103" i="36"/>
  <c r="S103" i="36"/>
  <c r="T103" i="36" s="1"/>
  <c r="AB102" i="36"/>
  <c r="S102" i="36"/>
  <c r="T102" i="36" s="1"/>
  <c r="AB101" i="36"/>
  <c r="S101" i="36"/>
  <c r="T101" i="36" s="1"/>
  <c r="AB100" i="36"/>
  <c r="S100" i="36"/>
  <c r="T100" i="36" s="1"/>
  <c r="AB99" i="36"/>
  <c r="S99" i="36"/>
  <c r="T99" i="36" s="1"/>
  <c r="I99" i="36"/>
  <c r="J99" i="36" s="1"/>
  <c r="AB98" i="36"/>
  <c r="S98" i="36"/>
  <c r="T98" i="36" s="1"/>
  <c r="I98" i="36"/>
  <c r="J98" i="36" s="1"/>
  <c r="AB97" i="36"/>
  <c r="S97" i="36"/>
  <c r="T97" i="36" s="1"/>
  <c r="I97" i="36"/>
  <c r="J97" i="36" s="1"/>
  <c r="AB96" i="36"/>
  <c r="S96" i="36"/>
  <c r="T96" i="36" s="1"/>
  <c r="I96" i="36"/>
  <c r="J96" i="36" s="1"/>
  <c r="AB95" i="36"/>
  <c r="S95" i="36"/>
  <c r="T95" i="36" s="1"/>
  <c r="I95" i="36"/>
  <c r="J95" i="36" s="1"/>
  <c r="AB94" i="36"/>
  <c r="S94" i="36"/>
  <c r="T94" i="36" s="1"/>
  <c r="I94" i="36"/>
  <c r="J94" i="36" s="1"/>
  <c r="AB93" i="36"/>
  <c r="I93" i="36"/>
  <c r="J93" i="36" s="1"/>
  <c r="AB92" i="36"/>
  <c r="I92" i="36"/>
  <c r="J92" i="36" s="1"/>
  <c r="AB91" i="36"/>
  <c r="I91" i="36"/>
  <c r="J91" i="36" s="1"/>
  <c r="I90" i="36"/>
  <c r="J90" i="36" s="1"/>
  <c r="I89" i="36"/>
  <c r="J89" i="36" s="1"/>
  <c r="I88" i="36"/>
  <c r="J88" i="36" s="1"/>
  <c r="I87" i="36"/>
  <c r="J87" i="36" s="1"/>
  <c r="AB82" i="36"/>
  <c r="AB81" i="36"/>
  <c r="AB80" i="36"/>
  <c r="J80" i="36"/>
  <c r="AB79" i="36"/>
  <c r="I79" i="36"/>
  <c r="J79" i="36" s="1"/>
  <c r="AB78" i="36"/>
  <c r="I78" i="36"/>
  <c r="J78" i="36" s="1"/>
  <c r="AB77" i="36"/>
  <c r="I77" i="36"/>
  <c r="J77" i="36" s="1"/>
  <c r="AB76" i="36"/>
  <c r="I76" i="36"/>
  <c r="J76" i="36" s="1"/>
  <c r="AB75" i="36"/>
  <c r="I75" i="36"/>
  <c r="J75" i="36" s="1"/>
  <c r="I74" i="36"/>
  <c r="J74" i="36" s="1"/>
  <c r="I73" i="36"/>
  <c r="J73" i="36" s="1"/>
  <c r="I72" i="36"/>
  <c r="J72" i="36" s="1"/>
  <c r="AB71" i="36"/>
  <c r="I71" i="36"/>
  <c r="J71" i="36" s="1"/>
  <c r="AB70" i="36"/>
  <c r="I70" i="36"/>
  <c r="J70" i="36" s="1"/>
  <c r="AB69" i="36"/>
  <c r="I69" i="36"/>
  <c r="J69" i="36" s="1"/>
  <c r="AB68" i="36"/>
  <c r="I68" i="36"/>
  <c r="J68" i="36" s="1"/>
  <c r="AB67" i="36"/>
  <c r="I67" i="36"/>
  <c r="J67" i="36" s="1"/>
  <c r="AB66" i="36"/>
  <c r="I66" i="36"/>
  <c r="J66" i="36" s="1"/>
  <c r="AB65" i="36"/>
  <c r="I65" i="36"/>
  <c r="J65" i="36" s="1"/>
  <c r="I64" i="36"/>
  <c r="J64" i="36" s="1"/>
  <c r="I63" i="36"/>
  <c r="J63" i="36" s="1"/>
  <c r="I62" i="36"/>
  <c r="J62" i="36" s="1"/>
  <c r="I61" i="36"/>
  <c r="J61" i="36" s="1"/>
  <c r="I60" i="36"/>
  <c r="J60" i="36" s="1"/>
  <c r="I59" i="36"/>
  <c r="J59" i="36" s="1"/>
  <c r="AB58" i="36"/>
  <c r="I58" i="36"/>
  <c r="J58" i="36" s="1"/>
  <c r="I57" i="36"/>
  <c r="J57" i="36" s="1"/>
  <c r="I56" i="36"/>
  <c r="J56" i="36" s="1"/>
  <c r="I55" i="36"/>
  <c r="J55" i="36" s="1"/>
  <c r="AB54" i="36"/>
  <c r="I54" i="36"/>
  <c r="J54" i="36" s="1"/>
  <c r="I53" i="36"/>
  <c r="J53" i="36" s="1"/>
  <c r="I52" i="36"/>
  <c r="J52" i="36" s="1"/>
  <c r="AB51" i="36"/>
  <c r="I51" i="36"/>
  <c r="J51" i="36" s="1"/>
  <c r="I50" i="36"/>
  <c r="J50" i="36" s="1"/>
  <c r="I49" i="36"/>
  <c r="J49" i="36" s="1"/>
  <c r="I48" i="36"/>
  <c r="J48" i="36" s="1"/>
  <c r="I47" i="36"/>
  <c r="J47" i="36" s="1"/>
  <c r="I46" i="36"/>
  <c r="J46" i="36" s="1"/>
  <c r="AB42" i="36"/>
  <c r="I42" i="36"/>
  <c r="J42" i="36" s="1"/>
  <c r="I41" i="36"/>
  <c r="J41" i="36" s="1"/>
  <c r="AB40" i="36"/>
  <c r="I40" i="36"/>
  <c r="J40" i="36" s="1"/>
  <c r="I39" i="36"/>
  <c r="J39" i="36" s="1"/>
  <c r="I38" i="36"/>
  <c r="J38" i="36" s="1"/>
  <c r="I37" i="36"/>
  <c r="J37" i="36" s="1"/>
  <c r="I36" i="36"/>
  <c r="J36" i="36" s="1"/>
  <c r="I35" i="36"/>
  <c r="J35" i="36" s="1"/>
  <c r="I34" i="36"/>
  <c r="J34" i="36" s="1"/>
  <c r="I33" i="36"/>
  <c r="J33" i="36" s="1"/>
  <c r="AB32" i="36"/>
  <c r="I32" i="36"/>
  <c r="J32" i="36" s="1"/>
  <c r="I31" i="36"/>
  <c r="J31" i="36" s="1"/>
  <c r="I30" i="36"/>
  <c r="J30" i="36" s="1"/>
  <c r="AB29" i="36"/>
  <c r="I29" i="36"/>
  <c r="J29" i="36" s="1"/>
  <c r="I28" i="36"/>
  <c r="J28" i="36" s="1"/>
  <c r="I27" i="36"/>
  <c r="J27" i="36" s="1"/>
  <c r="I26" i="36"/>
  <c r="J26" i="36" s="1"/>
  <c r="I25" i="36"/>
  <c r="J25" i="36" s="1"/>
  <c r="I24" i="36"/>
  <c r="J24" i="36" s="1"/>
  <c r="I23" i="36"/>
  <c r="I22" i="36"/>
  <c r="J22" i="36" s="1"/>
  <c r="I21" i="36"/>
  <c r="I20" i="36"/>
  <c r="I19" i="36"/>
  <c r="J19" i="36" s="1"/>
  <c r="I18" i="36"/>
  <c r="I17" i="36"/>
  <c r="J17" i="36" s="1"/>
  <c r="I16" i="36"/>
  <c r="J16" i="36" s="1"/>
  <c r="I15" i="36"/>
  <c r="J15" i="36" s="1"/>
  <c r="I14" i="36"/>
  <c r="J139" i="36" l="1"/>
  <c r="P139" i="36"/>
  <c r="J134" i="36"/>
  <c r="P134" i="36"/>
  <c r="J129" i="36"/>
  <c r="P129" i="36"/>
  <c r="J121" i="36"/>
  <c r="P121" i="36"/>
  <c r="J135" i="36"/>
  <c r="P135" i="36"/>
  <c r="J127" i="36"/>
  <c r="P127" i="36"/>
  <c r="J133" i="36"/>
  <c r="P133" i="36"/>
  <c r="J128" i="36"/>
  <c r="P128" i="36"/>
  <c r="J136" i="36"/>
  <c r="P136" i="36"/>
  <c r="J122" i="36"/>
  <c r="P122" i="36"/>
  <c r="J119" i="36"/>
  <c r="P119" i="36"/>
  <c r="J132" i="36"/>
  <c r="P132" i="36"/>
  <c r="J138" i="36"/>
  <c r="P138" i="36"/>
  <c r="J123" i="36"/>
  <c r="P123" i="36"/>
  <c r="J125" i="36"/>
  <c r="P125" i="36"/>
  <c r="J131" i="36"/>
  <c r="P131" i="36"/>
  <c r="J124" i="36"/>
  <c r="P124" i="36"/>
  <c r="J137" i="36"/>
  <c r="P137" i="36"/>
  <c r="J130" i="36"/>
  <c r="P130" i="36"/>
  <c r="J120" i="36"/>
  <c r="P120" i="36"/>
  <c r="J126" i="36"/>
  <c r="P126" i="36"/>
  <c r="AQ64" i="3"/>
  <c r="AQ65" i="3"/>
  <c r="AQ66" i="3"/>
  <c r="AQ67" i="3"/>
  <c r="AQ68" i="3"/>
  <c r="AQ69" i="3"/>
  <c r="AQ70" i="3"/>
  <c r="AQ71" i="3"/>
  <c r="AQ72" i="3"/>
  <c r="AQ73" i="3"/>
  <c r="AQ74" i="3"/>
  <c r="AQ75" i="3"/>
  <c r="AQ76" i="3"/>
  <c r="AQ77" i="3"/>
  <c r="AQ78" i="3"/>
  <c r="AQ79" i="3"/>
  <c r="AQ80" i="3"/>
  <c r="AQ81" i="3"/>
  <c r="AQ82" i="3"/>
  <c r="AQ83" i="3"/>
  <c r="AQ84" i="3"/>
  <c r="AQ85" i="3"/>
  <c r="AQ86" i="3"/>
  <c r="AQ87" i="3"/>
  <c r="AQ63" i="3"/>
  <c r="AI5" i="3" l="1"/>
  <c r="AI6" i="3"/>
  <c r="AI7" i="3"/>
  <c r="AI8" i="3"/>
  <c r="AI9" i="3"/>
  <c r="AI10" i="3"/>
  <c r="AI11" i="3"/>
  <c r="AI12" i="3"/>
  <c r="AI13" i="3"/>
  <c r="Q5" i="3"/>
  <c r="Q6" i="3"/>
  <c r="Q7" i="3"/>
  <c r="Q8" i="3"/>
  <c r="Q9" i="3"/>
  <c r="Q10" i="3"/>
  <c r="Q11" i="3"/>
  <c r="Q12" i="3"/>
  <c r="Q13" i="3"/>
  <c r="R9" i="3" l="1"/>
  <c r="R13" i="3"/>
  <c r="R12" i="3"/>
  <c r="R11" i="3"/>
  <c r="R10" i="3"/>
  <c r="AJ8" i="3"/>
  <c r="AJ7" i="3"/>
  <c r="AJ6" i="3"/>
  <c r="AJ5" i="3"/>
  <c r="AL11" i="3"/>
  <c r="AJ11" i="3"/>
  <c r="AL8" i="3"/>
  <c r="R8" i="3"/>
  <c r="AL10" i="3"/>
  <c r="AJ10" i="3"/>
  <c r="AL7" i="3"/>
  <c r="R7" i="3"/>
  <c r="AL6" i="3"/>
  <c r="R6" i="3"/>
  <c r="AL5" i="3"/>
  <c r="R5" i="3"/>
  <c r="AL13" i="3"/>
  <c r="AJ13" i="3"/>
  <c r="AL12" i="3"/>
  <c r="AJ12" i="3"/>
  <c r="AL9" i="3"/>
  <c r="AJ9" i="3"/>
  <c r="U109" i="23"/>
  <c r="U110" i="23"/>
  <c r="U108" i="23"/>
  <c r="T101" i="23"/>
  <c r="T102" i="23"/>
  <c r="T103" i="23"/>
  <c r="T104" i="23"/>
  <c r="T105" i="23"/>
  <c r="T106" i="23"/>
  <c r="T107" i="23"/>
  <c r="T108" i="23"/>
  <c r="T109" i="23"/>
  <c r="T110" i="23"/>
  <c r="T111" i="23"/>
  <c r="T100" i="23"/>
  <c r="S69" i="23"/>
  <c r="S70" i="23"/>
  <c r="S71" i="23"/>
  <c r="S72" i="23"/>
  <c r="S73" i="23"/>
  <c r="S74" i="23"/>
  <c r="S75" i="23"/>
  <c r="S76" i="23"/>
  <c r="S77" i="23"/>
  <c r="S78" i="23"/>
  <c r="S79" i="23"/>
  <c r="S80" i="23"/>
  <c r="S81" i="23"/>
  <c r="S82" i="23"/>
  <c r="S83" i="23"/>
  <c r="S84" i="23"/>
  <c r="S85" i="23"/>
  <c r="S86" i="23"/>
  <c r="S87" i="23"/>
  <c r="S88" i="23"/>
  <c r="S89" i="23"/>
  <c r="S90" i="23"/>
  <c r="S91" i="23"/>
  <c r="S92" i="23"/>
  <c r="S93" i="23"/>
  <c r="S94" i="23"/>
  <c r="S95" i="23"/>
  <c r="S96" i="23"/>
  <c r="S97" i="23"/>
  <c r="S98" i="23"/>
  <c r="S99" i="23"/>
  <c r="S100" i="23"/>
  <c r="S101" i="23"/>
  <c r="S102" i="23"/>
  <c r="S103" i="23"/>
  <c r="S104" i="23"/>
  <c r="S105" i="23"/>
  <c r="S106" i="23"/>
  <c r="S107" i="23"/>
  <c r="S108" i="23"/>
  <c r="S109" i="23"/>
  <c r="S110" i="23"/>
  <c r="S111" i="23"/>
  <c r="S68" i="23"/>
  <c r="R54" i="23"/>
  <c r="R55" i="23"/>
  <c r="R56" i="23"/>
  <c r="R57" i="23"/>
  <c r="R58" i="23"/>
  <c r="R59" i="23"/>
  <c r="R60" i="23"/>
  <c r="R61" i="23"/>
  <c r="R62" i="23"/>
  <c r="R63" i="23"/>
  <c r="R64" i="23"/>
  <c r="R65" i="23"/>
  <c r="R66" i="23"/>
  <c r="R67" i="23"/>
  <c r="R68" i="23"/>
  <c r="R69" i="23"/>
  <c r="R70" i="23"/>
  <c r="R71" i="23"/>
  <c r="R72" i="23"/>
  <c r="R73" i="23"/>
  <c r="R74" i="23"/>
  <c r="R75" i="23"/>
  <c r="R76" i="23"/>
  <c r="R77" i="23"/>
  <c r="R78" i="23"/>
  <c r="R79" i="23"/>
  <c r="R80" i="23"/>
  <c r="R81" i="23"/>
  <c r="R82" i="23"/>
  <c r="R83" i="23"/>
  <c r="R84" i="23"/>
  <c r="R85" i="23"/>
  <c r="R86" i="23"/>
  <c r="R87" i="23"/>
  <c r="R88" i="23"/>
  <c r="R89" i="23"/>
  <c r="R90" i="23"/>
  <c r="R91" i="23"/>
  <c r="R92" i="23"/>
  <c r="R93" i="23"/>
  <c r="R94" i="23"/>
  <c r="R95" i="23"/>
  <c r="R96" i="23"/>
  <c r="R97" i="23"/>
  <c r="R98" i="23"/>
  <c r="R99" i="23"/>
  <c r="R100" i="23"/>
  <c r="R101" i="23"/>
  <c r="R102" i="23"/>
  <c r="R103" i="23"/>
  <c r="R104" i="23"/>
  <c r="R105" i="23"/>
  <c r="R106" i="23"/>
  <c r="R107" i="23"/>
  <c r="R108" i="23"/>
  <c r="R109" i="23"/>
  <c r="R110" i="23"/>
  <c r="R111" i="23"/>
  <c r="Q68" i="23"/>
  <c r="Q69" i="23"/>
  <c r="Q70" i="23"/>
  <c r="Q71" i="23"/>
  <c r="Q72" i="23"/>
  <c r="Q73" i="23"/>
  <c r="Q74" i="23"/>
  <c r="Q75" i="23"/>
  <c r="Q76" i="23"/>
  <c r="Q77" i="23"/>
  <c r="Q78" i="23"/>
  <c r="Q79" i="23"/>
  <c r="Q80" i="23"/>
  <c r="Q81" i="23"/>
  <c r="Q82" i="23"/>
  <c r="Q83" i="23"/>
  <c r="Q84" i="23"/>
  <c r="Q85" i="23"/>
  <c r="Q86" i="23"/>
  <c r="Q87" i="23"/>
  <c r="Q88" i="23"/>
  <c r="Q89" i="23"/>
  <c r="Q90" i="23"/>
  <c r="Q91" i="23"/>
  <c r="Q92" i="23"/>
  <c r="Q93" i="23"/>
  <c r="Q94" i="23"/>
  <c r="Q95" i="23"/>
  <c r="Q96" i="23"/>
  <c r="Q97" i="23"/>
  <c r="Q98" i="23"/>
  <c r="Q99" i="23"/>
  <c r="Q100" i="23"/>
  <c r="Q101" i="23"/>
  <c r="Q102" i="23"/>
  <c r="Q103" i="23"/>
  <c r="Q104" i="23"/>
  <c r="Q105" i="23"/>
  <c r="Q106" i="23"/>
  <c r="Q107" i="23"/>
  <c r="Q108" i="23"/>
  <c r="Q109" i="23"/>
  <c r="Q110" i="23"/>
  <c r="Q111" i="23"/>
  <c r="Q54" i="23"/>
  <c r="Q55" i="23"/>
  <c r="Q56" i="23"/>
  <c r="Q57" i="23"/>
  <c r="Q58" i="23"/>
  <c r="Q59" i="23"/>
  <c r="Q60" i="23"/>
  <c r="Q61" i="23"/>
  <c r="Q62" i="23"/>
  <c r="Q63" i="23"/>
  <c r="Q64" i="23"/>
  <c r="Q65" i="23"/>
  <c r="Q66" i="23"/>
  <c r="Q67" i="23"/>
  <c r="P68" i="23"/>
  <c r="P69" i="23"/>
  <c r="P70" i="23"/>
  <c r="P71" i="23"/>
  <c r="P72" i="23"/>
  <c r="P73" i="23"/>
  <c r="P74" i="23"/>
  <c r="P75" i="23"/>
  <c r="P76" i="23"/>
  <c r="P77" i="23"/>
  <c r="P78" i="23"/>
  <c r="P79" i="23"/>
  <c r="P80" i="23"/>
  <c r="P81" i="23"/>
  <c r="P82" i="23"/>
  <c r="P83" i="23"/>
  <c r="P84" i="23"/>
  <c r="P85" i="23"/>
  <c r="P86" i="23"/>
  <c r="P87" i="23"/>
  <c r="P88" i="23"/>
  <c r="P89" i="23"/>
  <c r="P90" i="23"/>
  <c r="P91" i="23"/>
  <c r="P92" i="23"/>
  <c r="P93" i="23"/>
  <c r="P94" i="23"/>
  <c r="P95" i="23"/>
  <c r="P96" i="23"/>
  <c r="P97" i="23"/>
  <c r="P98" i="23"/>
  <c r="P99" i="23"/>
  <c r="P100" i="23"/>
  <c r="P101" i="23"/>
  <c r="P102" i="23"/>
  <c r="P103" i="23"/>
  <c r="P104" i="23"/>
  <c r="P105" i="23"/>
  <c r="P106" i="23"/>
  <c r="P107" i="23"/>
  <c r="P108" i="23"/>
  <c r="P109" i="23"/>
  <c r="P110" i="23"/>
  <c r="P111" i="23"/>
  <c r="P67" i="23"/>
  <c r="O56" i="23"/>
  <c r="O57" i="23"/>
  <c r="O58" i="23"/>
  <c r="O59" i="23"/>
  <c r="O60" i="23"/>
  <c r="O61" i="23"/>
  <c r="O62" i="23"/>
  <c r="O63" i="23"/>
  <c r="O64" i="23"/>
  <c r="O65" i="23"/>
  <c r="O66" i="23"/>
  <c r="O67" i="23"/>
  <c r="O68" i="23"/>
  <c r="O69" i="23"/>
  <c r="O70" i="23"/>
  <c r="O71" i="23"/>
  <c r="O72" i="23"/>
  <c r="O73" i="23"/>
  <c r="O74" i="23"/>
  <c r="O75" i="23"/>
  <c r="O76" i="23"/>
  <c r="O77" i="23"/>
  <c r="O78" i="23"/>
  <c r="O79" i="23"/>
  <c r="O80" i="23"/>
  <c r="O81" i="23"/>
  <c r="O82" i="23"/>
  <c r="O83" i="23"/>
  <c r="O84" i="23"/>
  <c r="O85" i="23"/>
  <c r="O86" i="23"/>
  <c r="O87" i="23"/>
  <c r="O88" i="23"/>
  <c r="O89" i="23"/>
  <c r="O90" i="23"/>
  <c r="O91" i="23"/>
  <c r="O92" i="23"/>
  <c r="O93" i="23"/>
  <c r="O94" i="23"/>
  <c r="O95" i="23"/>
  <c r="O96" i="23"/>
  <c r="O97" i="23"/>
  <c r="O98" i="23"/>
  <c r="O99" i="23"/>
  <c r="O100" i="23"/>
  <c r="O101" i="23"/>
  <c r="O102" i="23"/>
  <c r="O103" i="23"/>
  <c r="O104" i="23"/>
  <c r="O105" i="23"/>
  <c r="O106" i="23"/>
  <c r="O107" i="23"/>
  <c r="O108" i="23"/>
  <c r="O109" i="23"/>
  <c r="O110" i="23"/>
  <c r="O111" i="23"/>
  <c r="O55" i="23"/>
  <c r="N55" i="23"/>
  <c r="N56" i="23"/>
  <c r="N57" i="23"/>
  <c r="N58" i="23"/>
  <c r="N59" i="23"/>
  <c r="N60" i="23"/>
  <c r="N61" i="23"/>
  <c r="N62" i="23"/>
  <c r="N63" i="23"/>
  <c r="N64" i="23"/>
  <c r="N65" i="23"/>
  <c r="N66" i="23"/>
  <c r="N67" i="23"/>
  <c r="N68" i="23"/>
  <c r="N69" i="23"/>
  <c r="N70" i="23"/>
  <c r="N71" i="23"/>
  <c r="N72" i="23"/>
  <c r="N73" i="23"/>
  <c r="N74" i="23"/>
  <c r="N75" i="23"/>
  <c r="N76" i="23"/>
  <c r="N77" i="23"/>
  <c r="N78" i="23"/>
  <c r="N79" i="23"/>
  <c r="N80" i="23"/>
  <c r="N81" i="23"/>
  <c r="N82" i="23"/>
  <c r="N83" i="23"/>
  <c r="N84" i="23"/>
  <c r="N85" i="23"/>
  <c r="N86" i="23"/>
  <c r="N87" i="23"/>
  <c r="N88" i="23"/>
  <c r="N89" i="23"/>
  <c r="N90" i="23"/>
  <c r="N91" i="23"/>
  <c r="N92" i="23"/>
  <c r="N93" i="23"/>
  <c r="N94" i="23"/>
  <c r="N95" i="23"/>
  <c r="N96" i="23"/>
  <c r="N97" i="23"/>
  <c r="N98" i="23"/>
  <c r="N99" i="23"/>
  <c r="N100" i="23"/>
  <c r="N101" i="23"/>
  <c r="N102" i="23"/>
  <c r="N103" i="23"/>
  <c r="N104" i="23"/>
  <c r="N105" i="23"/>
  <c r="N106" i="23"/>
  <c r="N107" i="23"/>
  <c r="N108" i="23"/>
  <c r="N109" i="23"/>
  <c r="N110" i="23"/>
  <c r="N111" i="23"/>
  <c r="N112" i="23"/>
  <c r="N113" i="23"/>
  <c r="N107" i="34"/>
  <c r="N108" i="34"/>
  <c r="N109" i="34"/>
  <c r="N110" i="34"/>
  <c r="N111" i="34"/>
  <c r="N112" i="34"/>
  <c r="N113" i="34"/>
  <c r="N114" i="34"/>
  <c r="N115" i="34"/>
  <c r="N116" i="34"/>
  <c r="N117" i="34"/>
  <c r="N118" i="34"/>
  <c r="N119" i="34"/>
  <c r="N120" i="34"/>
  <c r="N121" i="34"/>
  <c r="N122" i="34"/>
  <c r="N123" i="34"/>
  <c r="N124" i="34"/>
  <c r="N125" i="34"/>
  <c r="N126" i="34"/>
  <c r="N127" i="34"/>
  <c r="N128" i="34"/>
  <c r="N130" i="34"/>
  <c r="N131" i="34"/>
  <c r="N132" i="34"/>
  <c r="N133" i="34"/>
  <c r="N134" i="34"/>
  <c r="N135" i="34"/>
  <c r="N136" i="34"/>
  <c r="N137" i="34"/>
  <c r="N138" i="34"/>
  <c r="N139" i="34"/>
  <c r="N106" i="34"/>
  <c r="R117" i="34" l="1"/>
  <c r="R115" i="34"/>
  <c r="R135" i="34"/>
  <c r="R134" i="34"/>
  <c r="R111" i="34"/>
  <c r="R132" i="34"/>
  <c r="R130" i="34"/>
  <c r="R139" i="34"/>
  <c r="R116" i="34"/>
  <c r="R136" i="34"/>
  <c r="R113" i="34"/>
  <c r="R133" i="34"/>
  <c r="R109" i="34"/>
  <c r="R108" i="34"/>
  <c r="R128" i="34"/>
  <c r="R127" i="34"/>
  <c r="R122" i="34"/>
  <c r="R126" i="34"/>
  <c r="R138" i="34"/>
  <c r="R137" i="34"/>
  <c r="R114" i="34"/>
  <c r="R112" i="34"/>
  <c r="R110" i="34"/>
  <c r="R131" i="34"/>
  <c r="R107" i="34"/>
  <c r="R125" i="34"/>
  <c r="R124" i="34"/>
  <c r="R123" i="34"/>
  <c r="R121" i="34"/>
  <c r="R120" i="34"/>
  <c r="R119" i="34"/>
  <c r="R106" i="34"/>
  <c r="R118" i="34"/>
  <c r="AM8" i="3"/>
  <c r="AM9" i="3"/>
  <c r="AM12" i="3"/>
  <c r="AM13" i="3"/>
  <c r="AM5" i="3"/>
  <c r="AM11" i="3"/>
  <c r="AM6" i="3"/>
  <c r="AM7" i="3"/>
  <c r="AM10" i="3"/>
  <c r="AL105" i="3" l="1"/>
  <c r="AJ103" i="3"/>
  <c r="AJ101" i="3"/>
  <c r="AJ100" i="3"/>
  <c r="AJ97" i="3"/>
  <c r="AJ96" i="3"/>
  <c r="AM95" i="3"/>
  <c r="D96" i="34"/>
  <c r="D95" i="34"/>
  <c r="D94" i="34"/>
  <c r="D99" i="34"/>
  <c r="D98" i="34"/>
  <c r="D97" i="34"/>
  <c r="AJ105" i="3"/>
  <c r="AM105" i="3"/>
  <c r="AJ104" i="3"/>
  <c r="AL104" i="3"/>
  <c r="AM104" i="3" s="1"/>
  <c r="AJ102" i="3"/>
  <c r="AL102" i="3"/>
  <c r="AM102" i="3" s="1"/>
  <c r="AJ99" i="3"/>
  <c r="AM99" i="3"/>
  <c r="AJ98" i="3"/>
  <c r="AM98" i="3"/>
  <c r="AJ94" i="3"/>
  <c r="AM94" i="3"/>
  <c r="AJ95" i="3" l="1"/>
  <c r="AL103" i="3"/>
  <c r="AM103" i="3" s="1"/>
  <c r="AM96" i="3"/>
  <c r="AM97" i="3"/>
  <c r="L97" i="34"/>
  <c r="AL100" i="3"/>
  <c r="AM100" i="3" s="1"/>
  <c r="L99" i="34"/>
  <c r="AL101" i="3"/>
  <c r="AM101" i="3" s="1"/>
  <c r="L96" i="34" l="1"/>
  <c r="L95" i="34"/>
  <c r="AD95" i="34"/>
  <c r="L94" i="34"/>
  <c r="L98" i="34"/>
  <c r="AI65" i="3"/>
  <c r="AI66" i="3"/>
  <c r="AI67" i="3"/>
  <c r="AI68" i="3"/>
  <c r="AI69" i="3"/>
  <c r="AI70" i="3"/>
  <c r="AI71" i="3"/>
  <c r="AI72" i="3"/>
  <c r="AI73" i="3"/>
  <c r="AI74" i="3"/>
  <c r="AI75" i="3"/>
  <c r="AI76" i="3"/>
  <c r="AI77" i="3"/>
  <c r="AI78" i="3"/>
  <c r="AI79" i="3"/>
  <c r="AI80" i="3"/>
  <c r="AI81" i="3"/>
  <c r="AI82" i="3"/>
  <c r="AI83" i="3"/>
  <c r="AI84" i="3"/>
  <c r="AI85" i="3"/>
  <c r="AI86" i="3"/>
  <c r="AI87" i="3"/>
  <c r="AI64" i="3"/>
  <c r="Q62" i="3"/>
  <c r="Q63" i="3"/>
  <c r="Q41" i="3"/>
  <c r="Q42" i="3"/>
  <c r="Q43" i="3"/>
  <c r="Q44" i="3"/>
  <c r="Q45" i="3"/>
  <c r="Q46" i="3"/>
  <c r="Q47" i="3"/>
  <c r="Q48" i="3"/>
  <c r="Q49" i="3"/>
  <c r="Q50" i="3"/>
  <c r="Q51" i="3"/>
  <c r="Q52" i="3"/>
  <c r="Q53" i="3"/>
  <c r="Q54" i="3"/>
  <c r="Q55" i="3"/>
  <c r="Q56" i="3"/>
  <c r="Q57" i="3"/>
  <c r="Q58" i="3"/>
  <c r="Q59" i="3"/>
  <c r="Q60" i="3"/>
  <c r="Q61" i="3"/>
  <c r="AI49" i="3"/>
  <c r="AI50" i="3"/>
  <c r="AI51" i="3"/>
  <c r="AI53" i="3"/>
  <c r="AI54" i="3"/>
  <c r="AI55" i="3"/>
  <c r="AI56" i="3"/>
  <c r="AI57" i="3"/>
  <c r="AI58" i="3"/>
  <c r="AI59" i="3"/>
  <c r="AI60" i="3"/>
  <c r="AI61" i="3"/>
  <c r="AI62" i="3"/>
  <c r="AI63" i="3"/>
  <c r="AI52" i="3"/>
  <c r="AI46" i="3"/>
  <c r="AI47" i="3"/>
  <c r="AI48" i="3"/>
  <c r="AI41" i="3"/>
  <c r="AI42" i="3"/>
  <c r="AI40"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14" i="3"/>
  <c r="Q40" i="3"/>
  <c r="Q28" i="3"/>
  <c r="Q29" i="3"/>
  <c r="Q30" i="3"/>
  <c r="Q31" i="3"/>
  <c r="Q32" i="3"/>
  <c r="Q33" i="3"/>
  <c r="Q34" i="3"/>
  <c r="Q35" i="3"/>
  <c r="Q36" i="3"/>
  <c r="Q37" i="3"/>
  <c r="Q38" i="3"/>
  <c r="Q39" i="3"/>
  <c r="Q15" i="3"/>
  <c r="Q16" i="3"/>
  <c r="Q17" i="3"/>
  <c r="Q18" i="3"/>
  <c r="Q19" i="3"/>
  <c r="Q20" i="3"/>
  <c r="Q21" i="3"/>
  <c r="Q22" i="3"/>
  <c r="Q23" i="3"/>
  <c r="Q24" i="3"/>
  <c r="Q25" i="3"/>
  <c r="Q26" i="3"/>
  <c r="Q27" i="3"/>
  <c r="Q14" i="3"/>
  <c r="AL14" i="3" l="1"/>
  <c r="AD99" i="34"/>
  <c r="AD98" i="34"/>
  <c r="AD94" i="34"/>
  <c r="AD97" i="34"/>
  <c r="AD96" i="34"/>
  <c r="AM14" i="3"/>
  <c r="AJ35" i="3"/>
  <c r="R63" i="3"/>
  <c r="R26" i="3"/>
  <c r="R61" i="3"/>
  <c r="AJ31" i="3"/>
  <c r="AJ86" i="3"/>
  <c r="AJ26" i="3"/>
  <c r="R51" i="3"/>
  <c r="AJ42" i="3"/>
  <c r="R25" i="3"/>
  <c r="AJ30" i="3"/>
  <c r="AJ66" i="3"/>
  <c r="AJ29" i="3"/>
  <c r="AJ28" i="3"/>
  <c r="AJ27" i="3"/>
  <c r="AJ25" i="3"/>
  <c r="AJ82" i="3"/>
  <c r="AJ23" i="3"/>
  <c r="AJ80" i="3"/>
  <c r="R35" i="3"/>
  <c r="AJ51" i="3"/>
  <c r="AJ76" i="3"/>
  <c r="R27" i="3"/>
  <c r="AJ71" i="3"/>
  <c r="AJ41" i="3"/>
  <c r="AJ64" i="3"/>
  <c r="AJ87" i="3"/>
  <c r="AJ58" i="3"/>
  <c r="AJ79" i="3"/>
  <c r="AJ77" i="3"/>
  <c r="AJ14" i="3"/>
  <c r="AJ39" i="3"/>
  <c r="AJ17" i="3"/>
  <c r="AJ50" i="3"/>
  <c r="AJ75" i="3"/>
  <c r="AJ38" i="3"/>
  <c r="R88" i="3"/>
  <c r="AJ34" i="3"/>
  <c r="R62" i="3"/>
  <c r="AJ70" i="3"/>
  <c r="AJ33" i="3"/>
  <c r="AJ48" i="3"/>
  <c r="R60" i="3"/>
  <c r="AJ69" i="3"/>
  <c r="AJ32" i="3"/>
  <c r="AJ68" i="3"/>
  <c r="R23" i="3"/>
  <c r="AJ67" i="3"/>
  <c r="AJ52" i="3"/>
  <c r="AJ65" i="3"/>
  <c r="AJ85" i="3"/>
  <c r="AJ84" i="3"/>
  <c r="AJ59" i="3"/>
  <c r="AJ83" i="3"/>
  <c r="AJ24" i="3"/>
  <c r="AJ57" i="3"/>
  <c r="R50" i="3"/>
  <c r="AJ81" i="3"/>
  <c r="AJ22" i="3"/>
  <c r="AJ56" i="3"/>
  <c r="R49" i="3"/>
  <c r="AJ21" i="3"/>
  <c r="AJ55" i="3"/>
  <c r="R48" i="3"/>
  <c r="AJ20" i="3"/>
  <c r="AJ54" i="3"/>
  <c r="R47" i="3"/>
  <c r="AJ78" i="3"/>
  <c r="AJ19" i="3"/>
  <c r="AJ53" i="3"/>
  <c r="R46" i="3"/>
  <c r="AJ18" i="3"/>
  <c r="AJ16" i="3"/>
  <c r="AJ49" i="3"/>
  <c r="AJ74" i="3"/>
  <c r="AJ91" i="3"/>
  <c r="AJ37" i="3"/>
  <c r="AJ15" i="3"/>
  <c r="R90" i="3"/>
  <c r="R42" i="3"/>
  <c r="AJ73" i="3"/>
  <c r="AJ93" i="3"/>
  <c r="R14" i="3"/>
  <c r="AJ36" i="3"/>
  <c r="AJ40" i="3"/>
  <c r="R89" i="3"/>
  <c r="R41" i="3"/>
  <c r="AJ72" i="3"/>
  <c r="AJ92" i="3"/>
  <c r="AL21" i="3"/>
  <c r="R21" i="3"/>
  <c r="AL17" i="3"/>
  <c r="R17" i="3"/>
  <c r="AL20" i="3"/>
  <c r="R20" i="3"/>
  <c r="AL18" i="3"/>
  <c r="R18" i="3"/>
  <c r="AL15" i="3"/>
  <c r="R15" i="3"/>
  <c r="AL22" i="3"/>
  <c r="R22" i="3"/>
  <c r="AL19" i="3"/>
  <c r="R19" i="3"/>
  <c r="AL16" i="3"/>
  <c r="R16" i="3"/>
  <c r="AL24" i="3"/>
  <c r="R24" i="3"/>
  <c r="R52" i="3"/>
  <c r="AL52" i="3"/>
  <c r="AL50" i="3"/>
  <c r="AL51" i="3"/>
  <c r="AL49" i="3"/>
  <c r="AL23" i="3"/>
  <c r="AL40" i="3"/>
  <c r="R40" i="3"/>
  <c r="AL59" i="3"/>
  <c r="R59" i="3"/>
  <c r="AJ90" i="3"/>
  <c r="AL46" i="3"/>
  <c r="AJ46" i="3"/>
  <c r="AJ89" i="3"/>
  <c r="AJ88" i="3"/>
  <c r="AL63" i="3"/>
  <c r="AJ63" i="3"/>
  <c r="AL48" i="3"/>
  <c r="AL55" i="3"/>
  <c r="R55" i="3"/>
  <c r="AL42" i="3"/>
  <c r="AL61" i="3"/>
  <c r="AJ61" i="3"/>
  <c r="AL54" i="3"/>
  <c r="R54" i="3"/>
  <c r="AL41" i="3"/>
  <c r="AL60" i="3"/>
  <c r="AJ60" i="3"/>
  <c r="AL53" i="3"/>
  <c r="R53" i="3"/>
  <c r="AL35" i="3"/>
  <c r="AL27" i="3"/>
  <c r="AL26" i="3"/>
  <c r="AL30" i="3"/>
  <c r="R30" i="3"/>
  <c r="AL28" i="3"/>
  <c r="R28" i="3"/>
  <c r="AL56" i="3"/>
  <c r="R56" i="3"/>
  <c r="AL62" i="3"/>
  <c r="AJ62" i="3"/>
  <c r="AL34" i="3"/>
  <c r="R34" i="3"/>
  <c r="AL47" i="3"/>
  <c r="AJ47" i="3"/>
  <c r="AL58" i="3"/>
  <c r="R58" i="3"/>
  <c r="AL25" i="3"/>
  <c r="AL39" i="3"/>
  <c r="R39" i="3"/>
  <c r="AL33" i="3"/>
  <c r="R33" i="3"/>
  <c r="AL29" i="3"/>
  <c r="R29" i="3"/>
  <c r="AL57" i="3"/>
  <c r="R57" i="3"/>
  <c r="AL38" i="3"/>
  <c r="R38" i="3"/>
  <c r="AL37" i="3"/>
  <c r="R37" i="3"/>
  <c r="AL36" i="3"/>
  <c r="R36" i="3"/>
  <c r="AL32" i="3"/>
  <c r="R32" i="3"/>
  <c r="AL31" i="3"/>
  <c r="R31" i="3"/>
  <c r="Q65" i="3"/>
  <c r="Q66" i="3"/>
  <c r="Q67" i="3"/>
  <c r="Q68" i="3"/>
  <c r="Q69" i="3"/>
  <c r="Q70" i="3"/>
  <c r="Q71" i="3"/>
  <c r="Q72" i="3"/>
  <c r="Q73" i="3"/>
  <c r="Q74" i="3"/>
  <c r="Q75" i="3"/>
  <c r="Q76" i="3"/>
  <c r="Q77" i="3"/>
  <c r="Q78" i="3"/>
  <c r="Q79" i="3"/>
  <c r="Q80" i="3"/>
  <c r="Q81" i="3"/>
  <c r="Q82" i="3"/>
  <c r="Q83" i="3"/>
  <c r="Q84" i="3"/>
  <c r="Q85" i="3"/>
  <c r="Q86" i="3"/>
  <c r="Q87" i="3"/>
  <c r="Q64" i="3"/>
  <c r="AM48" i="3" l="1"/>
  <c r="AM28" i="3"/>
  <c r="AM57" i="3"/>
  <c r="AM89" i="3"/>
  <c r="AM40" i="3"/>
  <c r="AM37" i="3"/>
  <c r="AM39" i="3"/>
  <c r="AM36" i="3"/>
  <c r="AM24" i="3"/>
  <c r="AM16" i="3"/>
  <c r="AM38" i="3"/>
  <c r="AM22" i="3"/>
  <c r="AM46" i="3"/>
  <c r="AM90" i="3"/>
  <c r="AM20" i="3"/>
  <c r="AM17" i="3"/>
  <c r="AM50" i="3"/>
  <c r="AM32" i="3"/>
  <c r="AM56" i="3"/>
  <c r="AM88" i="3"/>
  <c r="AM15" i="3"/>
  <c r="AM29" i="3"/>
  <c r="AM53" i="3"/>
  <c r="AM59" i="3"/>
  <c r="AM60" i="3"/>
  <c r="AM25" i="3"/>
  <c r="AM54" i="3"/>
  <c r="AM21" i="3"/>
  <c r="AM47" i="3"/>
  <c r="AM52" i="3"/>
  <c r="AM55" i="3"/>
  <c r="AM62" i="3"/>
  <c r="AM63" i="3"/>
  <c r="AM19" i="3"/>
  <c r="AM30" i="3"/>
  <c r="AM26" i="3"/>
  <c r="AM27" i="3"/>
  <c r="AM35" i="3"/>
  <c r="AM18" i="3"/>
  <c r="AM33" i="3"/>
  <c r="AM41" i="3"/>
  <c r="AM23" i="3"/>
  <c r="AM58" i="3"/>
  <c r="AM49" i="3"/>
  <c r="AM61" i="3"/>
  <c r="AM31" i="3"/>
  <c r="AM42" i="3"/>
  <c r="AM34" i="3"/>
  <c r="AM51" i="3"/>
  <c r="R92" i="3"/>
  <c r="R91" i="3"/>
  <c r="R93" i="3"/>
  <c r="AL72" i="3"/>
  <c r="R72" i="3"/>
  <c r="AL71" i="3"/>
  <c r="R71" i="3"/>
  <c r="AL70" i="3"/>
  <c r="R70" i="3"/>
  <c r="AL69" i="3"/>
  <c r="R69" i="3"/>
  <c r="AL68" i="3"/>
  <c r="R68" i="3"/>
  <c r="AL67" i="3"/>
  <c r="R67" i="3"/>
  <c r="AL64" i="3"/>
  <c r="R64" i="3"/>
  <c r="AL66" i="3"/>
  <c r="R66" i="3"/>
  <c r="AL87" i="3"/>
  <c r="R87" i="3"/>
  <c r="AL65" i="3"/>
  <c r="R65" i="3"/>
  <c r="AL86" i="3"/>
  <c r="R86" i="3"/>
  <c r="AL85" i="3"/>
  <c r="R85" i="3"/>
  <c r="AL84" i="3"/>
  <c r="R84" i="3"/>
  <c r="AL83" i="3"/>
  <c r="R83" i="3"/>
  <c r="AL82" i="3"/>
  <c r="R82" i="3"/>
  <c r="AL81" i="3"/>
  <c r="R81" i="3"/>
  <c r="AL80" i="3"/>
  <c r="R80" i="3"/>
  <c r="AL79" i="3"/>
  <c r="R79" i="3"/>
  <c r="AL78" i="3"/>
  <c r="R78" i="3"/>
  <c r="AL77" i="3"/>
  <c r="R77" i="3"/>
  <c r="AL76" i="3"/>
  <c r="R76" i="3"/>
  <c r="AL75" i="3"/>
  <c r="R75" i="3"/>
  <c r="AL74" i="3"/>
  <c r="R74" i="3"/>
  <c r="AL73" i="3"/>
  <c r="R73" i="3"/>
  <c r="E16" i="24"/>
  <c r="F16" i="24"/>
  <c r="G16" i="24"/>
  <c r="H16" i="24"/>
  <c r="I16" i="24"/>
  <c r="J16" i="24"/>
  <c r="D16" i="24"/>
  <c r="AM83" i="3" l="1"/>
  <c r="AM84" i="3"/>
  <c r="AM74" i="3"/>
  <c r="AM72" i="3"/>
  <c r="AM86" i="3"/>
  <c r="AM71" i="3"/>
  <c r="AM73" i="3"/>
  <c r="AM69" i="3"/>
  <c r="AM70" i="3"/>
  <c r="AM82" i="3"/>
  <c r="AM87" i="3"/>
  <c r="AM79" i="3"/>
  <c r="AM80" i="3"/>
  <c r="AM67" i="3"/>
  <c r="AM85" i="3"/>
  <c r="AM75" i="3"/>
  <c r="AM76" i="3"/>
  <c r="AM66" i="3"/>
  <c r="AM65" i="3"/>
  <c r="AM77" i="3"/>
  <c r="AM78" i="3"/>
  <c r="AM64" i="3"/>
  <c r="AM81" i="3"/>
  <c r="AM68" i="3"/>
  <c r="H69" i="3"/>
  <c r="Z69" i="3"/>
  <c r="Z65" i="3" l="1"/>
  <c r="Z66" i="3"/>
  <c r="Z67" i="3"/>
  <c r="Z68" i="3"/>
  <c r="Z70" i="3"/>
  <c r="Z71" i="3"/>
  <c r="Z72" i="3"/>
  <c r="Z73" i="3"/>
  <c r="Z74" i="3"/>
  <c r="Z75" i="3"/>
  <c r="Z76" i="3"/>
  <c r="Z77" i="3"/>
  <c r="Z78" i="3"/>
  <c r="Z79" i="3"/>
  <c r="Z80" i="3"/>
  <c r="Z81" i="3"/>
  <c r="Z82" i="3"/>
  <c r="Z83" i="3"/>
  <c r="Z84" i="3"/>
  <c r="Z85" i="3"/>
  <c r="Z86" i="3"/>
  <c r="Z87" i="3"/>
  <c r="Z88" i="3"/>
  <c r="Z89" i="3"/>
  <c r="Z90" i="3"/>
  <c r="Z64" i="3"/>
  <c r="H65" i="3"/>
  <c r="H66" i="3"/>
  <c r="H67" i="3"/>
  <c r="H68" i="3"/>
  <c r="H70" i="3"/>
  <c r="H71" i="3"/>
  <c r="H72" i="3"/>
  <c r="H73" i="3"/>
  <c r="H74" i="3"/>
  <c r="H75" i="3"/>
  <c r="H76" i="3"/>
  <c r="H77" i="3"/>
  <c r="H78" i="3"/>
  <c r="H79" i="3"/>
  <c r="H80" i="3"/>
  <c r="H81" i="3"/>
  <c r="H82" i="3"/>
  <c r="H83" i="3"/>
  <c r="H84" i="3"/>
  <c r="H85" i="3"/>
  <c r="H86" i="3"/>
  <c r="H87" i="3"/>
  <c r="H88" i="3"/>
  <c r="H89" i="3"/>
  <c r="H90" i="3"/>
  <c r="H64" i="3"/>
  <c r="AM93" i="3" l="1"/>
  <c r="AM92" i="3"/>
  <c r="AM91" i="3"/>
</calcChain>
</file>

<file path=xl/comments1.xml><?xml version="1.0" encoding="utf-8"?>
<comments xmlns="http://schemas.openxmlformats.org/spreadsheetml/2006/main">
  <authors>
    <author>sergiomartin007@gmail.com</author>
  </authors>
  <commentList>
    <comment ref="AP2" authorId="0" shapeId="0">
      <text>
        <r>
          <rPr>
            <b/>
            <sz val="9"/>
            <color indexed="81"/>
            <rFont val="Tahoma"/>
            <family val="2"/>
          </rPr>
          <t>sergiomartin007@gmail.com:</t>
        </r>
        <r>
          <rPr>
            <sz val="9"/>
            <color indexed="81"/>
            <rFont val="Tahoma"/>
            <family val="2"/>
          </rPr>
          <t xml:space="preserve">
La fuente son los Informes anuales de Banxico para el periodo 1934-1958. Se corregieron por actualizaciones. Este es una medida mucho más adecuada para medir el balance fiscal.</t>
        </r>
      </text>
    </comment>
  </commentList>
</comments>
</file>

<file path=xl/comments2.xml><?xml version="1.0" encoding="utf-8"?>
<comments xmlns="http://schemas.openxmlformats.org/spreadsheetml/2006/main">
  <authors>
    <author>sergiomartin007@gmail.com</author>
  </authors>
  <commentList>
    <comment ref="I38" authorId="0" shapeId="0">
      <text>
        <r>
          <rPr>
            <b/>
            <sz val="9"/>
            <color indexed="81"/>
            <rFont val="Tahoma"/>
            <family val="2"/>
          </rPr>
          <t>sergiomartin007@gmail.com:</t>
        </r>
        <r>
          <rPr>
            <sz val="9"/>
            <color indexed="81"/>
            <rFont val="Tahoma"/>
            <family val="2"/>
          </rPr>
          <t xml:space="preserve">
Aquí se presenta un salto en la serie. No sabemos si la serie de Carmagnani es correcta o la que presenta Bazan. La de Bazan parece encadenar mejor con la que sigue del Inegi.</t>
        </r>
      </text>
    </comment>
    <comment ref="D43" authorId="0" shapeId="0">
      <text>
        <r>
          <rPr>
            <b/>
            <sz val="9"/>
            <color indexed="81"/>
            <rFont val="Tahoma"/>
            <family val="2"/>
          </rPr>
          <t>sergiomartin007@gmail.com:</t>
        </r>
        <r>
          <rPr>
            <sz val="9"/>
            <color indexed="81"/>
            <rFont val="Tahoma"/>
            <family val="2"/>
          </rPr>
          <t xml:space="preserve">
Las cifras de 1914 a 1916 que ofrece INEGI nos parecen inexctas</t>
        </r>
      </text>
    </comment>
    <comment ref="I43" authorId="0" shapeId="0">
      <text>
        <r>
          <rPr>
            <b/>
            <sz val="9"/>
            <color indexed="81"/>
            <rFont val="Tahoma"/>
            <family val="2"/>
          </rPr>
          <t>sergiomartin007@gmail.com:</t>
        </r>
        <r>
          <rPr>
            <sz val="9"/>
            <color indexed="81"/>
            <rFont val="Tahoma"/>
            <family val="2"/>
          </rPr>
          <t xml:space="preserve">
Las cifras de 1914 a 1916 nos parecen inexactas. El usuario tomará la decisión de utilizarlas o no.</t>
        </r>
      </text>
    </comment>
    <comment ref="D80" authorId="0" shapeId="0">
      <text>
        <r>
          <rPr>
            <b/>
            <sz val="9"/>
            <color indexed="81"/>
            <rFont val="Tahoma"/>
            <family val="2"/>
          </rPr>
          <t>sergiomartin007@gmail.com:</t>
        </r>
        <r>
          <rPr>
            <sz val="9"/>
            <color indexed="81"/>
            <rFont val="Tahoma"/>
            <family val="2"/>
          </rPr>
          <t xml:space="preserve">
Tramo de 1951 en adelante parece inconsistente con otras fuentes y los datos hacía adelante.</t>
        </r>
      </text>
    </comment>
    <comment ref="I80" authorId="0" shapeId="0">
      <text>
        <r>
          <rPr>
            <b/>
            <sz val="9"/>
            <color indexed="81"/>
            <rFont val="Tahoma"/>
            <family val="2"/>
          </rPr>
          <t>sergiomartin007@gmail.com:</t>
        </r>
        <r>
          <rPr>
            <sz val="9"/>
            <color indexed="81"/>
            <rFont val="Tahoma"/>
            <family val="2"/>
          </rPr>
          <t xml:space="preserve">
Deuda externa Raúl Ortiz Mena (1953) en m/d
Posiblemente una interpolación entre 1951 y 1958 daría una mejor estimación del tramo 1951-1957</t>
        </r>
      </text>
    </comment>
    <comment ref="D99" authorId="0" shapeId="0">
      <text>
        <r>
          <rPr>
            <b/>
            <sz val="9"/>
            <color indexed="81"/>
            <rFont val="Tahoma"/>
            <family val="2"/>
          </rPr>
          <t>sergiomartin007@gmail.com:</t>
        </r>
        <r>
          <rPr>
            <sz val="9"/>
            <color indexed="81"/>
            <rFont val="Tahoma"/>
            <family val="2"/>
          </rPr>
          <t xml:space="preserve">
A partir de 1970 el INEGI iguala las estadísticas del SP a las del GF. Lo que no es correcto. </t>
        </r>
      </text>
    </comment>
    <comment ref="S109" authorId="0" shapeId="0">
      <text>
        <r>
          <rPr>
            <b/>
            <sz val="9"/>
            <color indexed="81"/>
            <rFont val="Tahoma"/>
            <family val="2"/>
          </rPr>
          <t>sergiomartin007@gmail.com:</t>
        </r>
        <r>
          <rPr>
            <sz val="9"/>
            <color indexed="81"/>
            <rFont val="Tahoma"/>
            <family val="2"/>
          </rPr>
          <t xml:space="preserve">
Deuda bruta</t>
        </r>
      </text>
    </comment>
  </commentList>
</comments>
</file>

<file path=xl/sharedStrings.xml><?xml version="1.0" encoding="utf-8"?>
<sst xmlns="http://schemas.openxmlformats.org/spreadsheetml/2006/main" count="12398" uniqueCount="367">
  <si>
    <t>Año</t>
  </si>
  <si>
    <t>1912-1913</t>
  </si>
  <si>
    <t>Periodo</t>
  </si>
  <si>
    <t>Presidente</t>
  </si>
  <si>
    <t>Total</t>
  </si>
  <si>
    <t>Económicos</t>
  </si>
  <si>
    <t>Sociales</t>
  </si>
  <si>
    <t>Administrativos</t>
  </si>
  <si>
    <t>Porfirio Díaz</t>
  </si>
  <si>
    <t>1911-1912</t>
  </si>
  <si>
    <t>Francisco I. Madero</t>
  </si>
  <si>
    <t>Victoriano Huerta</t>
  </si>
  <si>
    <t>1917-1919</t>
  </si>
  <si>
    <t>Venustiano Carranza</t>
  </si>
  <si>
    <t>Adolfo de la Huerta</t>
  </si>
  <si>
    <t>1921-1924</t>
  </si>
  <si>
    <t>Álvaro Obregón</t>
  </si>
  <si>
    <t>1925-1928</t>
  </si>
  <si>
    <t>Plutarco Elías Calles</t>
  </si>
  <si>
    <t>Emilio Portes Gil</t>
  </si>
  <si>
    <t>1930-1932</t>
  </si>
  <si>
    <t>Pascual Ortiz Rubio</t>
  </si>
  <si>
    <t>1933-1934</t>
  </si>
  <si>
    <t>Abelardo L. Rodríguez</t>
  </si>
  <si>
    <t>1935-1940</t>
  </si>
  <si>
    <t>Lázaro Cárdenas</t>
  </si>
  <si>
    <t>1941-1946</t>
  </si>
  <si>
    <t>Manuel Ávila Camacho</t>
  </si>
  <si>
    <t>1947-1952</t>
  </si>
  <si>
    <t>Miguel Alemán Valdés</t>
  </si>
  <si>
    <t>1953-1958</t>
  </si>
  <si>
    <t>Adolfo Ruiz Cortines</t>
  </si>
  <si>
    <t>1959-1964</t>
  </si>
  <si>
    <t>Adolfo López Mateos</t>
  </si>
  <si>
    <t>1965-1970</t>
  </si>
  <si>
    <t>Gustavo Díaz Ordaz</t>
  </si>
  <si>
    <t>1971-1976</t>
  </si>
  <si>
    <t>Luis Echeverría Álvarez</t>
  </si>
  <si>
    <t>1977-1982</t>
  </si>
  <si>
    <t>José López Portillo</t>
  </si>
  <si>
    <t>1983-1988</t>
  </si>
  <si>
    <t>Miguel de la Madrid Hurtado</t>
  </si>
  <si>
    <t>Carlos Salinas de Gortari</t>
  </si>
  <si>
    <t>Ernesto Zedillo Ponce de León</t>
  </si>
  <si>
    <t>2001-2006</t>
  </si>
  <si>
    <t>Vicente Fox Quezada</t>
  </si>
  <si>
    <t>2007-2012</t>
  </si>
  <si>
    <t>Felipe Calderón Hinojosa</t>
  </si>
  <si>
    <t xml:space="preserve">             Para 1965 a 1983: SHCP. Cuenta de la Hacienda Pública Federal.</t>
  </si>
  <si>
    <t>-</t>
  </si>
  <si>
    <t>Nota:</t>
  </si>
  <si>
    <t>Porcentaje promedio de los gastos del presupuesto federal según clasificación funcional Años seleccionados de 1900 a 2012</t>
  </si>
  <si>
    <r>
      <t xml:space="preserve">1900-1911 </t>
    </r>
    <r>
      <rPr>
        <b/>
        <vertAlign val="superscript"/>
        <sz val="12"/>
        <rFont val="Times New Roman"/>
        <family val="1"/>
      </rPr>
      <t>b</t>
    </r>
  </si>
  <si>
    <r>
      <t xml:space="preserve">1989-1994 </t>
    </r>
    <r>
      <rPr>
        <b/>
        <vertAlign val="superscript"/>
        <sz val="12"/>
        <rFont val="Times New Roman"/>
        <family val="1"/>
      </rPr>
      <t>c</t>
    </r>
  </si>
  <si>
    <r>
      <t xml:space="preserve">1995-2000 </t>
    </r>
    <r>
      <rPr>
        <b/>
        <vertAlign val="superscript"/>
        <sz val="12"/>
        <rFont val="Times New Roman"/>
        <family val="1"/>
      </rPr>
      <t>d</t>
    </r>
  </si>
  <si>
    <r>
      <t xml:space="preserve">Porcentaje del presupuesto federal </t>
    </r>
    <r>
      <rPr>
        <b/>
        <vertAlign val="superscript"/>
        <sz val="12"/>
        <rFont val="Times New Roman"/>
        <family val="1"/>
      </rPr>
      <t>a</t>
    </r>
  </si>
  <si>
    <t xml:space="preserve">  Agricultura y Recursos Hidráulicos, Industria y Comercio, Pesca, Patrimonio y Fomento industrial, Turismo, Inversiones, Erogaciones Adicionales y Promoción Regional.</t>
  </si>
  <si>
    <t xml:space="preserve">  Gastos sociales: Comunicaciones y Transportes, Educación Pública,  Salubridad y Asistencia, Trabajo y Previsión Social, Reforma Agraria, Asentamientos Humanos y Obras Públicas y Aportaciones a Seguridad Social.</t>
  </si>
  <si>
    <t xml:space="preserve">  Gastos administrativos: Legislativo, Presidencia de la República, Judicial, Gobernación, Relaciones Exteriores, Hacienda y Crédito Público, Defensa Nacional, Marina, Procuraduría General de la República, Industria Militar, Programación y Presupuesto y Contraloría General de la Federación. No incluye lo correspondiente a Deuda Pública.</t>
  </si>
  <si>
    <t xml:space="preserve">  Gastos económicos: Agricultura, Ganadería y Desarrollo Rural, Comunicaciones y Transportes, Comercio y Fomento Industrial, Reforma Agraria, Medio Ambiente, Recursos Naturales y Pesca, Energía, Turismo, Provisiones Salariales y Económicas, Erogaciones para Saneamiento Financiero y Tribunales Agrarios.</t>
  </si>
  <si>
    <t xml:space="preserve">  Gastos  Sociales: Educación Pública,  Salud, Trabajo y Previsión Social, Aportaciones a Seguridad Social, Aportaciones para Educación Básica en los Estados, Desarrollo Social y Solidaridad y Desarrollo Regional.</t>
  </si>
  <si>
    <t xml:space="preserve">  Gastos Administrativos: Legislativo, Presidencia de la República, Judicial, Gobernación, Relaciones Exteriores, Hacienda y Crédito Público, Defensa Nacional, Marina, Procuraduría General de la República, Contraloría y Desarrollo Administrativo, Órganos Electorales y Tribunal Fiscal de la Federación. No incluye lo correspondiente a la deuda pública.</t>
  </si>
  <si>
    <r>
      <t>a</t>
    </r>
    <r>
      <rPr>
        <sz val="12"/>
        <rFont val="Times New Roman"/>
        <family val="1"/>
      </rPr>
      <t xml:space="preserve"> Los porcentajes fueron estimados a partir de los egresos brutos de la federación de acuerdo a la siguiente agrupación: Gastos económicos:</t>
    </r>
  </si>
  <si>
    <r>
      <t>b</t>
    </r>
    <r>
      <rPr>
        <sz val="12"/>
        <rFont val="Times New Roman"/>
        <family val="1"/>
      </rPr>
      <t xml:space="preserve"> 1900-1901 y 1910-1911.</t>
    </r>
  </si>
  <si>
    <r>
      <t>c</t>
    </r>
    <r>
      <rPr>
        <sz val="12"/>
        <rFont val="Times New Roman"/>
        <family val="1"/>
      </rPr>
      <t xml:space="preserve"> A partir de 1989, los porcentajes fueron estimados del gasto neto del Gobierno Federal según clasificación administrativa de acuerdo con la siguiente agrupación:</t>
    </r>
  </si>
  <si>
    <r>
      <t xml:space="preserve">             Roger D. Hansen: </t>
    </r>
    <r>
      <rPr>
        <i/>
        <sz val="12"/>
        <rFont val="Times New Roman"/>
        <family val="1"/>
      </rPr>
      <t>La política del Desarrollo Mexicano</t>
    </r>
    <r>
      <rPr>
        <sz val="12"/>
        <rFont val="Times New Roman"/>
        <family val="1"/>
      </rPr>
      <t>, Edit., Siglo XXI p. 92.</t>
    </r>
  </si>
  <si>
    <r>
      <t xml:space="preserve">             Para 1984 a 1988: INEGI. </t>
    </r>
    <r>
      <rPr>
        <i/>
        <sz val="12"/>
        <rFont val="Times New Roman"/>
        <family val="1"/>
      </rPr>
      <t>El ingreso y el Gasto Público en México, 1992.</t>
    </r>
  </si>
  <si>
    <r>
      <t xml:space="preserve">             Para 1989 a 1996: INEGI. </t>
    </r>
    <r>
      <rPr>
        <i/>
        <sz val="12"/>
        <rFont val="Times New Roman"/>
        <family val="1"/>
      </rPr>
      <t>El ingreso y el Gasto Público en México, 1995 y 1997.</t>
    </r>
  </si>
  <si>
    <r>
      <t xml:space="preserve">             Para 1995 a 2008:</t>
    </r>
    <r>
      <rPr>
        <b/>
        <sz val="12"/>
        <rFont val="Times New Roman"/>
        <family val="1"/>
      </rPr>
      <t xml:space="preserve"> </t>
    </r>
    <r>
      <rPr>
        <sz val="12"/>
        <rFont val="Times New Roman"/>
        <family val="1"/>
      </rPr>
      <t>SHCP.</t>
    </r>
    <r>
      <rPr>
        <b/>
        <sz val="12"/>
        <rFont val="Times New Roman"/>
        <family val="1"/>
      </rPr>
      <t xml:space="preserve"> </t>
    </r>
    <r>
      <rPr>
        <sz val="12"/>
        <rFont val="Times New Roman"/>
        <family val="1"/>
      </rPr>
      <t>Cuenta de la Hacienda Pública Federal, 1996 a 2008.</t>
    </r>
  </si>
  <si>
    <r>
      <t xml:space="preserve">             Para 2007 a 2012: INEGI. </t>
    </r>
    <r>
      <rPr>
        <i/>
        <sz val="12"/>
        <rFont val="Times New Roman"/>
        <family val="1"/>
      </rPr>
      <t>El ingreso y el gasto público en México, 2013.</t>
    </r>
  </si>
  <si>
    <r>
      <t>d</t>
    </r>
    <r>
      <rPr>
        <sz val="12"/>
        <rFont val="Times New Roman"/>
        <family val="1"/>
      </rPr>
      <t xml:space="preserve"> A partir de 1995, los Gastos de Desarrollo Social consideran: Educación, Salud, Seguridad Social, Urbanización, Vivienda y Desarrollo Regional, Agua Potable y Alcantarillado, y Asistencia Social.</t>
    </r>
  </si>
  <si>
    <t xml:space="preserve">  Gastos Económicos: Energía, Comunicaciones y Transportes, Desarrollo Agropecuario y Forestal, Temas Laborales, Temas Empresariales, Servicios Financieros, Turismo, Ciencia y Tecnología, Temas Agrarios, y Desarrollo Sustentable.</t>
  </si>
  <si>
    <t xml:space="preserve">  Gasto de Gobierno: Legislación, Soberanía, Relaciones Exteriores, Hacienda, Gobernación, Orden, Seguridad y Justicia,  Administración Pública, y Otros Bienes y Servicios Públicos.</t>
  </si>
  <si>
    <r>
      <t xml:space="preserve">Fuente: Para 1900 a 1964: James W. Wilkie, </t>
    </r>
    <r>
      <rPr>
        <i/>
        <sz val="12"/>
        <rFont val="Times New Roman"/>
        <family val="1"/>
      </rPr>
      <t>The Mexican Revolution: Federal Expediture and social change since 1910</t>
    </r>
    <r>
      <rPr>
        <sz val="12"/>
        <rFont val="Times New Roman"/>
        <family val="1"/>
      </rPr>
      <t>, Berkeley and Angeles of California University Press, 1967.</t>
    </r>
  </si>
  <si>
    <t>Izquierdo (1995)</t>
  </si>
  <si>
    <t>De Beers (1953)</t>
  </si>
  <si>
    <t>NAFIN 1984 y1986</t>
  </si>
  <si>
    <t>DGPH</t>
  </si>
  <si>
    <t>Aguilar (1947) Texto</t>
  </si>
  <si>
    <t>Santillan y Rosas (1962) Netos</t>
  </si>
  <si>
    <t>Santillan y Rosas (1962) Brutos</t>
  </si>
  <si>
    <t>Egresos del Gobierno Federal de diversas fuentes</t>
  </si>
  <si>
    <t>Santillan y Rosas (1962) Margen financiero</t>
  </si>
  <si>
    <t>Destino de la inversión pública federal realizada</t>
  </si>
  <si>
    <t>Fomento agropecuario</t>
  </si>
  <si>
    <t>Fomento industrial</t>
  </si>
  <si>
    <t>Comunicaciones y transportes</t>
  </si>
  <si>
    <t>Beneficio social</t>
  </si>
  <si>
    <t>Administración y defensa</t>
  </si>
  <si>
    <t>Comercio y turismo</t>
  </si>
  <si>
    <t>Otros</t>
  </si>
  <si>
    <t>Fomento</t>
  </si>
  <si>
    <t>Beneficio</t>
  </si>
  <si>
    <t>Administra-</t>
  </si>
  <si>
    <t>Comercio</t>
  </si>
  <si>
    <t xml:space="preserve">         Convenios</t>
  </si>
  <si>
    <r>
      <t>agropecuario</t>
    </r>
    <r>
      <rPr>
        <sz val="12"/>
        <rFont val="Times New Roman"/>
        <family val="1"/>
      </rPr>
      <t xml:space="preserve"> </t>
    </r>
    <r>
      <rPr>
        <vertAlign val="superscript"/>
        <sz val="12"/>
        <rFont val="Times New Roman"/>
        <family val="1"/>
      </rPr>
      <t>a</t>
    </r>
  </si>
  <si>
    <r>
      <t xml:space="preserve">social </t>
    </r>
    <r>
      <rPr>
        <vertAlign val="superscript"/>
        <sz val="12"/>
        <rFont val="Times New Roman"/>
        <family val="1"/>
      </rPr>
      <t>d</t>
    </r>
  </si>
  <si>
    <r>
      <t>ción y defensa</t>
    </r>
    <r>
      <rPr>
        <sz val="12"/>
        <rFont val="Times New Roman"/>
        <family val="1"/>
      </rPr>
      <t xml:space="preserve"> </t>
    </r>
    <r>
      <rPr>
        <vertAlign val="superscript"/>
        <sz val="12"/>
        <rFont val="Times New Roman"/>
        <family val="1"/>
      </rPr>
      <t>e</t>
    </r>
  </si>
  <si>
    <t>y turismo</t>
  </si>
  <si>
    <t xml:space="preserve">         de coor-</t>
  </si>
  <si>
    <t>f</t>
  </si>
  <si>
    <t>g</t>
  </si>
  <si>
    <t>h</t>
  </si>
  <si>
    <t>i</t>
  </si>
  <si>
    <r>
      <t>a</t>
    </r>
    <r>
      <rPr>
        <sz val="12"/>
        <rFont val="Times New Roman"/>
        <family val="1"/>
      </rPr>
      <t xml:space="preserve"> Comprende: agricultura (grande y  pequeña  irrigación y otras  inversiones  agrícolas); ganadería, forestal, almacenes, rastros y pesca.</t>
    </r>
  </si>
  <si>
    <r>
      <t>b</t>
    </r>
    <r>
      <rPr>
        <sz val="12"/>
        <rFont val="Times New Roman"/>
        <family val="1"/>
      </rPr>
      <t xml:space="preserve"> Comprende: energía y  combustibles (electricidad, petróleo y gas), siderurgia  (hierro, acero, carbón y coque); minería y otras industrias.</t>
    </r>
  </si>
  <si>
    <r>
      <t>c</t>
    </r>
    <r>
      <rPr>
        <sz val="12"/>
        <rFont val="Times New Roman"/>
        <family val="1"/>
      </rPr>
      <t xml:space="preserve"> Comprende:  terrestres (carreteras, ferrocarriles y ductos);  marítimas, aéreas y tele comunicaciones.</t>
    </r>
  </si>
  <si>
    <r>
      <t>d</t>
    </r>
    <r>
      <rPr>
        <sz val="12"/>
        <rFont val="Times New Roman"/>
        <family val="1"/>
      </rPr>
      <t xml:space="preserve"> Comprende: servicios  públicos, urbanos y rurales; hospitales y centros  asistenciales; educación e investigación y habitación.</t>
    </r>
  </si>
  <si>
    <r>
      <t>e</t>
    </r>
    <r>
      <rPr>
        <sz val="12"/>
        <rFont val="Times New Roman"/>
        <family val="1"/>
      </rPr>
      <t xml:space="preserve"> Comprende: defensa y edificios públicos.</t>
    </r>
  </si>
  <si>
    <r>
      <t>f</t>
    </r>
    <r>
      <rPr>
        <sz val="12"/>
        <rFont val="Times New Roman"/>
        <family val="1"/>
      </rPr>
      <t xml:space="preserve">  Incluye 9 mil 596 millones pesos de Coplamar.</t>
    </r>
  </si>
  <si>
    <r>
      <t>g</t>
    </r>
    <r>
      <rPr>
        <sz val="12"/>
        <rFont val="Times New Roman"/>
        <family val="1"/>
      </rPr>
      <t xml:space="preserve">  Incluye 58 mil 399 millones de pesos de Promoción Regional.</t>
    </r>
  </si>
  <si>
    <r>
      <t xml:space="preserve">h </t>
    </r>
    <r>
      <rPr>
        <sz val="12"/>
        <rFont val="Times New Roman"/>
        <family val="1"/>
      </rPr>
      <t xml:space="preserve"> Incluye 125 mil 058 millones de pesos de Desarrollo Regional y Ecología.</t>
    </r>
  </si>
  <si>
    <r>
      <t>i</t>
    </r>
    <r>
      <rPr>
        <sz val="12"/>
        <rFont val="Times New Roman"/>
        <family val="1"/>
      </rPr>
      <t xml:space="preserve">   Incluye 258 mil 832 millones de pesos de Desarrollo Regional y Ecología.</t>
    </r>
  </si>
  <si>
    <t>Fuente: Para 1925 a 1970: Secretaría de la Presidencia. Dirección de Inversiones Públicas.</t>
  </si>
  <si>
    <r>
      <t xml:space="preserve">             Para 1971 a 1984: Presidencia de la República, </t>
    </r>
    <r>
      <rPr>
        <i/>
        <sz val="12"/>
        <rFont val="Times New Roman"/>
        <family val="1"/>
      </rPr>
      <t>II Informe de Gobierno de Miguel de La Madrid.</t>
    </r>
  </si>
  <si>
    <t>Destino de la inversión pública federal realizada en % del PIB</t>
  </si>
  <si>
    <t>Riego</t>
  </si>
  <si>
    <t>Temporal</t>
  </si>
  <si>
    <t>Agostadero</t>
  </si>
  <si>
    <t>Monte</t>
  </si>
  <si>
    <t>Desértica</t>
  </si>
  <si>
    <t>Indefinida</t>
  </si>
  <si>
    <t>1900-1914</t>
  </si>
  <si>
    <t>1915-1934</t>
  </si>
  <si>
    <t>Suma</t>
  </si>
  <si>
    <t>Fuente: Secretaría de la Reforma Agraria, Dirección General de Información y Documentación Agraria.</t>
  </si>
  <si>
    <t xml:space="preserve">Dotaciones </t>
  </si>
  <si>
    <t>Beneficiarios</t>
  </si>
  <si>
    <t>1989-1992 *</t>
  </si>
  <si>
    <t>* Cifras al 21 de febrero de 1992.</t>
  </si>
  <si>
    <t>Dotación de tierras según tipo de tierra en hectáreas</t>
  </si>
  <si>
    <t>Superficie de México = 1,973,000 Km cuadrados; casi dos millones de Km cuadrados.</t>
  </si>
  <si>
    <t>Superficie de México en hectareas = 197,300,000 hectáreas, casi doscientos millones de hectáreas</t>
  </si>
  <si>
    <t>Carmagnani (1994)</t>
  </si>
  <si>
    <t>PIB Nominal m/p</t>
  </si>
  <si>
    <t xml:space="preserve">Marichal (2025) </t>
  </si>
  <si>
    <t>Marichal (2025)</t>
  </si>
  <si>
    <t xml:space="preserve"> 1990 </t>
  </si>
  <si>
    <t xml:space="preserve"> 1991 </t>
  </si>
  <si>
    <t xml:space="preserve"> 1992 </t>
  </si>
  <si>
    <t xml:space="preserve"> 1993 </t>
  </si>
  <si>
    <t xml:space="preserve"> 1994 </t>
  </si>
  <si>
    <t xml:space="preserve"> 1995 </t>
  </si>
  <si>
    <t xml:space="preserve"> 1996 </t>
  </si>
  <si>
    <t xml:space="preserve"> 1997 </t>
  </si>
  <si>
    <t xml:space="preserve"> 1998 </t>
  </si>
  <si>
    <t xml:space="preserve"> 1999 </t>
  </si>
  <si>
    <t xml:space="preserve"> 2000 </t>
  </si>
  <si>
    <t xml:space="preserve"> 2001 </t>
  </si>
  <si>
    <t xml:space="preserve"> 2002 </t>
  </si>
  <si>
    <t xml:space="preserve"> 2003 </t>
  </si>
  <si>
    <t xml:space="preserve"> 2004 </t>
  </si>
  <si>
    <t xml:space="preserve"> 2005 </t>
  </si>
  <si>
    <t xml:space="preserve"> 2006 </t>
  </si>
  <si>
    <t xml:space="preserve"> 2007 </t>
  </si>
  <si>
    <t xml:space="preserve"> 2008 </t>
  </si>
  <si>
    <t xml:space="preserve"> 2009 </t>
  </si>
  <si>
    <t xml:space="preserve"> 2010 </t>
  </si>
  <si>
    <t>No tributarios</t>
  </si>
  <si>
    <t>Gobierno Federal</t>
  </si>
  <si>
    <t>No petroleros</t>
  </si>
  <si>
    <t>Anguiano (1968) Ingresos efectivos</t>
  </si>
  <si>
    <t>INEGI (2015) C16.20</t>
  </si>
  <si>
    <t>SHCP</t>
  </si>
  <si>
    <t>Anguiano (1968) Gastos efectivos</t>
  </si>
  <si>
    <t>Ingresos</t>
  </si>
  <si>
    <t>Petroleros</t>
  </si>
  <si>
    <t>PIB nominal m/p</t>
  </si>
  <si>
    <t>PIB nominal</t>
  </si>
  <si>
    <t>Ejercicios</t>
  </si>
  <si>
    <t>Ingresos ordinarios efectivo</t>
  </si>
  <si>
    <t>Egresos ordinarios en efectivo</t>
  </si>
  <si>
    <t>Excedente de los Ingresos</t>
  </si>
  <si>
    <t>1895-96</t>
  </si>
  <si>
    <t>1896-97</t>
  </si>
  <si>
    <t>1897-98</t>
  </si>
  <si>
    <t>1898-99</t>
  </si>
  <si>
    <t>1899-900</t>
  </si>
  <si>
    <t>1900-01</t>
  </si>
  <si>
    <t>1901-02</t>
  </si>
  <si>
    <t>1902-03</t>
  </si>
  <si>
    <t>1903-04</t>
  </si>
  <si>
    <t>1904-05</t>
  </si>
  <si>
    <t>1905-06</t>
  </si>
  <si>
    <t>1906-07</t>
  </si>
  <si>
    <t>1907-08</t>
  </si>
  <si>
    <t>1908-09</t>
  </si>
  <si>
    <t>1909-10</t>
  </si>
  <si>
    <t xml:space="preserve">Fuente: Memoria de Hacienda y Crédito Público correspondiente al año económico del 1 de julio de 1909 al 30 de junio de 1910 presentada por el Secretario de Hacienda al Congreso de la Unión. </t>
  </si>
  <si>
    <t>INEGI (2014) C16.20</t>
  </si>
  <si>
    <t>Balance GF por el lado de financiaminento</t>
  </si>
  <si>
    <t>Balance GF por el lado de financiaminento en % del PIB</t>
  </si>
  <si>
    <t>Balance fiscal por la diferencia de Ingreso-gasto. Preferimos utilizar el construido por Banxico por el lado del financiamiento, marcado en amarillo de 1934 a 1958</t>
  </si>
  <si>
    <t>INEGI (2014) C 16.3</t>
  </si>
  <si>
    <t>INEGI (2014)</t>
  </si>
  <si>
    <t>Cuadro 16.8 INEGI (2014)</t>
  </si>
  <si>
    <t>Se reporta esta deuda recopilado por Isoard (1979) pero no coincide con la de otras fuentes</t>
  </si>
  <si>
    <t>PIB nominal m/d</t>
  </si>
  <si>
    <t>Tipo de cambio fin p/d</t>
  </si>
  <si>
    <t xml:space="preserve">Año </t>
  </si>
  <si>
    <t>DE GF Bazan (1994) m/d</t>
  </si>
  <si>
    <t>DE GF Carmagnani (1994) m/d</t>
  </si>
  <si>
    <t>DE GF Ortiz Mena (1998) m/d</t>
  </si>
  <si>
    <t>DE SP Total Gurría (1993) m/d</t>
  </si>
  <si>
    <t>DE SP Mixta m/d</t>
  </si>
  <si>
    <t>DInterna GF en % del PIB</t>
  </si>
  <si>
    <t>Deuda interna SP mp</t>
  </si>
  <si>
    <t>Deuda externa SP md</t>
  </si>
  <si>
    <t>Deuda interna GF mp</t>
  </si>
  <si>
    <t>Deuda externaGF md</t>
  </si>
  <si>
    <t>D total GF mp Isoard (1979)</t>
  </si>
  <si>
    <t>DExt GF mp Isoard (1979)</t>
  </si>
  <si>
    <t>DInt GF mp Isoard (1979)</t>
  </si>
  <si>
    <t>D Total GF % del PIB Isoard (1979)</t>
  </si>
  <si>
    <t>DExt GF % del PIB Isoard (1979)</t>
  </si>
  <si>
    <t>DInt GF % del PIB Isoard (1979)</t>
  </si>
  <si>
    <t>DExt GF md Isoard (1979)</t>
  </si>
  <si>
    <t>DInt GF md Isoard (1979)</t>
  </si>
  <si>
    <t>D total GF md Isoard (1979)</t>
  </si>
  <si>
    <t>Deuda interna</t>
  </si>
  <si>
    <t>290.8</t>
  </si>
  <si>
    <t>Tramo inconsistente hacia adelante</t>
  </si>
  <si>
    <t>Memoria de Hacienda 1895-1910 </t>
  </si>
  <si>
    <t>Balance GF mixto</t>
  </si>
  <si>
    <t>Balance GF mixto como % del PIB</t>
  </si>
  <si>
    <t>Egresos GF mixto</t>
  </si>
  <si>
    <t>Egresos GF mixto como % del PIB</t>
  </si>
  <si>
    <t>Ingresos GF mixto</t>
  </si>
  <si>
    <t>Ingresos GF mixto como % del PIB</t>
  </si>
  <si>
    <t xml:space="preserve">Balance mixto del Gobierno Federal </t>
  </si>
  <si>
    <t>Ingresos del Gobierno Federal de diversas fuentes, 1876-1964. De 1965 a 2010, véase al sector público.</t>
  </si>
  <si>
    <t>Participaciones, adefas y otros</t>
  </si>
  <si>
    <t>Fecha</t>
  </si>
  <si>
    <t>Gasto total</t>
  </si>
  <si>
    <t>Corriente</t>
  </si>
  <si>
    <t>Capital</t>
  </si>
  <si>
    <t>Subsidios y transferencias</t>
  </si>
  <si>
    <t>Gasto no programable</t>
  </si>
  <si>
    <t>Part., adefas y otros</t>
  </si>
  <si>
    <t>Costo financiero</t>
  </si>
  <si>
    <t>CF interno</t>
  </si>
  <si>
    <t>CF externo</t>
  </si>
  <si>
    <t>Ingreso total</t>
  </si>
  <si>
    <t>Tributarios</t>
  </si>
  <si>
    <t>Gasto primario</t>
  </si>
  <si>
    <t>Balance económico</t>
  </si>
  <si>
    <t>Balance primario</t>
  </si>
  <si>
    <t>Gasto Programable</t>
  </si>
  <si>
    <t>Ingresos en % del PIB</t>
  </si>
  <si>
    <t>Gastos en % del PIB</t>
  </si>
  <si>
    <t>Balance económico en % del PIB</t>
  </si>
  <si>
    <t>Balance primario en % del PIB</t>
  </si>
  <si>
    <t>Balance  alternativo del GF vía financiamiento</t>
  </si>
  <si>
    <t>Organismos y empresas</t>
  </si>
  <si>
    <t>Ingresos totales: GF+OyE</t>
  </si>
  <si>
    <t>Ingresos totales en % del PIB</t>
  </si>
  <si>
    <t>Gastos totales:GF, OyE, No Prog</t>
  </si>
  <si>
    <t>Programable: Suma GF, SyT</t>
  </si>
  <si>
    <t xml:space="preserve">GF gasto corriente </t>
  </si>
  <si>
    <t>GF gasto capital</t>
  </si>
  <si>
    <t>No programable</t>
  </si>
  <si>
    <t>CF Interno</t>
  </si>
  <si>
    <t>CF Externo</t>
  </si>
  <si>
    <t>Costo financiero en % del PIB</t>
  </si>
  <si>
    <t>CF interno en % del PIB</t>
  </si>
  <si>
    <t>CF externo en % del PIB</t>
  </si>
  <si>
    <t>Balance presupuestario</t>
  </si>
  <si>
    <t>Balance Empresas control indirecto</t>
  </si>
  <si>
    <t xml:space="preserve">Balance primario </t>
  </si>
  <si>
    <t>Gasto primario presupuestal</t>
  </si>
  <si>
    <t>DInterna GF INEGI (2014, C16.17)</t>
  </si>
  <si>
    <t>En %</t>
  </si>
  <si>
    <t>DE GF Serie Mixta m/d</t>
  </si>
  <si>
    <t>DE GF INEGI (2014) C16.6 m/d</t>
  </si>
  <si>
    <t>Gobierno Federal, 1876-2010</t>
  </si>
  <si>
    <t>DE SP Gurría (1993) Largo plazo m/d</t>
  </si>
  <si>
    <t>DE SP Gurría (1993) Corto plazo m/d</t>
  </si>
  <si>
    <t>DE GF Mixta en % del PIB</t>
  </si>
  <si>
    <t>Sector Público, 1965-2010</t>
  </si>
  <si>
    <t>Cuadro 16.7 INEGI (2014)</t>
  </si>
  <si>
    <t>DE SP Mixta en % del PIB</t>
  </si>
  <si>
    <t>DE GF Sria.Hacienda m/d</t>
  </si>
  <si>
    <t>DE GF Largo plazo Sría. Hacienda m/d</t>
  </si>
  <si>
    <t>DE GF Corto plazo Secretaría de Hacienda m/d</t>
  </si>
  <si>
    <t>DE Bruta SP Sría. Hacienda m/d</t>
  </si>
  <si>
    <t>Variables auxiliares</t>
  </si>
  <si>
    <r>
      <t xml:space="preserve"> </t>
    </r>
    <r>
      <rPr>
        <b/>
        <sz val="10"/>
        <rFont val="Arial"/>
      </rPr>
      <t xml:space="preserve"> </t>
    </r>
    <r>
      <rPr>
        <b/>
        <sz val="15"/>
        <rFont val="Arial"/>
      </rPr>
      <t>Deuda Externa del Sector Público Federal Saldo multianual, Diciembre (1990-2010), Millones de dólares_x000D_</t>
    </r>
    <r>
      <rPr>
        <b/>
        <sz val="10"/>
        <rFont val="Arial"/>
      </rPr>
      <t xml:space="preserve"> </t>
    </r>
    <r>
      <rPr>
        <sz val="10"/>
        <rFont val="Arial"/>
      </rPr>
      <t xml:space="preserve"> Consulta Actual: 17/11/2025 </t>
    </r>
  </si>
  <si>
    <t xml:space="preserve"> Concepto </t>
  </si>
  <si>
    <t xml:space="preserve"> Millones de dólares </t>
  </si>
  <si>
    <t>DEUDA NETA</t>
  </si>
  <si>
    <t>Activos Financieros en moneda extranjera</t>
  </si>
  <si>
    <t>DEUDA BRUTA</t>
  </si>
  <si>
    <t>Estructura por plazo</t>
  </si>
  <si>
    <t>Largo plazo</t>
  </si>
  <si>
    <t>Corto plazo</t>
  </si>
  <si>
    <t>Estructura por Usuario</t>
  </si>
  <si>
    <t xml:space="preserve">Organismos y Empresas 1_/ </t>
  </si>
  <si>
    <t>Banca de Desarrollo</t>
  </si>
  <si>
    <t>Por fuentes de financiamiento</t>
  </si>
  <si>
    <t>Reestructurada 1989 - 1990</t>
  </si>
  <si>
    <t>Bonos a la Par (Brady)</t>
  </si>
  <si>
    <t>Bonos de Descuento (Brady)</t>
  </si>
  <si>
    <t>Bonos de la Banca Española</t>
  </si>
  <si>
    <t>Base de Dinero 1990 - 1992</t>
  </si>
  <si>
    <t>Bonos de Reprivatización</t>
  </si>
  <si>
    <t>Mercado Bancario</t>
  </si>
  <si>
    <t>Fondo de Estabilización</t>
  </si>
  <si>
    <t>Comercio Exterior</t>
  </si>
  <si>
    <t>Mercado de Capitales</t>
  </si>
  <si>
    <t>Organismos Financieros internacionales (OFIS)</t>
  </si>
  <si>
    <t>Proveedores</t>
  </si>
  <si>
    <t>Colocaciones Privadas</t>
  </si>
  <si>
    <t>Pidiregas</t>
  </si>
  <si>
    <t>n.d.</t>
  </si>
  <si>
    <t>1_/  A partir de 2015, este concepto se refiere a las empresas productivas del estado (Pemex y CFE).</t>
  </si>
  <si>
    <t>Las cifras son preliminares para 2025.</t>
  </si>
  <si>
    <t>La información como porcentaje del PIB base 2018. A partir de 2000 para la información de deuda se presenta utilizando el PIB anual con base al cálculo trimestral.</t>
  </si>
  <si>
    <t>n.s.: no significativo</t>
  </si>
  <si>
    <t>-o-: mayor de 500 o menor de -500 por ciento.</t>
  </si>
  <si>
    <t>n.d. no disponible</t>
  </si>
  <si>
    <t>n.a. no aplica</t>
  </si>
  <si>
    <t>La información como porcentaje del PIB, se presenta utilizando el PIB anual con base al cálculo trimestral base 2018.</t>
  </si>
  <si>
    <t>Responsable: Jesús Coy Arroyo.</t>
  </si>
  <si>
    <t>Área: Dirección General de Deuda Pública. Unidad de Crédito Público y Asuntos Internacionales de Hacienda.</t>
  </si>
  <si>
    <t>Para mayores detalles sobre la información que aparece en este cuadro estadístico, favor de contactar al teléfono (01) (55) 3688 -1730.</t>
  </si>
  <si>
    <t/>
  </si>
  <si>
    <t>Correo electrónico:</t>
  </si>
  <si>
    <t xml:space="preserve"> jesus_coy@hacienda.gob.mx </t>
  </si>
  <si>
    <r>
      <t xml:space="preserve"> </t>
    </r>
    <r>
      <rPr>
        <b/>
        <sz val="10"/>
        <rFont val="Arial"/>
      </rPr>
      <t xml:space="preserve"> </t>
    </r>
    <r>
      <rPr>
        <b/>
        <sz val="15"/>
        <rFont val="Arial"/>
      </rPr>
      <t>Saldos de la Deuda Pública Externa por Deudor Directo ante el Extranjero y Usuario de Recursos Saldo multianual, Diciembre (1990-2010), Millones de dólares_x000D_</t>
    </r>
    <r>
      <rPr>
        <b/>
        <sz val="10"/>
        <rFont val="Arial"/>
      </rPr>
      <t xml:space="preserve"> </t>
    </r>
    <r>
      <rPr>
        <sz val="10"/>
        <rFont val="Arial"/>
      </rPr>
      <t xml:space="preserve"> Consulta Actual: 17/11/2025 </t>
    </r>
  </si>
  <si>
    <t>Deudor directo ante el extranjero</t>
  </si>
  <si>
    <t>Organismos y empresas controladas</t>
  </si>
  <si>
    <t>Organismos y empresas no controladas</t>
  </si>
  <si>
    <t>Entidades públicas financieras</t>
  </si>
  <si>
    <t>Usuario de recursos</t>
  </si>
  <si>
    <t>Banca de desarrollo</t>
  </si>
  <si>
    <r>
      <t xml:space="preserve"> </t>
    </r>
    <r>
      <rPr>
        <b/>
        <sz val="10"/>
        <rFont val="Arial"/>
      </rPr>
      <t xml:space="preserve"> </t>
    </r>
    <r>
      <rPr>
        <b/>
        <sz val="15"/>
        <rFont val="Arial"/>
      </rPr>
      <t>Deuda Interna del Sector Público Federal Saldo multianual, Diciembre (1990-2010), Millones de pesos_x000D_</t>
    </r>
    <r>
      <rPr>
        <b/>
        <sz val="10"/>
        <rFont val="Arial"/>
      </rPr>
      <t xml:space="preserve"> </t>
    </r>
    <r>
      <rPr>
        <sz val="10"/>
        <rFont val="Arial"/>
      </rPr>
      <t xml:space="preserve"> Consulta Actual: 17/11/2025 </t>
    </r>
  </si>
  <si>
    <t xml:space="preserve"> Millones de pesos </t>
  </si>
  <si>
    <t>Deuda Neta</t>
  </si>
  <si>
    <t>Activos</t>
  </si>
  <si>
    <t>Deuda  Bruta</t>
  </si>
  <si>
    <t xml:space="preserve">Organismos y empresas 1_/ </t>
  </si>
  <si>
    <t>Emisión de Valores</t>
  </si>
  <si>
    <t>Fondo de Ahorro SAR</t>
  </si>
  <si>
    <t>Banca Comercial</t>
  </si>
  <si>
    <t>Obligaciones por Ley del ISSSTE</t>
  </si>
  <si>
    <t xml:space="preserve">Bonos de Pensión PEMEX 2_/ </t>
  </si>
  <si>
    <t xml:space="preserve">Bonos de Pensión CFE 3_/ </t>
  </si>
  <si>
    <t>2_/  Obligaciones asociadas a la asunción del Gobierno Federal de una proporción de las obligaciones de pago de las pensiones y jubilaciones a cargo de Pemex y sus subsidiarias, conforme a lo que establece el Acuerdo por el que se emiten las disposiciones de carácter general relativas a la asunción por parte del Gobierno Federal de obligaciones de pago de pensiones y jubilaciones a cargo de Petróleos Mexicanos y sus empresas productivas subsidiarias, publicado en el Diario Oficial de la Federación el 24 de diciembre de 2015. Este saldo es el resultado de la suscripción de títulos de crédito a favor de Pemex por 184.2 mil millones de pesos en agosto de 2016, la cancelación del título emitido en diciembre de 2015 por 50 mil millones de pesos en la misma fecha y la amortización de 46,591 millones de pesos derivados del intercambio de títulos de crédito por Bondes D el 15 de agosto de 2016. Dicha operación generó intereses por 409 millones de pesos, registrados en el Ramo 24, que junto con la amortización de 46,591 millones de pesos corresponde a los 47 mil millones de pesos que se le intercambiaron a Pemex por Bondes D.</t>
  </si>
  <si>
    <t>3_/  Obligaciones asociadas al apoyo financiero por parte del Gobierno Federal a CFE por el ahorro generado en su pasivo pensionario, conforme a lo que establece el ¿Acuerdo por el que se emiten las disposiciones de carácter general relativas a la asunción por parte del Gobierno Federal de obligaciones de pago de pensiones y jubilaciones a cargo de la Comisión Federal de Electricidad¿, publicado en el DOF, el 14 de noviembre de 2016.</t>
  </si>
  <si>
    <t>DE Organismos y empresas</t>
  </si>
  <si>
    <t>DE Banca de desarrollo</t>
  </si>
  <si>
    <t>DE Gobierno Federal</t>
  </si>
  <si>
    <t>http://presto.hacienda.gob.mx/EstoporLayout/estadisticas.jsp</t>
  </si>
  <si>
    <t>Nota: La Sria. De Hacienda proporciona mayor información sobre la deuda interna y externa en su sitio de información.</t>
  </si>
  <si>
    <t>Deuda interna Empresas y otros por diferencia mp</t>
  </si>
  <si>
    <t>DI SP en % del PIB</t>
  </si>
  <si>
    <t>DI Bruta Gobierno Federal en % del PIB</t>
  </si>
  <si>
    <t>DI Bruta SP mp de la SH</t>
  </si>
  <si>
    <t>DI Bruta Gobierno Federal de SH mp</t>
  </si>
  <si>
    <t>Balance presupuestario en % del PIB</t>
  </si>
  <si>
    <t>Balance púlico</t>
  </si>
  <si>
    <t>Deuda externa Empresas y otros por diferencia md</t>
  </si>
  <si>
    <t>Fuente: Banco de México, SIE</t>
  </si>
  <si>
    <t>Sector no presupuestal neto</t>
  </si>
  <si>
    <t xml:space="preserve">Gobierno Federal Izquierdo (1960-1970) </t>
  </si>
  <si>
    <t>Fuebte: Banco de México, SIE de 1977-2010; e Izquierdo (1995) de 1960 a 1970.</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</si>
</sst>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_-* #,##0.00_-;\-* #,##0.00_-;_-* &quot;-&quot;??_-;_-@_-"/>
    <numFmt numFmtId="165" formatCode="0.0"/>
    <numFmt numFmtId="166" formatCode="#,##0.0"/>
    <numFmt numFmtId="167" formatCode="#####"/>
    <numFmt numFmtId="168" formatCode="###\ ###\ ###\ ###"/>
    <numFmt numFmtId="169" formatCode="_-* #,##0_-;\-* #,##0_-;_-* &quot;-&quot;??_-;_-@_-"/>
    <numFmt numFmtId="170" formatCode="_-* #,##0.0_-;\-* #,##0.0_-;_-* &quot;-&quot;??_-;_-@_-"/>
    <numFmt numFmtId="171" formatCode="######"/>
    <numFmt numFmtId="172" formatCode="###\ ###\ ###\ ##0"/>
    <numFmt numFmtId="173" formatCode="###\ ###\ ###\ ##0.0"/>
    <numFmt numFmtId="174" formatCode="###\ ###\ ###\ ###0.0"/>
    <numFmt numFmtId="175" formatCode="#####\ ###\ ###\ ##0.0"/>
    <numFmt numFmtId="176" formatCode="#,##0.000"/>
  </numFmts>
  <fonts count="40"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Times New Roman"/>
      <family val="2"/>
    </font>
    <font>
      <sz val="12"/>
      <color theme="1"/>
      <name val="Calibri"/>
      <family val="2"/>
      <scheme val="minor"/>
    </font>
    <font>
      <sz val="10"/>
      <name val="Helv"/>
    </font>
    <font>
      <sz val="10"/>
      <name val="Arial"/>
      <family val="2"/>
    </font>
    <font>
      <b/>
      <sz val="12"/>
      <color theme="1"/>
      <name val="Times New Roman"/>
      <family val="1"/>
    </font>
    <font>
      <sz val="12"/>
      <color theme="1"/>
      <name val="Times New Roman"/>
      <family val="1"/>
    </font>
    <font>
      <sz val="12"/>
      <name val="Times New Roman"/>
      <family val="1"/>
    </font>
    <font>
      <sz val="12"/>
      <color rgb="FF000000"/>
      <name val="Times New Roman"/>
      <family val="1"/>
    </font>
    <font>
      <vertAlign val="superscript"/>
      <sz val="12"/>
      <name val="Times New Roman"/>
      <family val="1"/>
    </font>
    <font>
      <b/>
      <sz val="12"/>
      <name val="Times New Roman"/>
      <family val="1"/>
    </font>
    <font>
      <b/>
      <vertAlign val="superscript"/>
      <sz val="12"/>
      <name val="Times New Roman"/>
      <family val="1"/>
    </font>
    <font>
      <i/>
      <sz val="12"/>
      <name val="Times New Roman"/>
      <family val="1"/>
    </font>
    <font>
      <vertAlign val="superscript"/>
      <sz val="12"/>
      <name val="Arial"/>
      <family val="2"/>
    </font>
    <font>
      <sz val="12"/>
      <name val="Arial"/>
      <family val="2"/>
    </font>
    <font>
      <sz val="11"/>
      <color theme="1"/>
      <name val="Calibri"/>
      <family val="2"/>
      <scheme val="minor"/>
    </font>
    <font>
      <u/>
      <sz val="11"/>
      <color theme="10"/>
      <name val="Calibri"/>
      <family val="2"/>
      <scheme val="minor"/>
    </font>
    <font>
      <u/>
      <sz val="11"/>
      <color theme="11"/>
      <name val="Calibri"/>
      <family val="2"/>
      <scheme val="minor"/>
    </font>
    <font>
      <b/>
      <sz val="12"/>
      <color rgb="FF000000"/>
      <name val="Times New Roman"/>
      <family val="1"/>
    </font>
    <font>
      <sz val="12"/>
      <color theme="1"/>
      <name val="Times New Roman"/>
      <family val="2"/>
    </font>
    <font>
      <sz val="10"/>
      <name val="Arial"/>
      <family val="2"/>
    </font>
    <font>
      <sz val="10"/>
      <name val="MS Sans Serif"/>
      <family val="2"/>
    </font>
    <font>
      <sz val="11"/>
      <color indexed="8"/>
      <name val="Calibri"/>
      <family val="2"/>
      <scheme val="minor"/>
    </font>
    <font>
      <sz val="12"/>
      <color indexed="8"/>
      <name val="Times New Roman"/>
      <family val="1"/>
    </font>
    <font>
      <sz val="9"/>
      <color indexed="81"/>
      <name val="Tahoma"/>
      <family val="2"/>
    </font>
    <font>
      <b/>
      <sz val="9"/>
      <color indexed="81"/>
      <name val="Tahoma"/>
      <family val="2"/>
    </font>
    <font>
      <sz val="12"/>
      <color rgb="FFFF0000"/>
      <name val="Times New Roman"/>
      <family val="1"/>
    </font>
    <font>
      <sz val="11"/>
      <name val="Helv"/>
    </font>
    <font>
      <b/>
      <sz val="12"/>
      <color indexed="8"/>
      <name val="Times New Roman"/>
      <family val="1"/>
    </font>
    <font>
      <sz val="12"/>
      <color rgb="FF0070C0"/>
      <name val="Times New Roman"/>
      <family val="1"/>
    </font>
    <font>
      <sz val="10"/>
      <name val="Arial"/>
    </font>
    <font>
      <b/>
      <sz val="10"/>
      <name val="Arial"/>
    </font>
    <font>
      <b/>
      <sz val="15"/>
      <name val="Arial"/>
    </font>
    <font>
      <sz val="9"/>
      <name val="arial"/>
    </font>
    <font>
      <b/>
      <sz val="8"/>
      <name val="Arial"/>
    </font>
  </fonts>
  <fills count="15">
    <fill>
      <patternFill patternType="none"/>
    </fill>
    <fill>
      <patternFill patternType="gray125"/>
    </fill>
    <fill>
      <patternFill patternType="solid">
        <fgColor theme="2"/>
        <bgColor indexed="64"/>
      </patternFill>
    </fill>
    <fill>
      <patternFill patternType="solid">
        <fgColor rgb="FFE7E6E6"/>
        <bgColor rgb="FF000000"/>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E3EBED"/>
      </patternFill>
    </fill>
    <fill>
      <patternFill patternType="solid">
        <fgColor rgb="FF808080"/>
        <bgColor indexed="64"/>
      </patternFill>
    </fill>
    <fill>
      <patternFill patternType="solid">
        <fgColor rgb="FFDCDCDC"/>
        <bgColor indexed="64"/>
      </patternFill>
    </fill>
    <fill>
      <patternFill patternType="solid">
        <fgColor rgb="FFFFFFFF"/>
        <bgColor indexed="64"/>
      </patternFill>
    </fill>
  </fills>
  <borders count="27">
    <border>
      <left/>
      <right/>
      <top/>
      <bottom/>
      <diagonal/>
    </border>
    <border>
      <left/>
      <right/>
      <top/>
      <bottom style="thin">
        <color auto="1"/>
      </bottom>
      <diagonal/>
    </border>
    <border>
      <left/>
      <right/>
      <top style="thin">
        <color auto="1"/>
      </top>
      <bottom/>
      <diagonal/>
    </border>
    <border>
      <left/>
      <right/>
      <top/>
      <bottom style="double">
        <color auto="1"/>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E4E4E4"/>
      </left>
      <right style="thin">
        <color rgb="FFE4E4E4"/>
      </right>
      <top style="thin">
        <color rgb="FFE4E4E4"/>
      </top>
      <bottom style="thin">
        <color rgb="FFE4E4E4"/>
      </bottom>
      <diagonal/>
    </border>
    <border>
      <left style="thin">
        <color rgb="FFE4E4E4"/>
      </left>
      <right style="thin">
        <color rgb="FFE4E4E4"/>
      </right>
      <top/>
      <bottom style="thin">
        <color rgb="FFE4E4E4"/>
      </bottom>
      <diagonal/>
    </border>
    <border>
      <left/>
      <right/>
      <top style="thin">
        <color rgb="FFE4E4E4"/>
      </top>
      <bottom/>
      <diagonal/>
    </border>
    <border>
      <left/>
      <right style="thin">
        <color rgb="FFE4E4E4"/>
      </right>
      <top style="thin">
        <color rgb="FFE4E4E4"/>
      </top>
      <bottom/>
      <diagonal/>
    </border>
    <border>
      <left style="thin">
        <color rgb="FFE4E4E4"/>
      </left>
      <right style="thin">
        <color rgb="FFE4E4E4"/>
      </right>
      <top/>
      <bottom style="thin">
        <color indexed="64"/>
      </bottom>
      <diagonal/>
    </border>
    <border>
      <left style="thin">
        <color rgb="FFE4E4E4"/>
      </left>
      <right style="thin">
        <color rgb="FFE4E4E4"/>
      </right>
      <top style="thin">
        <color rgb="FFE4E4E4"/>
      </top>
      <bottom style="thin">
        <color indexed="64"/>
      </bottom>
      <diagonal/>
    </border>
    <border>
      <left style="thin">
        <color rgb="FFE4E4E4"/>
      </left>
      <right style="thin">
        <color rgb="FFE4E4E4"/>
      </right>
      <top/>
      <bottom/>
      <diagonal/>
    </border>
    <border>
      <left style="thin">
        <color rgb="FFE4E4E4"/>
      </left>
      <right style="thin">
        <color rgb="FFE4E4E4"/>
      </right>
      <top style="thin">
        <color rgb="FFE4E4E4"/>
      </top>
      <bottom/>
      <diagonal/>
    </border>
    <border>
      <left style="thin">
        <color rgb="FFE4E4E4"/>
      </left>
      <right/>
      <top style="thin">
        <color rgb="FFE4E4E4"/>
      </top>
      <bottom style="thin">
        <color rgb="FFE4E4E4"/>
      </bottom>
      <diagonal/>
    </border>
    <border>
      <left/>
      <right/>
      <top style="thin">
        <color rgb="FFE4E4E4"/>
      </top>
      <bottom style="thin">
        <color rgb="FFE4E4E4"/>
      </bottom>
      <diagonal/>
    </border>
    <border>
      <left/>
      <right style="thin">
        <color rgb="FFE4E4E4"/>
      </right>
      <top style="thin">
        <color rgb="FFE4E4E4"/>
      </top>
      <bottom style="thin">
        <color rgb="FFE4E4E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20">
    <xf numFmtId="0" fontId="0" fillId="0" borderId="0"/>
    <xf numFmtId="0" fontId="8" fillId="0" borderId="0"/>
    <xf numFmtId="0" fontId="9" fillId="0" borderId="0"/>
    <xf numFmtId="164"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0"/>
    <xf numFmtId="164" fontId="6" fillId="0" borderId="0" applyFont="0" applyFill="0" applyBorder="0" applyAlignment="0" applyProtection="0"/>
    <xf numFmtId="0" fontId="25" fillId="0" borderId="0"/>
    <xf numFmtId="0" fontId="8" fillId="0" borderId="0"/>
    <xf numFmtId="0" fontId="26" fillId="0" borderId="0"/>
    <xf numFmtId="0" fontId="5" fillId="0" borderId="0"/>
    <xf numFmtId="0" fontId="4" fillId="0" borderId="0"/>
    <xf numFmtId="0" fontId="27" fillId="0" borderId="0"/>
    <xf numFmtId="43" fontId="27" fillId="0" borderId="0" applyFont="0" applyFill="0" applyBorder="0" applyAlignment="0" applyProtection="0"/>
    <xf numFmtId="43" fontId="20" fillId="0" borderId="0" applyFont="0" applyFill="0" applyBorder="0" applyAlignment="0" applyProtection="0"/>
    <xf numFmtId="0" fontId="3" fillId="0" borderId="0"/>
    <xf numFmtId="0" fontId="32" fillId="0" borderId="0" applyNumberFormat="0" applyFill="0" applyBorder="0" applyAlignment="0" applyProtection="0"/>
    <xf numFmtId="0" fontId="2" fillId="0" borderId="0"/>
    <xf numFmtId="0" fontId="1" fillId="0" borderId="0"/>
  </cellStyleXfs>
  <cellXfs count="336">
    <xf numFmtId="0" fontId="0" fillId="0" borderId="0" xfId="0"/>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3" fontId="11" fillId="0" borderId="0" xfId="0" applyNumberFormat="1" applyFont="1" applyFill="1" applyBorder="1" applyAlignment="1">
      <alignment horizontal="center"/>
    </xf>
    <xf numFmtId="3" fontId="12" fillId="0" borderId="0" xfId="1" applyNumberFormat="1" applyFont="1" applyFill="1" applyBorder="1" applyAlignment="1">
      <alignment horizontal="center" vertical="center"/>
    </xf>
    <xf numFmtId="166" fontId="11" fillId="0" borderId="0" xfId="0" applyNumberFormat="1" applyFont="1" applyFill="1" applyBorder="1" applyAlignment="1">
      <alignment horizontal="center"/>
    </xf>
    <xf numFmtId="0" fontId="11" fillId="0" borderId="0" xfId="0" applyFont="1"/>
    <xf numFmtId="0" fontId="11" fillId="2" borderId="0" xfId="0" applyFont="1" applyFill="1" applyBorder="1"/>
    <xf numFmtId="0" fontId="11" fillId="2" borderId="1" xfId="0" applyFont="1" applyFill="1" applyBorder="1"/>
    <xf numFmtId="165" fontId="12" fillId="0" borderId="0" xfId="2" applyNumberFormat="1" applyFont="1" applyFill="1" applyAlignment="1">
      <alignment horizontal="center" vertical="center"/>
    </xf>
    <xf numFmtId="165" fontId="12" fillId="0" borderId="0" xfId="2" applyNumberFormat="1" applyFont="1" applyFill="1" applyBorder="1" applyAlignment="1">
      <alignment horizontal="center" vertical="center"/>
    </xf>
    <xf numFmtId="167" fontId="15" fillId="0" borderId="0" xfId="2" applyNumberFormat="1" applyFont="1" applyFill="1" applyAlignment="1">
      <alignment horizontal="center" vertical="center"/>
    </xf>
    <xf numFmtId="167" fontId="15" fillId="0" borderId="0" xfId="2" applyNumberFormat="1" applyFont="1" applyFill="1" applyBorder="1" applyAlignment="1">
      <alignment horizontal="center" vertical="center"/>
    </xf>
    <xf numFmtId="168" fontId="15" fillId="2" borderId="4" xfId="2" applyNumberFormat="1" applyFont="1" applyFill="1" applyBorder="1" applyAlignment="1">
      <alignment horizontal="center" vertical="center"/>
    </xf>
    <xf numFmtId="167" fontId="15" fillId="2" borderId="5" xfId="2" applyNumberFormat="1" applyFont="1" applyFill="1" applyBorder="1" applyAlignment="1">
      <alignment horizontal="left" vertical="center"/>
    </xf>
    <xf numFmtId="168" fontId="12" fillId="2" borderId="2" xfId="2" applyNumberFormat="1" applyFont="1" applyFill="1" applyBorder="1" applyAlignment="1">
      <alignment horizontal="center" vertical="center"/>
    </xf>
    <xf numFmtId="165" fontId="12" fillId="2" borderId="2" xfId="2" applyNumberFormat="1" applyFont="1" applyFill="1" applyBorder="1" applyAlignment="1">
      <alignment horizontal="center" vertical="center"/>
    </xf>
    <xf numFmtId="165" fontId="12" fillId="2" borderId="6" xfId="2" applyNumberFormat="1" applyFont="1" applyFill="1" applyBorder="1" applyAlignment="1">
      <alignment horizontal="center" vertical="center"/>
    </xf>
    <xf numFmtId="167" fontId="14" fillId="2" borderId="7" xfId="2" applyNumberFormat="1" applyFont="1" applyFill="1" applyBorder="1" applyAlignment="1">
      <alignment horizontal="left" vertical="center"/>
    </xf>
    <xf numFmtId="0" fontId="7" fillId="2" borderId="0" xfId="0" applyFont="1" applyFill="1" applyBorder="1"/>
    <xf numFmtId="0" fontId="7" fillId="2" borderId="8" xfId="0" applyFont="1" applyFill="1" applyBorder="1"/>
    <xf numFmtId="167" fontId="12" fillId="2" borderId="7" xfId="2" applyNumberFormat="1" applyFont="1" applyFill="1" applyBorder="1" applyAlignment="1">
      <alignment horizontal="left" vertical="center"/>
    </xf>
    <xf numFmtId="167" fontId="12" fillId="2" borderId="9" xfId="2" applyNumberFormat="1" applyFont="1" applyFill="1" applyBorder="1" applyAlignment="1">
      <alignment horizontal="left"/>
    </xf>
    <xf numFmtId="0" fontId="7" fillId="2" borderId="1" xfId="0" applyFont="1" applyFill="1" applyBorder="1"/>
    <xf numFmtId="0" fontId="7" fillId="2" borderId="10" xfId="0" applyFont="1" applyFill="1" applyBorder="1"/>
    <xf numFmtId="168" fontId="12" fillId="0" borderId="0" xfId="2" applyNumberFormat="1" applyFont="1" applyFill="1" applyAlignment="1">
      <alignment horizontal="left" vertical="center"/>
    </xf>
    <xf numFmtId="168" fontId="12" fillId="0" borderId="0" xfId="2" applyNumberFormat="1"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xf numFmtId="0" fontId="11" fillId="0" borderId="0" xfId="0" applyFont="1" applyBorder="1"/>
    <xf numFmtId="166" fontId="11" fillId="0" borderId="0" xfId="0" applyNumberFormat="1" applyFont="1" applyAlignment="1">
      <alignment horizontal="right"/>
    </xf>
    <xf numFmtId="166" fontId="13" fillId="0" borderId="0" xfId="0" applyNumberFormat="1" applyFont="1" applyFill="1" applyBorder="1" applyAlignment="1">
      <alignment horizontal="center"/>
    </xf>
    <xf numFmtId="0" fontId="10" fillId="5" borderId="0" xfId="0" applyFont="1" applyFill="1" applyBorder="1" applyAlignment="1">
      <alignment horizontal="center"/>
    </xf>
    <xf numFmtId="0" fontId="0" fillId="0" borderId="0" xfId="0" applyBorder="1"/>
    <xf numFmtId="170" fontId="11" fillId="0" borderId="0" xfId="3" applyNumberFormat="1" applyFont="1" applyFill="1" applyBorder="1" applyAlignment="1">
      <alignment horizontal="center"/>
    </xf>
    <xf numFmtId="166" fontId="11" fillId="0" borderId="0" xfId="0" applyNumberFormat="1" applyFont="1" applyFill="1"/>
    <xf numFmtId="166" fontId="11" fillId="0" borderId="0" xfId="0" applyNumberFormat="1" applyFont="1" applyBorder="1" applyAlignment="1">
      <alignment horizontal="right"/>
    </xf>
    <xf numFmtId="166" fontId="11" fillId="0" borderId="0" xfId="0" applyNumberFormat="1" applyFont="1" applyFill="1" applyBorder="1" applyAlignment="1">
      <alignment horizontal="right"/>
    </xf>
    <xf numFmtId="0" fontId="11" fillId="5" borderId="0" xfId="0" applyFont="1" applyFill="1" applyBorder="1" applyAlignment="1">
      <alignment horizontal="left"/>
    </xf>
    <xf numFmtId="171" fontId="15" fillId="0" borderId="0" xfId="9" applyNumberFormat="1" applyFont="1" applyFill="1" applyBorder="1" applyAlignment="1">
      <alignment horizontal="left" vertical="center"/>
    </xf>
    <xf numFmtId="171" fontId="12" fillId="0" borderId="0" xfId="9" applyNumberFormat="1" applyFont="1" applyFill="1" applyBorder="1" applyAlignment="1">
      <alignment horizontal="left" vertical="center"/>
    </xf>
    <xf numFmtId="172" fontId="12" fillId="0" borderId="0" xfId="9" applyNumberFormat="1" applyFont="1" applyFill="1" applyBorder="1" applyAlignment="1">
      <alignment horizontal="right" vertical="center"/>
    </xf>
    <xf numFmtId="172" fontId="12" fillId="0" borderId="0" xfId="9" applyNumberFormat="1" applyFont="1" applyFill="1" applyBorder="1" applyAlignment="1">
      <alignment horizontal="left" vertical="center"/>
    </xf>
    <xf numFmtId="0" fontId="12" fillId="0" borderId="0" xfId="9" applyFont="1" applyFill="1" applyBorder="1" applyAlignment="1">
      <alignment vertical="center"/>
    </xf>
    <xf numFmtId="171" fontId="15" fillId="0" borderId="0" xfId="9" applyNumberFormat="1" applyFont="1" applyFill="1" applyBorder="1" applyAlignment="1">
      <alignment horizontal="right" vertical="center"/>
    </xf>
    <xf numFmtId="0" fontId="12" fillId="0" borderId="0" xfId="9" applyFont="1" applyFill="1" applyBorder="1" applyAlignment="1">
      <alignment horizontal="right" vertical="center"/>
    </xf>
    <xf numFmtId="171" fontId="15" fillId="0" borderId="1" xfId="9" applyNumberFormat="1" applyFont="1" applyFill="1" applyBorder="1" applyAlignment="1">
      <alignment horizontal="right" vertical="center"/>
    </xf>
    <xf numFmtId="166" fontId="12" fillId="0" borderId="0" xfId="9" applyNumberFormat="1" applyFont="1" applyFill="1" applyBorder="1" applyAlignment="1">
      <alignment horizontal="right" vertical="center"/>
    </xf>
    <xf numFmtId="166" fontId="12" fillId="0" borderId="0" xfId="9" applyNumberFormat="1" applyFont="1" applyFill="1" applyBorder="1" applyAlignment="1">
      <alignment horizontal="left" vertical="center"/>
    </xf>
    <xf numFmtId="0" fontId="12" fillId="0" borderId="0" xfId="9" applyFont="1" applyFill="1" applyBorder="1"/>
    <xf numFmtId="165" fontId="12" fillId="0" borderId="0" xfId="9" applyNumberFormat="1" applyFont="1" applyFill="1" applyBorder="1" applyAlignment="1">
      <alignment horizontal="right" vertical="center"/>
    </xf>
    <xf numFmtId="172" fontId="12" fillId="0" borderId="0" xfId="10" applyNumberFormat="1" applyFont="1" applyFill="1" applyBorder="1" applyAlignment="1">
      <alignment horizontal="right"/>
    </xf>
    <xf numFmtId="0" fontId="23" fillId="0" borderId="11" xfId="0" applyFont="1" applyFill="1" applyBorder="1" applyAlignment="1">
      <alignment horizontal="center" vertical="center" wrapText="1"/>
    </xf>
    <xf numFmtId="171" fontId="12" fillId="0" borderId="0" xfId="10" applyNumberFormat="1" applyFont="1" applyFill="1" applyBorder="1" applyAlignment="1">
      <alignment horizontal="left"/>
    </xf>
    <xf numFmtId="3" fontId="12" fillId="0" borderId="0" xfId="10" applyNumberFormat="1" applyFont="1" applyFill="1" applyBorder="1" applyAlignment="1">
      <alignment horizontal="right"/>
    </xf>
    <xf numFmtId="171" fontId="12" fillId="0" borderId="11" xfId="10" applyNumberFormat="1" applyFont="1" applyFill="1" applyBorder="1" applyAlignment="1">
      <alignment horizontal="left"/>
    </xf>
    <xf numFmtId="3" fontId="12" fillId="0" borderId="11" xfId="10" applyNumberFormat="1" applyFont="1" applyFill="1" applyBorder="1" applyAlignment="1">
      <alignment horizontal="right"/>
    </xf>
    <xf numFmtId="0" fontId="10" fillId="0" borderId="1" xfId="0" applyFont="1" applyFill="1" applyBorder="1" applyAlignment="1"/>
    <xf numFmtId="172" fontId="12" fillId="0" borderId="0" xfId="9" applyNumberFormat="1" applyFont="1" applyFill="1" applyBorder="1" applyAlignment="1">
      <alignment horizontal="center" vertical="center"/>
    </xf>
    <xf numFmtId="169" fontId="11" fillId="0" borderId="0" xfId="3" applyNumberFormat="1" applyFont="1" applyFill="1" applyBorder="1" applyAlignment="1">
      <alignment horizontal="center" vertical="center" wrapText="1"/>
    </xf>
    <xf numFmtId="0" fontId="0" fillId="0" borderId="1" xfId="0" applyBorder="1"/>
    <xf numFmtId="170" fontId="11" fillId="0" borderId="0" xfId="3" applyNumberFormat="1" applyFont="1" applyFill="1" applyBorder="1" applyAlignment="1">
      <alignment horizontal="center" vertical="center" wrapText="1"/>
    </xf>
    <xf numFmtId="0" fontId="11" fillId="5" borderId="1" xfId="0" applyFont="1" applyFill="1" applyBorder="1" applyAlignment="1">
      <alignment horizontal="left"/>
    </xf>
    <xf numFmtId="3" fontId="11" fillId="0" borderId="0" xfId="0" applyNumberFormat="1" applyFont="1" applyFill="1" applyBorder="1" applyAlignment="1">
      <alignment horizontal="right"/>
    </xf>
    <xf numFmtId="0" fontId="10" fillId="0" borderId="1" xfId="0" applyFont="1" applyFill="1" applyBorder="1" applyAlignment="1">
      <alignment horizontal="center"/>
    </xf>
    <xf numFmtId="169" fontId="11" fillId="0" borderId="1" xfId="3" applyNumberFormat="1" applyFont="1" applyFill="1" applyBorder="1" applyAlignment="1">
      <alignment horizontal="center" vertical="center" wrapText="1"/>
    </xf>
    <xf numFmtId="170" fontId="11" fillId="5" borderId="0" xfId="3" applyNumberFormat="1" applyFont="1" applyFill="1" applyBorder="1" applyAlignment="1">
      <alignment horizontal="center"/>
    </xf>
    <xf numFmtId="170" fontId="11" fillId="6" borderId="0" xfId="3" applyNumberFormat="1" applyFont="1" applyFill="1" applyBorder="1" applyAlignment="1">
      <alignment horizontal="center"/>
    </xf>
    <xf numFmtId="170" fontId="11" fillId="6" borderId="0" xfId="3" applyNumberFormat="1" applyFont="1" applyFill="1" applyBorder="1" applyAlignment="1">
      <alignment horizontal="center" vertical="center" wrapText="1"/>
    </xf>
    <xf numFmtId="170" fontId="11" fillId="4" borderId="0" xfId="3" applyNumberFormat="1" applyFont="1" applyFill="1" applyBorder="1" applyAlignment="1">
      <alignment horizontal="center" vertical="center" wrapText="1"/>
    </xf>
    <xf numFmtId="169" fontId="11" fillId="6" borderId="0" xfId="3" applyNumberFormat="1" applyFont="1" applyFill="1" applyBorder="1" applyAlignment="1">
      <alignment horizontal="center" vertical="center" wrapText="1"/>
    </xf>
    <xf numFmtId="3" fontId="11" fillId="9" borderId="0" xfId="0" applyNumberFormat="1" applyFont="1" applyFill="1" applyBorder="1" applyAlignment="1">
      <alignment horizontal="right"/>
    </xf>
    <xf numFmtId="166" fontId="11" fillId="9" borderId="0" xfId="0" applyNumberFormat="1" applyFont="1" applyFill="1" applyBorder="1" applyAlignment="1">
      <alignment horizontal="right"/>
    </xf>
    <xf numFmtId="3" fontId="11" fillId="9" borderId="0" xfId="0" applyNumberFormat="1" applyFont="1" applyFill="1" applyBorder="1" applyAlignment="1">
      <alignment horizontal="center"/>
    </xf>
    <xf numFmtId="169" fontId="11" fillId="4" borderId="0" xfId="3" applyNumberFormat="1" applyFont="1" applyFill="1" applyBorder="1" applyAlignment="1">
      <alignment horizontal="center" vertical="center" wrapText="1"/>
    </xf>
    <xf numFmtId="166" fontId="11" fillId="6" borderId="0" xfId="0" applyNumberFormat="1" applyFont="1" applyFill="1" applyAlignment="1">
      <alignment horizontal="right"/>
    </xf>
    <xf numFmtId="169" fontId="11" fillId="8" borderId="0" xfId="3" applyNumberFormat="1" applyFont="1" applyFill="1" applyBorder="1" applyAlignment="1">
      <alignment horizontal="center" vertical="center" wrapText="1"/>
    </xf>
    <xf numFmtId="166" fontId="11" fillId="7" borderId="0" xfId="0" applyNumberFormat="1" applyFont="1" applyFill="1" applyBorder="1" applyAlignment="1">
      <alignment horizontal="right"/>
    </xf>
    <xf numFmtId="166" fontId="11" fillId="0" borderId="0" xfId="3" applyNumberFormat="1" applyFont="1" applyFill="1" applyBorder="1" applyAlignment="1">
      <alignment horizontal="right" vertical="center" wrapText="1"/>
    </xf>
    <xf numFmtId="166" fontId="11" fillId="0" borderId="1" xfId="3" applyNumberFormat="1" applyFont="1" applyFill="1" applyBorder="1" applyAlignment="1">
      <alignment horizontal="right" vertical="center" wrapText="1"/>
    </xf>
    <xf numFmtId="0" fontId="11" fillId="5" borderId="0" xfId="0" applyFont="1" applyFill="1" applyBorder="1"/>
    <xf numFmtId="0" fontId="28" fillId="0" borderId="0" xfId="13" applyFont="1"/>
    <xf numFmtId="3" fontId="28" fillId="0" borderId="0" xfId="14" applyNumberFormat="1" applyFont="1"/>
    <xf numFmtId="165" fontId="11" fillId="0" borderId="0" xfId="0" applyNumberFormat="1" applyFont="1"/>
    <xf numFmtId="3" fontId="28" fillId="0" borderId="0" xfId="13" applyNumberFormat="1" applyFont="1"/>
    <xf numFmtId="166" fontId="11" fillId="0" borderId="0" xfId="0" applyNumberFormat="1" applyFont="1"/>
    <xf numFmtId="166" fontId="11" fillId="0" borderId="0" xfId="0" applyNumberFormat="1" applyFont="1" applyBorder="1"/>
    <xf numFmtId="0" fontId="11" fillId="5" borderId="0" xfId="0" applyFont="1" applyFill="1"/>
    <xf numFmtId="165" fontId="11" fillId="0" borderId="1" xfId="0" applyNumberFormat="1" applyFont="1" applyBorder="1"/>
    <xf numFmtId="170" fontId="11" fillId="0" borderId="1" xfId="3" applyNumberFormat="1" applyFont="1" applyFill="1" applyBorder="1" applyAlignment="1">
      <alignment horizontal="center" vertical="center" wrapText="1"/>
    </xf>
    <xf numFmtId="0" fontId="28" fillId="0" borderId="0" xfId="13" applyFont="1" applyAlignment="1">
      <alignment horizontal="center"/>
    </xf>
    <xf numFmtId="0" fontId="28" fillId="0" borderId="0" xfId="13" applyFont="1" applyAlignment="1">
      <alignment wrapText="1"/>
    </xf>
    <xf numFmtId="169" fontId="28" fillId="0" borderId="0" xfId="3" applyNumberFormat="1" applyFont="1"/>
    <xf numFmtId="3" fontId="28" fillId="0" borderId="0" xfId="3" applyNumberFormat="1" applyFont="1"/>
    <xf numFmtId="3" fontId="11" fillId="0" borderId="0" xfId="0" applyNumberFormat="1" applyFont="1"/>
    <xf numFmtId="0" fontId="11" fillId="0" borderId="0" xfId="0" applyFont="1" applyAlignment="1">
      <alignment horizontal="center"/>
    </xf>
    <xf numFmtId="165" fontId="11" fillId="0" borderId="0" xfId="0" applyNumberFormat="1" applyFont="1" applyFill="1" applyBorder="1"/>
    <xf numFmtId="0" fontId="23" fillId="0" borderId="0" xfId="0" applyFont="1" applyAlignment="1">
      <alignment vertical="top" wrapText="1"/>
    </xf>
    <xf numFmtId="10" fontId="11" fillId="0" borderId="0" xfId="0" applyNumberFormat="1" applyFont="1" applyBorder="1" applyAlignment="1">
      <alignment vertical="center" wrapText="1"/>
    </xf>
    <xf numFmtId="10" fontId="11" fillId="0" borderId="0" xfId="0" applyNumberFormat="1" applyFont="1" applyBorder="1" applyAlignment="1">
      <alignment horizontal="left" vertical="center" wrapText="1"/>
    </xf>
    <xf numFmtId="0" fontId="11" fillId="0" borderId="0" xfId="0" applyFont="1" applyBorder="1" applyAlignment="1">
      <alignment vertical="center" wrapText="1"/>
    </xf>
    <xf numFmtId="3" fontId="28" fillId="0" borderId="0" xfId="3" applyNumberFormat="1" applyFont="1" applyFill="1"/>
    <xf numFmtId="0" fontId="28" fillId="0" borderId="0" xfId="13" applyFont="1" applyFill="1" applyAlignment="1">
      <alignment horizontal="center"/>
    </xf>
    <xf numFmtId="3" fontId="13"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3" fontId="11" fillId="0" borderId="1" xfId="0" applyNumberFormat="1" applyFont="1" applyBorder="1"/>
    <xf numFmtId="166" fontId="13" fillId="0" borderId="1" xfId="0" applyNumberFormat="1" applyFont="1" applyFill="1" applyBorder="1" applyAlignment="1">
      <alignment horizontal="center"/>
    </xf>
    <xf numFmtId="3" fontId="13" fillId="0" borderId="1" xfId="0" applyNumberFormat="1" applyFont="1" applyFill="1" applyBorder="1" applyAlignment="1">
      <alignment horizontal="right"/>
    </xf>
    <xf numFmtId="170" fontId="12" fillId="0" borderId="0" xfId="3" applyNumberFormat="1" applyFont="1" applyFill="1" applyBorder="1" applyAlignment="1">
      <alignment horizontal="right" vertical="center"/>
    </xf>
    <xf numFmtId="166" fontId="11" fillId="10" borderId="0" xfId="3" applyNumberFormat="1" applyFont="1" applyFill="1" applyBorder="1" applyAlignment="1">
      <alignment horizontal="right" vertical="center" wrapText="1"/>
    </xf>
    <xf numFmtId="165" fontId="11" fillId="10" borderId="0" xfId="0" applyNumberFormat="1" applyFont="1" applyFill="1"/>
    <xf numFmtId="173" fontId="12" fillId="0" borderId="0" xfId="1" applyNumberFormat="1" applyFont="1" applyAlignment="1">
      <alignment horizontal="right" vertical="center"/>
    </xf>
    <xf numFmtId="173" fontId="12" fillId="0" borderId="0" xfId="1" applyNumberFormat="1" applyFont="1" applyBorder="1" applyAlignment="1">
      <alignment horizontal="right" vertical="center"/>
    </xf>
    <xf numFmtId="174" fontId="12" fillId="0" borderId="0" xfId="1" applyNumberFormat="1" applyFont="1" applyAlignment="1">
      <alignment horizontal="right" vertical="center"/>
    </xf>
    <xf numFmtId="173" fontId="12" fillId="0" borderId="0" xfId="1" applyNumberFormat="1" applyFont="1" applyFill="1" applyAlignment="1">
      <alignment horizontal="right" vertical="center"/>
    </xf>
    <xf numFmtId="175" fontId="12" fillId="0" borderId="0" xfId="1" applyNumberFormat="1" applyFont="1" applyAlignment="1">
      <alignment horizontal="right" vertical="center"/>
    </xf>
    <xf numFmtId="175" fontId="11" fillId="0" borderId="0" xfId="0" applyNumberFormat="1" applyFont="1" applyFill="1" applyBorder="1" applyAlignment="1">
      <alignment horizontal="right"/>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5" borderId="1" xfId="0" applyFont="1" applyFill="1" applyBorder="1" applyAlignment="1">
      <alignment horizontal="left"/>
    </xf>
    <xf numFmtId="0" fontId="11" fillId="7" borderId="0" xfId="0" applyFont="1" applyFill="1"/>
    <xf numFmtId="0" fontId="11" fillId="4" borderId="0" xfId="0" applyFont="1" applyFill="1"/>
    <xf numFmtId="3" fontId="11" fillId="0" borderId="0" xfId="0" applyNumberFormat="1" applyFont="1" applyFill="1" applyBorder="1" applyAlignment="1">
      <alignment horizontal="right" vertical="center" wrapText="1"/>
    </xf>
    <xf numFmtId="3" fontId="13" fillId="0" borderId="0" xfId="15" applyNumberFormat="1" applyFont="1" applyFill="1" applyBorder="1" applyAlignment="1">
      <alignment horizontal="right"/>
    </xf>
    <xf numFmtId="165" fontId="11" fillId="0" borderId="0" xfId="0" applyNumberFormat="1" applyFont="1" applyFill="1" applyBorder="1" applyAlignment="1">
      <alignment horizontal="right" vertical="center" wrapText="1"/>
    </xf>
    <xf numFmtId="167" fontId="15" fillId="0" borderId="0" xfId="2" applyNumberFormat="1" applyFont="1" applyAlignment="1">
      <alignment horizontal="center" vertical="center"/>
    </xf>
    <xf numFmtId="166" fontId="11" fillId="5" borderId="0" xfId="0" applyNumberFormat="1" applyFont="1" applyFill="1" applyBorder="1" applyAlignment="1">
      <alignment horizontal="center"/>
    </xf>
    <xf numFmtId="166" fontId="11" fillId="0" borderId="0" xfId="0" applyNumberFormat="1" applyFont="1" applyFill="1" applyAlignment="1">
      <alignment horizontal="center"/>
    </xf>
    <xf numFmtId="0" fontId="11" fillId="0" borderId="0" xfId="0" applyFont="1" applyFill="1"/>
    <xf numFmtId="3" fontId="13" fillId="0" borderId="0" xfId="0" applyNumberFormat="1" applyFont="1" applyFill="1" applyBorder="1" applyAlignment="1">
      <alignment horizontal="center"/>
    </xf>
    <xf numFmtId="0" fontId="11" fillId="0" borderId="0" xfId="0" applyFont="1" applyFill="1" applyBorder="1" applyAlignment="1">
      <alignment horizontal="center"/>
    </xf>
    <xf numFmtId="166" fontId="11" fillId="5" borderId="0" xfId="0" applyNumberFormat="1" applyFont="1" applyFill="1" applyAlignment="1">
      <alignment horizontal="center"/>
    </xf>
    <xf numFmtId="166" fontId="12" fillId="5" borderId="0" xfId="2" applyNumberFormat="1" applyFont="1" applyFill="1" applyAlignment="1">
      <alignment horizontal="right" vertical="center"/>
    </xf>
    <xf numFmtId="166" fontId="11" fillId="5" borderId="0" xfId="0" applyNumberFormat="1" applyFont="1" applyFill="1" applyAlignment="1">
      <alignment horizontal="right"/>
    </xf>
    <xf numFmtId="166" fontId="11" fillId="0" borderId="0" xfId="0" applyNumberFormat="1" applyFont="1" applyFill="1" applyAlignment="1">
      <alignment horizontal="right"/>
    </xf>
    <xf numFmtId="166" fontId="11" fillId="0" borderId="0" xfId="0" applyNumberFormat="1" applyFont="1" applyFill="1" applyBorder="1" applyAlignment="1"/>
    <xf numFmtId="166" fontId="11" fillId="4" borderId="0" xfId="0" applyNumberFormat="1" applyFont="1" applyFill="1" applyBorder="1" applyAlignment="1">
      <alignment horizontal="right"/>
    </xf>
    <xf numFmtId="166" fontId="11" fillId="4" borderId="0" xfId="0" applyNumberFormat="1" applyFont="1" applyFill="1" applyAlignment="1">
      <alignment horizontal="right"/>
    </xf>
    <xf numFmtId="166" fontId="11" fillId="0" borderId="0" xfId="0" applyNumberFormat="1" applyFont="1" applyBorder="1" applyAlignment="1"/>
    <xf numFmtId="166" fontId="13" fillId="0" borderId="0" xfId="16" applyNumberFormat="1" applyFont="1" applyFill="1" applyBorder="1" applyAlignment="1"/>
    <xf numFmtId="2" fontId="11" fillId="0" borderId="0" xfId="0" applyNumberFormat="1" applyFont="1"/>
    <xf numFmtId="166" fontId="11" fillId="0" borderId="0" xfId="0" applyNumberFormat="1" applyFont="1" applyAlignment="1">
      <alignment horizontal="center"/>
    </xf>
    <xf numFmtId="167" fontId="15" fillId="0" borderId="0" xfId="2" applyNumberFormat="1" applyFont="1" applyBorder="1" applyAlignment="1">
      <alignment horizontal="center" vertical="center"/>
    </xf>
    <xf numFmtId="166" fontId="12" fillId="5" borderId="0" xfId="2" applyNumberFormat="1" applyFont="1" applyFill="1" applyBorder="1" applyAlignment="1">
      <alignment horizontal="right" vertical="center"/>
    </xf>
    <xf numFmtId="166" fontId="11" fillId="7" borderId="0" xfId="0" applyNumberFormat="1" applyFont="1" applyFill="1" applyBorder="1"/>
    <xf numFmtId="166" fontId="11" fillId="7" borderId="0" xfId="0" applyNumberFormat="1" applyFont="1" applyFill="1"/>
    <xf numFmtId="166" fontId="13" fillId="7" borderId="0" xfId="0" applyNumberFormat="1" applyFont="1" applyFill="1" applyBorder="1" applyAlignment="1">
      <alignment horizontal="right"/>
    </xf>
    <xf numFmtId="165" fontId="31" fillId="7" borderId="0" xfId="0" applyNumberFormat="1" applyFont="1" applyFill="1" applyAlignment="1">
      <alignment horizontal="right"/>
    </xf>
    <xf numFmtId="0" fontId="11" fillId="0" borderId="0" xfId="0" applyFont="1" applyFill="1" applyAlignment="1">
      <alignment horizontal="center"/>
    </xf>
    <xf numFmtId="165" fontId="11" fillId="5" borderId="0" xfId="0" applyNumberFormat="1" applyFont="1" applyFill="1" applyAlignment="1">
      <alignment horizontal="right"/>
    </xf>
    <xf numFmtId="166" fontId="13" fillId="4" borderId="0" xfId="0" applyNumberFormat="1" applyFont="1" applyFill="1" applyBorder="1" applyAlignment="1">
      <alignment horizontal="right"/>
    </xf>
    <xf numFmtId="166" fontId="11" fillId="4" borderId="0" xfId="0" applyNumberFormat="1" applyFont="1" applyFill="1"/>
    <xf numFmtId="3" fontId="13" fillId="5" borderId="0" xfId="0" applyNumberFormat="1" applyFont="1" applyFill="1" applyBorder="1" applyAlignment="1">
      <alignment horizontal="right"/>
    </xf>
    <xf numFmtId="166" fontId="13" fillId="5" borderId="0" xfId="0" applyNumberFormat="1" applyFont="1" applyFill="1" applyBorder="1" applyAlignment="1">
      <alignment horizontal="right"/>
    </xf>
    <xf numFmtId="166" fontId="13" fillId="6" borderId="0" xfId="0" applyNumberFormat="1" applyFont="1" applyFill="1" applyBorder="1" applyAlignment="1">
      <alignment horizontal="right"/>
    </xf>
    <xf numFmtId="0" fontId="11" fillId="5" borderId="0" xfId="0" applyFont="1" applyFill="1" applyAlignment="1">
      <alignment horizontal="center"/>
    </xf>
    <xf numFmtId="3" fontId="11" fillId="6" borderId="0" xfId="0" applyNumberFormat="1" applyFont="1" applyFill="1"/>
    <xf numFmtId="166" fontId="13" fillId="0" borderId="0" xfId="0" applyNumberFormat="1" applyFont="1" applyFill="1" applyBorder="1" applyAlignment="1">
      <alignment horizontal="right"/>
    </xf>
    <xf numFmtId="165" fontId="11" fillId="0" borderId="0" xfId="0" applyNumberFormat="1" applyFont="1" applyAlignment="1">
      <alignment horizontal="center"/>
    </xf>
    <xf numFmtId="166" fontId="11" fillId="6" borderId="0" xfId="0" applyNumberFormat="1" applyFont="1" applyFill="1"/>
    <xf numFmtId="3" fontId="13" fillId="0" borderId="1" xfId="15" applyNumberFormat="1" applyFont="1" applyFill="1" applyBorder="1" applyAlignment="1">
      <alignment horizontal="right"/>
    </xf>
    <xf numFmtId="165" fontId="13" fillId="0" borderId="1" xfId="0" applyNumberFormat="1" applyFont="1" applyFill="1" applyBorder="1" applyAlignment="1">
      <alignment horizontal="right"/>
    </xf>
    <xf numFmtId="167" fontId="15" fillId="0" borderId="1" xfId="2" applyNumberFormat="1" applyFont="1" applyBorder="1" applyAlignment="1">
      <alignment horizontal="center" vertical="center"/>
    </xf>
    <xf numFmtId="166" fontId="11" fillId="0" borderId="1" xfId="0" applyNumberFormat="1" applyFont="1" applyFill="1" applyBorder="1" applyAlignment="1">
      <alignment horizontal="center"/>
    </xf>
    <xf numFmtId="166" fontId="13" fillId="5" borderId="1" xfId="0" applyNumberFormat="1" applyFont="1" applyFill="1" applyBorder="1" applyAlignment="1">
      <alignment horizontal="right"/>
    </xf>
    <xf numFmtId="166" fontId="13" fillId="0" borderId="1" xfId="0" applyNumberFormat="1" applyFont="1" applyFill="1" applyBorder="1" applyAlignment="1">
      <alignment horizontal="right"/>
    </xf>
    <xf numFmtId="3" fontId="13" fillId="5" borderId="1" xfId="0" applyNumberFormat="1" applyFont="1" applyFill="1" applyBorder="1" applyAlignment="1">
      <alignment horizontal="right"/>
    </xf>
    <xf numFmtId="166" fontId="11" fillId="6" borderId="1" xfId="0" applyNumberFormat="1" applyFont="1" applyFill="1" applyBorder="1"/>
    <xf numFmtId="2" fontId="11" fillId="0" borderId="1" xfId="0" applyNumberFormat="1" applyFont="1" applyBorder="1"/>
    <xf numFmtId="3" fontId="11" fillId="6" borderId="1" xfId="0" applyNumberFormat="1" applyFont="1" applyFill="1" applyBorder="1"/>
    <xf numFmtId="0" fontId="11" fillId="0" borderId="1" xfId="0" applyFont="1" applyBorder="1"/>
    <xf numFmtId="165" fontId="11" fillId="0" borderId="0" xfId="0" applyNumberFormat="1" applyFont="1" applyFill="1" applyBorder="1" applyAlignment="1">
      <alignment horizontal="right"/>
    </xf>
    <xf numFmtId="43" fontId="11" fillId="0" borderId="0" xfId="15" applyFont="1"/>
    <xf numFmtId="166" fontId="11" fillId="0" borderId="1" xfId="0" applyNumberFormat="1" applyFont="1" applyBorder="1" applyAlignment="1">
      <alignment horizontal="right"/>
    </xf>
    <xf numFmtId="166" fontId="11" fillId="0" borderId="0" xfId="3" applyNumberFormat="1" applyFont="1" applyFill="1" applyBorder="1" applyAlignment="1">
      <alignment horizontal="center" vertical="center" wrapText="1"/>
    </xf>
    <xf numFmtId="166" fontId="11" fillId="0" borderId="0" xfId="0" applyNumberFormat="1" applyFont="1" applyFill="1" applyBorder="1" applyAlignment="1">
      <alignment horizontal="right" vertical="center" wrapText="1"/>
    </xf>
    <xf numFmtId="3" fontId="28" fillId="0" borderId="1" xfId="3" applyNumberFormat="1" applyFont="1" applyBorder="1"/>
    <xf numFmtId="3" fontId="28" fillId="0" borderId="1" xfId="3" applyNumberFormat="1" applyFont="1" applyFill="1" applyBorder="1"/>
    <xf numFmtId="166" fontId="12" fillId="0" borderId="12" xfId="12" applyNumberFormat="1" applyFont="1" applyFill="1" applyBorder="1" applyAlignment="1" applyProtection="1">
      <alignment vertical="top"/>
    </xf>
    <xf numFmtId="166" fontId="12" fillId="0" borderId="13" xfId="12" applyNumberFormat="1" applyFont="1" applyFill="1" applyBorder="1" applyAlignment="1" applyProtection="1">
      <alignment vertical="top"/>
    </xf>
    <xf numFmtId="166" fontId="15" fillId="0" borderId="12" xfId="12" applyNumberFormat="1" applyFont="1" applyFill="1" applyBorder="1" applyAlignment="1" applyProtection="1">
      <alignment vertical="top"/>
    </xf>
    <xf numFmtId="166" fontId="12" fillId="0" borderId="14" xfId="12" applyNumberFormat="1" applyFont="1" applyFill="1" applyBorder="1" applyAlignment="1" applyProtection="1">
      <alignment vertical="top"/>
    </xf>
    <xf numFmtId="166" fontId="12" fillId="0" borderId="15" xfId="12" applyNumberFormat="1" applyFont="1" applyFill="1" applyBorder="1" applyAlignment="1" applyProtection="1">
      <alignment vertical="top"/>
    </xf>
    <xf numFmtId="166" fontId="15" fillId="0" borderId="13" xfId="12" applyNumberFormat="1" applyFont="1" applyFill="1" applyBorder="1" applyAlignment="1" applyProtection="1">
      <alignment vertical="top"/>
    </xf>
    <xf numFmtId="165" fontId="11" fillId="0" borderId="0" xfId="0" applyNumberFormat="1" applyFont="1" applyBorder="1"/>
    <xf numFmtId="0" fontId="0" fillId="0" borderId="0" xfId="0" applyFill="1"/>
    <xf numFmtId="166" fontId="15" fillId="0" borderId="17" xfId="12" applyNumberFormat="1" applyFont="1" applyFill="1" applyBorder="1" applyAlignment="1" applyProtection="1">
      <alignment vertical="top"/>
    </xf>
    <xf numFmtId="166" fontId="12" fillId="0" borderId="17" xfId="12" applyNumberFormat="1" applyFont="1" applyFill="1" applyBorder="1" applyAlignment="1" applyProtection="1">
      <alignment vertical="top"/>
    </xf>
    <xf numFmtId="3" fontId="12" fillId="0" borderId="13" xfId="12" applyNumberFormat="1" applyFont="1" applyFill="1" applyBorder="1" applyAlignment="1" applyProtection="1">
      <alignment vertical="top"/>
    </xf>
    <xf numFmtId="3" fontId="12" fillId="0" borderId="12" xfId="12" applyNumberFormat="1" applyFont="1" applyFill="1" applyBorder="1" applyAlignment="1" applyProtection="1">
      <alignment vertical="top"/>
    </xf>
    <xf numFmtId="3" fontId="12" fillId="0" borderId="17" xfId="12" applyNumberFormat="1" applyFont="1" applyFill="1" applyBorder="1" applyAlignment="1" applyProtection="1">
      <alignment vertical="top"/>
    </xf>
    <xf numFmtId="3" fontId="11" fillId="0" borderId="0" xfId="0" applyNumberFormat="1" applyFont="1" applyBorder="1" applyAlignment="1">
      <alignment vertical="center" wrapText="1"/>
    </xf>
    <xf numFmtId="3" fontId="11" fillId="0" borderId="0" xfId="0" applyNumberFormat="1" applyFont="1" applyBorder="1" applyAlignment="1">
      <alignment horizontal="right" vertical="center" wrapText="1"/>
    </xf>
    <xf numFmtId="0" fontId="11" fillId="0" borderId="1" xfId="0" applyFont="1" applyBorder="1" applyAlignment="1">
      <alignment vertical="center" wrapText="1"/>
    </xf>
    <xf numFmtId="3" fontId="11" fillId="0" borderId="1" xfId="0" applyNumberFormat="1" applyFont="1" applyBorder="1" applyAlignment="1">
      <alignment vertical="center" wrapText="1"/>
    </xf>
    <xf numFmtId="3" fontId="11" fillId="0" borderId="0" xfId="0" applyNumberFormat="1" applyFont="1" applyFill="1" applyBorder="1"/>
    <xf numFmtId="166" fontId="11" fillId="0" borderId="1" xfId="0" applyNumberFormat="1" applyFont="1" applyBorder="1"/>
    <xf numFmtId="3" fontId="28" fillId="0" borderId="0" xfId="13" applyNumberFormat="1" applyFont="1" applyFill="1" applyBorder="1"/>
    <xf numFmtId="3" fontId="28" fillId="0" borderId="0" xfId="13" applyNumberFormat="1" applyFont="1" applyBorder="1"/>
    <xf numFmtId="3" fontId="28" fillId="0" borderId="1" xfId="13" applyNumberFormat="1" applyFont="1" applyBorder="1"/>
    <xf numFmtId="0" fontId="15" fillId="11" borderId="0" xfId="13" applyFont="1" applyFill="1" applyBorder="1" applyAlignment="1">
      <alignment horizontal="center" vertical="center" wrapText="1"/>
    </xf>
    <xf numFmtId="0" fontId="15" fillId="0" borderId="0" xfId="13" applyFont="1" applyFill="1" applyBorder="1" applyAlignment="1">
      <alignment horizontal="center" vertical="center" wrapText="1"/>
    </xf>
    <xf numFmtId="166" fontId="28" fillId="0" borderId="0" xfId="13" applyNumberFormat="1" applyFont="1"/>
    <xf numFmtId="166" fontId="28" fillId="0" borderId="1" xfId="13" applyNumberFormat="1" applyFont="1" applyBorder="1"/>
    <xf numFmtId="166" fontId="13" fillId="0" borderId="0" xfId="3" applyNumberFormat="1" applyFont="1" applyFill="1" applyBorder="1" applyAlignment="1">
      <alignment horizontal="right"/>
    </xf>
    <xf numFmtId="166" fontId="13" fillId="0" borderId="1" xfId="3" applyNumberFormat="1" applyFont="1" applyFill="1" applyBorder="1" applyAlignment="1">
      <alignment horizontal="right"/>
    </xf>
    <xf numFmtId="165" fontId="11" fillId="0" borderId="0" xfId="0" applyNumberFormat="1" applyFont="1" applyFill="1"/>
    <xf numFmtId="0" fontId="33" fillId="0" borderId="0" xfId="13" applyFont="1"/>
    <xf numFmtId="0" fontId="33" fillId="0" borderId="1" xfId="13" applyFont="1" applyBorder="1"/>
    <xf numFmtId="3" fontId="28" fillId="0" borderId="0" xfId="3" applyNumberFormat="1" applyFont="1" applyBorder="1"/>
    <xf numFmtId="0" fontId="28" fillId="0" borderId="0" xfId="13" applyFont="1" applyFill="1" applyAlignment="1"/>
    <xf numFmtId="0" fontId="28" fillId="0" borderId="0" xfId="13" applyFont="1" applyFill="1" applyBorder="1" applyAlignment="1">
      <alignment horizontal="center" wrapText="1"/>
    </xf>
    <xf numFmtId="166" fontId="28" fillId="0" borderId="0" xfId="3" applyNumberFormat="1" applyFont="1" applyFill="1"/>
    <xf numFmtId="166" fontId="28" fillId="0" borderId="1" xfId="3" applyNumberFormat="1" applyFont="1" applyFill="1" applyBorder="1"/>
    <xf numFmtId="165" fontId="28" fillId="0" borderId="0" xfId="13" applyNumberFormat="1" applyFont="1"/>
    <xf numFmtId="165" fontId="28" fillId="0" borderId="1" xfId="13" applyNumberFormat="1" applyFont="1" applyBorder="1"/>
    <xf numFmtId="0" fontId="10" fillId="5" borderId="0" xfId="0" applyFont="1" applyFill="1"/>
    <xf numFmtId="166" fontId="11" fillId="0" borderId="0" xfId="0" applyNumberFormat="1" applyFont="1" applyFill="1" applyBorder="1"/>
    <xf numFmtId="0" fontId="10" fillId="7" borderId="0" xfId="0" applyFont="1" applyFill="1"/>
    <xf numFmtId="0" fontId="11" fillId="0" borderId="0" xfId="0" applyFont="1" applyAlignment="1">
      <alignment horizontal="right"/>
    </xf>
    <xf numFmtId="0" fontId="10" fillId="4" borderId="0" xfId="0" applyFont="1" applyFill="1"/>
    <xf numFmtId="176" fontId="34" fillId="0" borderId="0" xfId="13" applyNumberFormat="1" applyFont="1"/>
    <xf numFmtId="176" fontId="34" fillId="0" borderId="1" xfId="13" applyNumberFormat="1" applyFont="1" applyBorder="1"/>
    <xf numFmtId="0" fontId="38" fillId="0" borderId="12" xfId="18" applyFont="1" applyFill="1" applyBorder="1" applyAlignment="1" applyProtection="1">
      <alignment vertical="top"/>
    </xf>
    <xf numFmtId="0" fontId="38" fillId="12" borderId="12" xfId="18" applyFont="1" applyFill="1" applyBorder="1" applyAlignment="1" applyProtection="1">
      <alignment horizontal="center" wrapText="1"/>
    </xf>
    <xf numFmtId="0" fontId="36" fillId="13" borderId="12" xfId="18" applyFont="1" applyFill="1" applyBorder="1" applyAlignment="1" applyProtection="1">
      <alignment horizontal="left" vertical="top" indent="1"/>
    </xf>
    <xf numFmtId="166" fontId="38" fillId="13" borderId="12" xfId="18" applyNumberFormat="1" applyFont="1" applyFill="1" applyBorder="1" applyAlignment="1" applyProtection="1">
      <alignment horizontal="right" vertical="top"/>
    </xf>
    <xf numFmtId="0" fontId="36" fillId="14" borderId="12" xfId="18" applyFont="1" applyFill="1" applyBorder="1" applyAlignment="1" applyProtection="1">
      <alignment horizontal="left" vertical="top" indent="1"/>
    </xf>
    <xf numFmtId="166" fontId="38" fillId="14" borderId="12" xfId="18" applyNumberFormat="1" applyFont="1" applyFill="1" applyBorder="1" applyAlignment="1" applyProtection="1">
      <alignment horizontal="right" vertical="top"/>
    </xf>
    <xf numFmtId="0" fontId="38" fillId="13" borderId="12" xfId="18" applyFont="1" applyFill="1" applyBorder="1" applyAlignment="1" applyProtection="1">
      <alignment horizontal="left" vertical="top" indent="2"/>
    </xf>
    <xf numFmtId="0" fontId="38" fillId="14" borderId="12" xfId="18" applyFont="1" applyFill="1" applyBorder="1" applyAlignment="1" applyProtection="1">
      <alignment horizontal="left" vertical="top" indent="2"/>
    </xf>
    <xf numFmtId="0" fontId="38" fillId="13" borderId="12" xfId="18" applyFont="1" applyFill="1" applyBorder="1" applyAlignment="1" applyProtection="1">
      <alignment horizontal="left" vertical="top" indent="3"/>
    </xf>
    <xf numFmtId="0" fontId="38" fillId="14" borderId="12" xfId="18" applyFont="1" applyFill="1" applyBorder="1" applyAlignment="1" applyProtection="1">
      <alignment horizontal="left" vertical="top" indent="3"/>
    </xf>
    <xf numFmtId="0" fontId="38" fillId="14" borderId="12" xfId="18" applyFont="1" applyFill="1" applyBorder="1" applyAlignment="1" applyProtection="1">
      <alignment horizontal="right" vertical="top"/>
    </xf>
    <xf numFmtId="0" fontId="38" fillId="14" borderId="23" xfId="18" applyFont="1" applyFill="1" applyBorder="1" applyAlignment="1" applyProtection="1">
      <alignment horizontal="left" vertical="center" wrapText="1"/>
    </xf>
    <xf numFmtId="0" fontId="38" fillId="0" borderId="12" xfId="19" applyFont="1" applyFill="1" applyBorder="1" applyAlignment="1" applyProtection="1">
      <alignment vertical="top"/>
    </xf>
    <xf numFmtId="0" fontId="38" fillId="12" borderId="12" xfId="19" applyFont="1" applyFill="1" applyBorder="1" applyAlignment="1" applyProtection="1">
      <alignment horizontal="center" wrapText="1"/>
    </xf>
    <xf numFmtId="0" fontId="36" fillId="13" borderId="12" xfId="19" applyFont="1" applyFill="1" applyBorder="1" applyAlignment="1" applyProtection="1">
      <alignment horizontal="left" vertical="top" indent="1"/>
    </xf>
    <xf numFmtId="166" fontId="38" fillId="13" borderId="12" xfId="19" applyNumberFormat="1" applyFont="1" applyFill="1" applyBorder="1" applyAlignment="1" applyProtection="1">
      <alignment horizontal="right" vertical="top"/>
    </xf>
    <xf numFmtId="0" fontId="38" fillId="14" borderId="12" xfId="19" applyFont="1" applyFill="1" applyBorder="1" applyAlignment="1" applyProtection="1">
      <alignment horizontal="left" vertical="top" indent="2"/>
    </xf>
    <xf numFmtId="166" fontId="38" fillId="14" borderId="12" xfId="19" applyNumberFormat="1" applyFont="1" applyFill="1" applyBorder="1" applyAlignment="1" applyProtection="1">
      <alignment horizontal="right" vertical="top"/>
    </xf>
    <xf numFmtId="0" fontId="38" fillId="13" borderId="12" xfId="19" applyFont="1" applyFill="1" applyBorder="1" applyAlignment="1" applyProtection="1">
      <alignment horizontal="left" vertical="top" indent="2"/>
    </xf>
    <xf numFmtId="0" fontId="36" fillId="14" borderId="12" xfId="19" applyFont="1" applyFill="1" applyBorder="1" applyAlignment="1" applyProtection="1">
      <alignment horizontal="left" vertical="top" indent="1"/>
    </xf>
    <xf numFmtId="0" fontId="38" fillId="14" borderId="23" xfId="19" applyFont="1" applyFill="1" applyBorder="1" applyAlignment="1" applyProtection="1">
      <alignment horizontal="left" vertical="center" wrapText="1"/>
    </xf>
    <xf numFmtId="0" fontId="38" fillId="14" borderId="12" xfId="19" applyFont="1" applyFill="1" applyBorder="1" applyAlignment="1" applyProtection="1">
      <alignment horizontal="right" vertical="top"/>
    </xf>
    <xf numFmtId="0" fontId="38" fillId="13" borderId="12" xfId="19" applyFont="1" applyFill="1" applyBorder="1" applyAlignment="1" applyProtection="1">
      <alignment horizontal="right" vertical="top"/>
    </xf>
    <xf numFmtId="0" fontId="38" fillId="13" borderId="12" xfId="19" applyFont="1" applyFill="1" applyBorder="1" applyAlignment="1" applyProtection="1">
      <alignment horizontal="left" vertical="top" indent="3"/>
    </xf>
    <xf numFmtId="0" fontId="38" fillId="14" borderId="12" xfId="19" applyFont="1" applyFill="1" applyBorder="1" applyAlignment="1" applyProtection="1">
      <alignment horizontal="left" vertical="top" indent="3"/>
    </xf>
    <xf numFmtId="3" fontId="11" fillId="0" borderId="0" xfId="0" applyNumberFormat="1" applyFont="1" applyFill="1"/>
    <xf numFmtId="0" fontId="28" fillId="0" borderId="0" xfId="13" applyFont="1" applyFill="1" applyAlignment="1">
      <alignment horizontal="center"/>
    </xf>
    <xf numFmtId="170" fontId="11" fillId="9" borderId="0" xfId="0" applyNumberFormat="1" applyFont="1" applyFill="1" applyBorder="1" applyAlignment="1">
      <alignment horizontal="right"/>
    </xf>
    <xf numFmtId="170" fontId="11" fillId="6" borderId="0" xfId="0" applyNumberFormat="1" applyFont="1" applyFill="1" applyBorder="1"/>
    <xf numFmtId="170" fontId="11" fillId="6" borderId="1" xfId="0" applyNumberFormat="1" applyFont="1" applyFill="1" applyBorder="1"/>
    <xf numFmtId="169" fontId="11" fillId="6" borderId="1" xfId="3" applyNumberFormat="1" applyFont="1" applyFill="1" applyBorder="1" applyAlignment="1">
      <alignment horizontal="center" vertical="center" wrapText="1"/>
    </xf>
    <xf numFmtId="3" fontId="13" fillId="6" borderId="0" xfId="0" applyNumberFormat="1" applyFont="1" applyFill="1" applyBorder="1" applyAlignment="1">
      <alignment horizontal="center"/>
    </xf>
    <xf numFmtId="3" fontId="13" fillId="6" borderId="1" xfId="0" applyNumberFormat="1" applyFont="1" applyFill="1" applyBorder="1" applyAlignment="1">
      <alignment horizontal="center"/>
    </xf>
    <xf numFmtId="3" fontId="28" fillId="0" borderId="0" xfId="13" applyNumberFormat="1" applyFont="1" applyAlignment="1">
      <alignment horizontal="center"/>
    </xf>
    <xf numFmtId="3" fontId="28" fillId="0" borderId="0" xfId="3" applyNumberFormat="1" applyFont="1" applyFill="1" applyAlignment="1">
      <alignment horizontal="center"/>
    </xf>
    <xf numFmtId="3" fontId="28" fillId="0" borderId="1" xfId="3" applyNumberFormat="1" applyFont="1" applyFill="1" applyBorder="1" applyAlignment="1">
      <alignment horizontal="center"/>
    </xf>
    <xf numFmtId="3" fontId="28" fillId="5" borderId="0" xfId="3" applyNumberFormat="1" applyFont="1" applyFill="1"/>
    <xf numFmtId="166" fontId="28" fillId="5" borderId="0" xfId="3" applyNumberFormat="1" applyFont="1" applyFill="1"/>
    <xf numFmtId="3" fontId="28" fillId="5" borderId="0" xfId="3" applyNumberFormat="1" applyFont="1" applyFill="1" applyAlignment="1">
      <alignment horizontal="center"/>
    </xf>
    <xf numFmtId="170" fontId="11" fillId="0" borderId="0" xfId="0" applyNumberFormat="1" applyFont="1" applyFill="1" applyBorder="1"/>
    <xf numFmtId="165" fontId="28" fillId="5" borderId="0" xfId="13" applyNumberFormat="1" applyFont="1" applyFill="1"/>
    <xf numFmtId="0" fontId="28" fillId="5" borderId="0" xfId="13" applyFont="1" applyFill="1" applyAlignment="1">
      <alignment horizontal="center"/>
    </xf>
    <xf numFmtId="170" fontId="11" fillId="0" borderId="0" xfId="0" applyNumberFormat="1" applyFont="1" applyFill="1" applyBorder="1" applyAlignment="1">
      <alignment horizontal="right"/>
    </xf>
    <xf numFmtId="0" fontId="11" fillId="0" borderId="0" xfId="0" applyFont="1" applyBorder="1" applyAlignment="1">
      <alignment horizontal="left" wrapText="1"/>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3" fillId="0" borderId="1" xfId="0" applyFont="1" applyBorder="1" applyAlignment="1">
      <alignment horizontal="center" vertical="top" wrapText="1"/>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10" borderId="0" xfId="0" applyFont="1" applyFill="1" applyAlignment="1">
      <alignment horizontal="left" wrapText="1"/>
    </xf>
    <xf numFmtId="0" fontId="11" fillId="5" borderId="1" xfId="0" applyFont="1" applyFill="1" applyBorder="1" applyAlignment="1">
      <alignment horizontal="left"/>
    </xf>
    <xf numFmtId="0" fontId="15" fillId="11" borderId="0" xfId="13" applyFont="1" applyFill="1" applyBorder="1" applyAlignment="1">
      <alignment horizontal="center" vertical="center" wrapText="1"/>
    </xf>
    <xf numFmtId="0" fontId="28" fillId="7" borderId="2" xfId="13" applyFont="1" applyFill="1" applyBorder="1" applyAlignment="1">
      <alignment horizontal="center" wrapText="1"/>
    </xf>
    <xf numFmtId="0" fontId="28" fillId="7" borderId="0" xfId="13" applyFont="1" applyFill="1" applyBorder="1" applyAlignment="1">
      <alignment horizontal="center" wrapText="1"/>
    </xf>
    <xf numFmtId="0" fontId="28" fillId="7" borderId="1" xfId="13" applyFont="1" applyFill="1" applyBorder="1" applyAlignment="1">
      <alignment horizontal="center" wrapText="1"/>
    </xf>
    <xf numFmtId="0" fontId="28" fillId="5" borderId="2" xfId="13" applyFont="1" applyFill="1" applyBorder="1" applyAlignment="1">
      <alignment horizontal="center" wrapText="1"/>
    </xf>
    <xf numFmtId="0" fontId="28" fillId="5" borderId="0" xfId="13" applyFont="1" applyFill="1" applyBorder="1" applyAlignment="1">
      <alignment horizontal="center" wrapText="1"/>
    </xf>
    <xf numFmtId="0" fontId="28" fillId="5" borderId="1" xfId="13" applyFont="1" applyFill="1" applyBorder="1" applyAlignment="1">
      <alignment horizontal="center" wrapText="1"/>
    </xf>
    <xf numFmtId="0" fontId="23" fillId="3" borderId="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8" fillId="0" borderId="0" xfId="13" applyFont="1" applyFill="1" applyAlignment="1">
      <alignment horizontal="center"/>
    </xf>
    <xf numFmtId="0" fontId="28" fillId="6" borderId="2" xfId="13" applyFont="1" applyFill="1" applyBorder="1" applyAlignment="1">
      <alignment horizontal="center" wrapText="1"/>
    </xf>
    <xf numFmtId="0" fontId="28" fillId="6" borderId="0" xfId="13" applyFont="1" applyFill="1" applyBorder="1" applyAlignment="1">
      <alignment horizontal="center" wrapText="1"/>
    </xf>
    <xf numFmtId="0" fontId="28" fillId="6" borderId="1" xfId="13" applyFont="1" applyFill="1" applyBorder="1" applyAlignment="1">
      <alignment horizontal="center" wrapText="1"/>
    </xf>
    <xf numFmtId="0" fontId="10" fillId="6" borderId="1" xfId="0" applyFont="1" applyFill="1" applyBorder="1" applyAlignment="1">
      <alignment horizontal="left"/>
    </xf>
    <xf numFmtId="0" fontId="10" fillId="2" borderId="1" xfId="0" applyFont="1" applyFill="1" applyBorder="1" applyAlignment="1">
      <alignment horizontal="center" vertical="center" wrapText="1"/>
    </xf>
    <xf numFmtId="166" fontId="11" fillId="5" borderId="0" xfId="0" applyNumberFormat="1" applyFont="1" applyFill="1" applyBorder="1" applyAlignment="1">
      <alignment horizontal="center" wrapText="1"/>
    </xf>
    <xf numFmtId="167" fontId="14" fillId="2" borderId="7" xfId="2" applyNumberFormat="1" applyFont="1" applyFill="1" applyBorder="1" applyAlignment="1">
      <alignment horizontal="left" vertical="center" wrapText="1"/>
    </xf>
    <xf numFmtId="167" fontId="14" fillId="2" borderId="0" xfId="2" applyNumberFormat="1" applyFont="1" applyFill="1" applyBorder="1" applyAlignment="1">
      <alignment horizontal="left" vertical="center" wrapText="1"/>
    </xf>
    <xf numFmtId="167" fontId="14" fillId="2" borderId="8" xfId="2" applyNumberFormat="1" applyFont="1" applyFill="1" applyBorder="1" applyAlignment="1">
      <alignment horizontal="left" vertical="center" wrapText="1"/>
    </xf>
    <xf numFmtId="167" fontId="12" fillId="2" borderId="7" xfId="2" applyNumberFormat="1" applyFont="1" applyFill="1" applyBorder="1" applyAlignment="1">
      <alignment horizontal="left" vertical="center" wrapText="1"/>
    </xf>
    <xf numFmtId="167" fontId="12" fillId="2" borderId="0" xfId="2" applyNumberFormat="1" applyFont="1" applyFill="1" applyBorder="1" applyAlignment="1">
      <alignment horizontal="left" vertical="center" wrapText="1"/>
    </xf>
    <xf numFmtId="167" fontId="12" fillId="2" borderId="8" xfId="2" applyNumberFormat="1" applyFont="1" applyFill="1" applyBorder="1" applyAlignment="1">
      <alignment horizontal="left" vertical="center" wrapText="1"/>
    </xf>
    <xf numFmtId="167" fontId="19" fillId="2" borderId="0" xfId="2" applyNumberFormat="1" applyFont="1" applyFill="1" applyBorder="1" applyAlignment="1">
      <alignment horizontal="left" vertical="center" wrapText="1"/>
    </xf>
    <xf numFmtId="167" fontId="19" fillId="2" borderId="8" xfId="2" applyNumberFormat="1" applyFont="1" applyFill="1" applyBorder="1" applyAlignment="1">
      <alignment horizontal="left" vertical="center" wrapText="1"/>
    </xf>
    <xf numFmtId="167" fontId="18" fillId="2" borderId="0" xfId="2" applyNumberFormat="1" applyFont="1" applyFill="1" applyBorder="1" applyAlignment="1">
      <alignment horizontal="left" vertical="center" wrapText="1"/>
    </xf>
    <xf numFmtId="167" fontId="18" fillId="2" borderId="8" xfId="2" applyNumberFormat="1" applyFont="1" applyFill="1" applyBorder="1" applyAlignment="1">
      <alignment horizontal="left" vertical="center" wrapText="1"/>
    </xf>
    <xf numFmtId="167" fontId="15" fillId="2" borderId="0" xfId="2" applyNumberFormat="1" applyFont="1" applyFill="1" applyBorder="1" applyAlignment="1">
      <alignment horizontal="center" vertical="center"/>
    </xf>
    <xf numFmtId="167" fontId="15" fillId="2" borderId="3" xfId="2" applyNumberFormat="1" applyFont="1" applyFill="1" applyBorder="1" applyAlignment="1">
      <alignment horizontal="center" vertical="center"/>
    </xf>
    <xf numFmtId="168" fontId="15" fillId="2" borderId="0" xfId="2" applyNumberFormat="1" applyFont="1" applyFill="1" applyBorder="1" applyAlignment="1">
      <alignment horizontal="center" vertical="center"/>
    </xf>
    <xf numFmtId="168" fontId="15" fillId="2" borderId="3" xfId="2" applyNumberFormat="1" applyFont="1" applyFill="1" applyBorder="1" applyAlignment="1">
      <alignment horizontal="center" vertical="center"/>
    </xf>
    <xf numFmtId="168" fontId="15" fillId="2" borderId="1" xfId="2" applyNumberFormat="1" applyFont="1" applyFill="1" applyBorder="1" applyAlignment="1">
      <alignment horizontal="center" vertical="center"/>
    </xf>
    <xf numFmtId="167" fontId="15" fillId="2" borderId="2" xfId="2" applyNumberFormat="1" applyFont="1" applyFill="1" applyBorder="1" applyAlignment="1">
      <alignment horizontal="center" vertical="center" wrapText="1"/>
    </xf>
    <xf numFmtId="167" fontId="15" fillId="2" borderId="0" xfId="2"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171" fontId="15" fillId="5" borderId="1" xfId="9" applyNumberFormat="1" applyFont="1" applyFill="1" applyBorder="1" applyAlignment="1">
      <alignment horizontal="left" vertical="center"/>
    </xf>
    <xf numFmtId="171" fontId="15" fillId="5" borderId="1" xfId="10" applyNumberFormat="1" applyFont="1" applyFill="1" applyBorder="1" applyAlignment="1">
      <alignment horizontal="left"/>
    </xf>
    <xf numFmtId="166" fontId="15" fillId="0" borderId="18" xfId="12" applyNumberFormat="1" applyFont="1" applyFill="1" applyBorder="1" applyAlignment="1" applyProtection="1">
      <alignment horizontal="center" vertical="top"/>
    </xf>
    <xf numFmtId="166" fontId="15" fillId="0" borderId="16" xfId="12" applyNumberFormat="1" applyFont="1" applyFill="1" applyBorder="1" applyAlignment="1" applyProtection="1">
      <alignment horizontal="center" vertical="top"/>
    </xf>
    <xf numFmtId="166" fontId="15" fillId="0" borderId="18" xfId="12" applyNumberFormat="1" applyFont="1" applyFill="1" applyBorder="1" applyAlignment="1" applyProtection="1">
      <alignment horizontal="center" vertical="top" wrapText="1"/>
    </xf>
    <xf numFmtId="166" fontId="15" fillId="0" borderId="16" xfId="12" applyNumberFormat="1" applyFont="1" applyFill="1" applyBorder="1" applyAlignment="1" applyProtection="1">
      <alignment horizontal="center" vertical="top" wrapText="1"/>
    </xf>
    <xf numFmtId="49" fontId="35" fillId="0" borderId="0" xfId="18" applyNumberFormat="1" applyFont="1" applyFill="1" applyBorder="1" applyAlignment="1" applyProtection="1">
      <alignment horizontal="center" vertical="center" wrapText="1"/>
    </xf>
    <xf numFmtId="0" fontId="38" fillId="12" borderId="19" xfId="18" applyFont="1" applyFill="1" applyBorder="1" applyAlignment="1" applyProtection="1">
      <alignment horizontal="center" wrapText="1"/>
    </xf>
    <xf numFmtId="0" fontId="38" fillId="12" borderId="13" xfId="18" applyFont="1" applyFill="1" applyBorder="1" applyAlignment="1" applyProtection="1">
      <alignment horizontal="center" wrapText="1"/>
    </xf>
    <xf numFmtId="0" fontId="38" fillId="12" borderId="20" xfId="18" applyFont="1" applyFill="1" applyBorder="1" applyAlignment="1" applyProtection="1">
      <alignment horizontal="center" wrapText="1"/>
    </xf>
    <xf numFmtId="0" fontId="38" fillId="12" borderId="21" xfId="18" applyFont="1" applyFill="1" applyBorder="1" applyAlignment="1" applyProtection="1">
      <alignment horizontal="center" wrapText="1"/>
    </xf>
    <xf numFmtId="0" fontId="38" fillId="12" borderId="22" xfId="18" applyFont="1" applyFill="1" applyBorder="1" applyAlignment="1" applyProtection="1">
      <alignment horizontal="center" wrapText="1"/>
    </xf>
    <xf numFmtId="0" fontId="39" fillId="14" borderId="24" xfId="18" applyFont="1" applyFill="1" applyBorder="1" applyAlignment="1" applyProtection="1">
      <alignment horizontal="left" vertical="center" wrapText="1"/>
    </xf>
    <xf numFmtId="0" fontId="39" fillId="14" borderId="25" xfId="18" applyFont="1" applyFill="1" applyBorder="1" applyAlignment="1" applyProtection="1">
      <alignment horizontal="left" vertical="center" wrapText="1"/>
    </xf>
    <xf numFmtId="0" fontId="39" fillId="14" borderId="26" xfId="18" applyFont="1" applyFill="1" applyBorder="1" applyAlignment="1" applyProtection="1">
      <alignment horizontal="left" vertical="center" wrapText="1"/>
    </xf>
    <xf numFmtId="49" fontId="35" fillId="0" borderId="0" xfId="19" applyNumberFormat="1" applyFont="1" applyFill="1" applyBorder="1" applyAlignment="1" applyProtection="1">
      <alignment horizontal="center" vertical="center" wrapText="1"/>
    </xf>
    <xf numFmtId="0" fontId="38" fillId="12" borderId="19" xfId="19" applyFont="1" applyFill="1" applyBorder="1" applyAlignment="1" applyProtection="1">
      <alignment horizontal="center" wrapText="1"/>
    </xf>
    <xf numFmtId="0" fontId="38" fillId="12" borderId="13" xfId="19" applyFont="1" applyFill="1" applyBorder="1" applyAlignment="1" applyProtection="1">
      <alignment horizontal="center" wrapText="1"/>
    </xf>
    <xf numFmtId="0" fontId="38" fillId="12" borderId="20" xfId="19" applyFont="1" applyFill="1" applyBorder="1" applyAlignment="1" applyProtection="1">
      <alignment horizontal="center" wrapText="1"/>
    </xf>
    <xf numFmtId="0" fontId="38" fillId="12" borderId="21" xfId="19" applyFont="1" applyFill="1" applyBorder="1" applyAlignment="1" applyProtection="1">
      <alignment horizontal="center" wrapText="1"/>
    </xf>
    <xf numFmtId="0" fontId="38" fillId="12" borderId="22" xfId="19" applyFont="1" applyFill="1" applyBorder="1" applyAlignment="1" applyProtection="1">
      <alignment horizontal="center" wrapText="1"/>
    </xf>
    <xf numFmtId="0" fontId="39" fillId="14" borderId="24" xfId="19" applyFont="1" applyFill="1" applyBorder="1" applyAlignment="1" applyProtection="1">
      <alignment horizontal="left" vertical="center" wrapText="1"/>
    </xf>
    <xf numFmtId="0" fontId="39" fillId="14" borderId="25" xfId="19" applyFont="1" applyFill="1" applyBorder="1" applyAlignment="1" applyProtection="1">
      <alignment horizontal="left" vertical="center" wrapText="1"/>
    </xf>
    <xf numFmtId="0" fontId="39" fillId="14" borderId="26" xfId="19" applyFont="1" applyFill="1" applyBorder="1" applyAlignment="1" applyProtection="1">
      <alignment horizontal="left" vertical="center" wrapText="1"/>
    </xf>
  </cellXfs>
  <cellStyles count="20">
    <cellStyle name="ANCLAS,REZONES Y SUS PARTES,DE FUNDICION,DE HIERRO O DE ACERO" xfId="17"/>
    <cellStyle name="Hipervínculo" xfId="4" builtinId="8" hidden="1"/>
    <cellStyle name="Hipervínculo visitado" xfId="5" builtinId="9" hidden="1"/>
    <cellStyle name="Millares" xfId="3" builtinId="3"/>
    <cellStyle name="Millares 2" xfId="7"/>
    <cellStyle name="Millares 3" xfId="14"/>
    <cellStyle name="Millares 4" xfId="15"/>
    <cellStyle name="Normal" xfId="0" builtinId="0"/>
    <cellStyle name="Normal 2" xfId="6"/>
    <cellStyle name="Normal 2_c1516" xfId="2"/>
    <cellStyle name="Normal 3" xfId="8"/>
    <cellStyle name="Normal 3 2" xfId="16"/>
    <cellStyle name="Normal 4" xfId="11"/>
    <cellStyle name="Normal 5" xfId="12"/>
    <cellStyle name="Normal 6" xfId="13"/>
    <cellStyle name="Normal 7" xfId="18"/>
    <cellStyle name="Normal 8" xfId="19"/>
    <cellStyle name="Normal_ " xfId="9"/>
    <cellStyle name="Normal_821" xfId="10"/>
    <cellStyle name="Normal_C15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C2/BRB/Sector%20Data/Fiscal/current%20data%20files/BRB_Fisc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avidpjmp/Desktop/FPSGWN03P/WHD/mydocs/WEO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avidpjmp/Desktop/A:/DATA/S2/NIC/WEO/2002/December/WEO%20December%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pjmp/Desktop/Fpsswn05d/WHD/DATA/COUNTRY/Ghana/q-drive/GHA/External/GH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pjmp/Desktop/A:/DATA/LCA/REAL/CONT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idpjmp/Desktop/Fpsswn05d/WHD/TEMP/My%20Documents/Moz/E-Final/BOP9703_st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MARTIN/Local%20Settings/Temporary%20Internet%20Files/OLK189/wrs27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ntral%20America/Panam&#225;/Data%20base/Short%20term/Archive/2008/Panama%20Data%20Bank%20Se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WSAMUEL/My%20Local%20Documents/Barbados/WEO_Assump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avidpjmp/Desktop/FPSGWN03P/WHD/Documents%20and%20Settings/SEBLE/My%20Local%20Documents/Barbados_Mission/Barbados_AssumptionsW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IPC/2007%20DSA%20_%202nd%20Review/Haiti%20-%20Low-Income-Country-External-D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
      <sheetName val="Data"/>
      <sheetName val="SHARE"/>
      <sheetName val="CG"/>
      <sheetName val="PE"/>
      <sheetName val="NIS"/>
      <sheetName val="PS"/>
      <sheetName val="FIN"/>
      <sheetName val="OUT"/>
      <sheetName val="ADebt"/>
      <sheetName val="QDebt"/>
      <sheetName val="Growth Data"/>
      <sheetName val="CA input"/>
      <sheetName val="CapA input"/>
      <sheetName val="CBB's BOP"/>
      <sheetName val="Projections"/>
      <sheetName val="Old BOP backup"/>
      <sheetName val="Raw Debt Data"/>
      <sheetName val="Exog Assumption-Originaol"/>
      <sheetName val="BOP-Adjustment"/>
      <sheetName val="ControlSheet"/>
      <sheetName val="QDATA"/>
      <sheetName val="FImp"/>
      <sheetName val="Check"/>
      <sheetName val="FDSA"/>
      <sheetName val="XDSA"/>
      <sheetName val="Micro"/>
      <sheetName val="SEI"/>
      <sheetName val="WEO4"/>
      <sheetName val="WEO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5"/>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row r="51">
          <cell r="F51">
            <v>5.3608336101258409</v>
          </cell>
          <cell r="G51">
            <v>-0.81682463611383993</v>
          </cell>
          <cell r="H51">
            <v>4.6146778524667118</v>
          </cell>
          <cell r="I51">
            <v>-1.5656649074290381</v>
          </cell>
          <cell r="J51">
            <v>-4.0836366667023825</v>
          </cell>
          <cell r="K51">
            <v>-1.0154667775466133</v>
          </cell>
          <cell r="L51">
            <v>-0.7058805577896391</v>
          </cell>
          <cell r="M51">
            <v>-12.450240574511408</v>
          </cell>
          <cell r="N51">
            <v>-1.6943633009305556</v>
          </cell>
          <cell r="O51">
            <v>-0.1321595156847846</v>
          </cell>
          <cell r="P51">
            <v>-0.15438839007728017</v>
          </cell>
          <cell r="Q51">
            <v>0.39999759843468802</v>
          </cell>
          <cell r="R51">
            <v>-0.20000457417072032</v>
          </cell>
          <cell r="S51">
            <v>3.3000032167462479</v>
          </cell>
          <cell r="T51">
            <v>4.3000000000001846</v>
          </cell>
          <cell r="U51">
            <v>4.7999999999997112</v>
          </cell>
          <cell r="V51">
            <v>5.1021668211466409</v>
          </cell>
          <cell r="W51">
            <v>4.0651601679103342</v>
          </cell>
          <cell r="X51">
            <v>6.9999999999997886</v>
          </cell>
          <cell r="Y51">
            <v>4.2000000000000277</v>
          </cell>
          <cell r="Z51">
            <v>3.0000000000001785</v>
          </cell>
          <cell r="AA51">
            <v>0.99999999999989264</v>
          </cell>
          <cell r="AB51">
            <v>2.3000000000001188</v>
          </cell>
          <cell r="AC51">
            <v>3.6999999999998736</v>
          </cell>
          <cell r="AD51">
            <v>5.0000000000001963</v>
          </cell>
          <cell r="AE51">
            <v>5.4999999999998623</v>
          </cell>
          <cell r="AF51">
            <v>5.5000000000001288</v>
          </cell>
          <cell r="AG51">
            <v>5.4999999999997984</v>
          </cell>
          <cell r="AH51">
            <v>5.4999999999999147</v>
          </cell>
        </row>
      </sheetData>
      <sheetData sheetId="4" refreshError="1"/>
      <sheetData sheetId="5" refreshError="1">
        <row r="16">
          <cell r="E16">
            <v>18.255790710449201</v>
          </cell>
          <cell r="F16">
            <v>16.018556594848601</v>
          </cell>
          <cell r="G16">
            <v>19.8551349639893</v>
          </cell>
          <cell r="H16">
            <v>18.941963195800799</v>
          </cell>
          <cell r="I16">
            <v>20.594358444213899</v>
          </cell>
          <cell r="J16">
            <v>20.916908264160199</v>
          </cell>
          <cell r="K16">
            <v>22.136276245117202</v>
          </cell>
          <cell r="L16">
            <v>5.8000001907348597</v>
          </cell>
          <cell r="M16">
            <v>6</v>
          </cell>
          <cell r="N16">
            <v>8.3999996185302699</v>
          </cell>
          <cell r="O16">
            <v>11.1000003814697</v>
          </cell>
          <cell r="P16">
            <v>14.199999809265099</v>
          </cell>
          <cell r="Q16">
            <v>17.799999237060501</v>
          </cell>
          <cell r="R16">
            <v>17.799999237060501</v>
          </cell>
          <cell r="S16">
            <v>17.100000381469702</v>
          </cell>
          <cell r="T16">
            <v>16.899999618530298</v>
          </cell>
          <cell r="U16">
            <v>16</v>
          </cell>
          <cell r="V16">
            <v>14.300000190734901</v>
          </cell>
          <cell r="W16">
            <v>13.199999809265099</v>
          </cell>
          <cell r="X16">
            <v>10.699999809265099</v>
          </cell>
          <cell r="Y16">
            <v>9.9</v>
          </cell>
          <cell r="Z16">
            <v>10.5</v>
          </cell>
          <cell r="AA16">
            <v>11.5</v>
          </cell>
          <cell r="AB16">
            <v>10.5</v>
          </cell>
          <cell r="AC16">
            <v>9.5</v>
          </cell>
          <cell r="AD16">
            <v>9.3000001907348597</v>
          </cell>
          <cell r="AE16">
            <v>9.1999999999999993</v>
          </cell>
          <cell r="AF16">
            <v>9</v>
          </cell>
          <cell r="AG16">
            <v>9</v>
          </cell>
          <cell r="AH16">
            <v>9</v>
          </cell>
        </row>
        <row r="26">
          <cell r="F26">
            <v>23.800018980259136</v>
          </cell>
          <cell r="G26">
            <v>24.862671173467373</v>
          </cell>
          <cell r="H26">
            <v>31.071290616514236</v>
          </cell>
          <cell r="I26">
            <v>35.447406286177355</v>
          </cell>
          <cell r="J26">
            <v>219.45852208658061</v>
          </cell>
          <cell r="K26">
            <v>681.63096242694576</v>
          </cell>
          <cell r="L26">
            <v>911.91711393880348</v>
          </cell>
          <cell r="M26">
            <v>14315.798832259321</v>
          </cell>
          <cell r="N26">
            <v>4709.3005085622963</v>
          </cell>
          <cell r="O26">
            <v>3127.5001867951537</v>
          </cell>
          <cell r="P26">
            <v>7755.2998046875018</v>
          </cell>
          <cell r="Q26">
            <v>40.499988376180127</v>
          </cell>
          <cell r="R26">
            <v>20.399995540444191</v>
          </cell>
          <cell r="S26">
            <v>7.7000039023753422</v>
          </cell>
          <cell r="T26">
            <v>11.180830233253785</v>
          </cell>
          <cell r="U26">
            <v>11.619900013355121</v>
          </cell>
          <cell r="V26">
            <v>9.2205106492949493</v>
          </cell>
          <cell r="W26">
            <v>13.046186301422827</v>
          </cell>
          <cell r="X26">
            <v>11.209972590499714</v>
          </cell>
          <cell r="Y26">
            <v>11.500000000000107</v>
          </cell>
          <cell r="Z26">
            <v>7.3999999999997303</v>
          </cell>
          <cell r="AA26">
            <v>4.0000000000003801</v>
          </cell>
          <cell r="AB26">
            <v>5.1999999999999265</v>
          </cell>
          <cell r="AC26">
            <v>5.2000000000000828</v>
          </cell>
          <cell r="AD26">
            <v>4.0000000000001199</v>
          </cell>
          <cell r="AE26">
            <v>3.9999999999999294</v>
          </cell>
          <cell r="AF26">
            <v>3.9999999999994555</v>
          </cell>
          <cell r="AG26">
            <v>3.5000000000001905</v>
          </cell>
          <cell r="AH26">
            <v>3.4999999999998761</v>
          </cell>
        </row>
      </sheetData>
      <sheetData sheetId="6" refreshError="1">
        <row r="19">
          <cell r="E19">
            <v>-5.3521786400736415</v>
          </cell>
          <cell r="F19">
            <v>-10.682923940352012</v>
          </cell>
          <cell r="G19">
            <v>-14.451498918560651</v>
          </cell>
          <cell r="H19">
            <v>-20.580192703959678</v>
          </cell>
          <cell r="I19">
            <v>-22.689316070101562</v>
          </cell>
          <cell r="J19">
            <v>-21.883988983582491</v>
          </cell>
          <cell r="K19">
            <v>-15.703325474415195</v>
          </cell>
          <cell r="L19">
            <v>-16.254685335932901</v>
          </cell>
          <cell r="M19">
            <v>-26.536353264491108</v>
          </cell>
          <cell r="N19">
            <v>-6.8774439562982073</v>
          </cell>
          <cell r="O19">
            <v>-4.6099360801214431</v>
          </cell>
          <cell r="P19">
            <v>-7.4814823222379383</v>
          </cell>
          <cell r="Q19">
            <v>-7.6518307807823094</v>
          </cell>
          <cell r="R19">
            <v>-0.90785203373306722</v>
          </cell>
          <cell r="S19">
            <v>-6.5040645521200728</v>
          </cell>
          <cell r="T19">
            <v>-5.6284028098158725</v>
          </cell>
          <cell r="U19">
            <v>-4.1700630804390615</v>
          </cell>
          <cell r="V19">
            <v>-3.3422332881991257</v>
          </cell>
          <cell r="W19">
            <v>-2.0829849775180684</v>
          </cell>
          <cell r="X19">
            <v>-6.443246793893131</v>
          </cell>
          <cell r="Y19">
            <v>-8.1</v>
          </cell>
          <cell r="Z19">
            <v>-13.699999999999998</v>
          </cell>
          <cell r="AA19">
            <v>-6.2999999999999963</v>
          </cell>
          <cell r="AB19">
            <v>-3.5000000000000009</v>
          </cell>
          <cell r="AC19">
            <v>-3.5692307692307156E-2</v>
          </cell>
          <cell r="AD19">
            <v>1.6318865580448074</v>
          </cell>
          <cell r="AE19">
            <v>1.3606672613174393</v>
          </cell>
          <cell r="AF19">
            <v>1.1022256197013525</v>
          </cell>
          <cell r="AG19">
            <v>1.1027855664175186</v>
          </cell>
          <cell r="AH19">
            <v>1.103345795384552</v>
          </cell>
        </row>
        <row r="41">
          <cell r="E41">
            <v>-5.3521786400736415</v>
          </cell>
          <cell r="F41">
            <v>-10.682923940352012</v>
          </cell>
          <cell r="G41">
            <v>-14.451498918560651</v>
          </cell>
          <cell r="H41">
            <v>-20.580192703959678</v>
          </cell>
          <cell r="I41">
            <v>-22.689316070101562</v>
          </cell>
          <cell r="J41">
            <v>-21.883988983582491</v>
          </cell>
          <cell r="K41">
            <v>-15.703325474415195</v>
          </cell>
          <cell r="L41">
            <v>-16.254685335932901</v>
          </cell>
          <cell r="M41">
            <v>-26.536353264491108</v>
          </cell>
          <cell r="N41">
            <v>-6.8774439562982073</v>
          </cell>
          <cell r="O41">
            <v>-4.6099360801214431</v>
          </cell>
          <cell r="P41">
            <v>-7.4814823222379383</v>
          </cell>
          <cell r="Q41">
            <v>-7.6518307807823094</v>
          </cell>
          <cell r="R41">
            <v>-1.8157062319562105</v>
          </cell>
          <cell r="S41">
            <v>-5.6910552716285503</v>
          </cell>
          <cell r="T41">
            <v>-5.6283994550272336</v>
          </cell>
          <cell r="U41">
            <v>-4.3298638726531351</v>
          </cell>
          <cell r="V41">
            <v>-3.1914331241184888</v>
          </cell>
          <cell r="W41">
            <v>-1.0309988178333893</v>
          </cell>
          <cell r="X41">
            <v>-5.7330969465648867</v>
          </cell>
          <cell r="Y41">
            <v>-6.5000000000000018</v>
          </cell>
          <cell r="Z41">
            <v>-12.000000000000004</v>
          </cell>
          <cell r="AA41">
            <v>-5.3662688172043014</v>
          </cell>
          <cell r="AB41">
            <v>-2.3000000000000047</v>
          </cell>
          <cell r="AC41">
            <v>-1.0999999999999994</v>
          </cell>
          <cell r="AD41">
            <v>0.19999999999999696</v>
          </cell>
          <cell r="AE41">
            <v>4.9913517517610464E-3</v>
          </cell>
          <cell r="AF41">
            <v>-0.13620520053062085</v>
          </cell>
          <cell r="AG41">
            <v>-0.13627439476217193</v>
          </cell>
          <cell r="AH41">
            <v>-0.13634362387234311</v>
          </cell>
        </row>
      </sheetData>
      <sheetData sheetId="7" refreshError="1">
        <row r="32">
          <cell r="E32">
            <v>-43.978651848551202</v>
          </cell>
          <cell r="F32">
            <v>10.3616013278338</v>
          </cell>
          <cell r="G32">
            <v>-15.9368077753272</v>
          </cell>
          <cell r="H32">
            <v>19.713041891291599</v>
          </cell>
          <cell r="I32">
            <v>-13.531909098436101</v>
          </cell>
          <cell r="J32">
            <v>-22.9335056118877</v>
          </cell>
          <cell r="K32">
            <v>-16.846505535284699</v>
          </cell>
          <cell r="L32">
            <v>7.6677997256682904</v>
          </cell>
          <cell r="M32">
            <v>-17.743443551254799</v>
          </cell>
          <cell r="N32">
            <v>24.243754605990102</v>
          </cell>
          <cell r="O32">
            <v>13.1288779376912</v>
          </cell>
          <cell r="P32">
            <v>-11.1207157800924</v>
          </cell>
          <cell r="Q32">
            <v>-23.138865932647299</v>
          </cell>
          <cell r="R32">
            <v>22.831604058797598</v>
          </cell>
          <cell r="S32">
            <v>-1.4904030114043101</v>
          </cell>
          <cell r="T32">
            <v>14.367779854068599</v>
          </cell>
          <cell r="U32">
            <v>8.2608297228789205</v>
          </cell>
          <cell r="V32">
            <v>18.9142753527812</v>
          </cell>
          <cell r="W32">
            <v>2.5147123177592201</v>
          </cell>
          <cell r="X32">
            <v>3.1668384576657198</v>
          </cell>
          <cell r="Y32">
            <v>15.1</v>
          </cell>
          <cell r="Z32">
            <v>7.3000000000000602</v>
          </cell>
          <cell r="AA32">
            <v>1.8999999999999699</v>
          </cell>
          <cell r="AB32">
            <v>0.20000000000006701</v>
          </cell>
          <cell r="AC32">
            <v>5.0000000000000302</v>
          </cell>
          <cell r="AD32">
            <v>6.39999999999994</v>
          </cell>
          <cell r="AE32">
            <v>6.6999999999999904</v>
          </cell>
          <cell r="AF32">
            <v>6.80000000000003</v>
          </cell>
          <cell r="AG32">
            <v>6.3999999999999604</v>
          </cell>
          <cell r="AH32">
            <v>6.3999999999999604</v>
          </cell>
        </row>
        <row r="40">
          <cell r="E40">
            <v>70.033717803284503</v>
          </cell>
          <cell r="F40">
            <v>19.354917954148</v>
          </cell>
          <cell r="G40">
            <v>-16.7133406622807</v>
          </cell>
          <cell r="H40">
            <v>9.7905100547168296</v>
          </cell>
          <cell r="I40">
            <v>0.48054374078860801</v>
          </cell>
          <cell r="J40">
            <v>8.1262269661379403</v>
          </cell>
          <cell r="K40">
            <v>-21.647972695979</v>
          </cell>
          <cell r="L40">
            <v>0.34698882270380899</v>
          </cell>
          <cell r="M40">
            <v>-8.9664322267895091</v>
          </cell>
          <cell r="N40">
            <v>-23.8340562978821</v>
          </cell>
          <cell r="O40">
            <v>-6.4119429324799198</v>
          </cell>
          <cell r="P40">
            <v>20.783349763243201</v>
          </cell>
          <cell r="Q40">
            <v>13.991740532429599</v>
          </cell>
          <cell r="R40">
            <v>-11.1746270007788</v>
          </cell>
          <cell r="S40">
            <v>15.8962321482147</v>
          </cell>
          <cell r="T40">
            <v>6.7324809863784196</v>
          </cell>
          <cell r="U40">
            <v>15.423306394275601</v>
          </cell>
          <cell r="V40">
            <v>32.242638482695703</v>
          </cell>
          <cell r="W40">
            <v>8.1666935468481991</v>
          </cell>
          <cell r="X40">
            <v>18.341862758801501</v>
          </cell>
          <cell r="Y40">
            <v>-9.6999999999998003</v>
          </cell>
          <cell r="Z40">
            <v>3.09999999999979</v>
          </cell>
          <cell r="AA40">
            <v>-1.69999999999997</v>
          </cell>
          <cell r="AB40">
            <v>-4.3000000000001597</v>
          </cell>
          <cell r="AC40">
            <v>3.4999999999999498</v>
          </cell>
          <cell r="AD40">
            <v>5.0999999999999499</v>
          </cell>
          <cell r="AE40">
            <v>5.8000000000002903</v>
          </cell>
          <cell r="AF40">
            <v>6.0999999999998398</v>
          </cell>
          <cell r="AG40">
            <v>6.2000000000002498</v>
          </cell>
          <cell r="AH40">
            <v>6.1999999999999797</v>
          </cell>
        </row>
      </sheetData>
      <sheetData sheetId="8" refreshError="1">
        <row r="10">
          <cell r="E10">
            <v>-27.279142027473561</v>
          </cell>
          <cell r="F10">
            <v>-33.407251810513955</v>
          </cell>
          <cell r="G10">
            <v>-26.667156685203008</v>
          </cell>
          <cell r="H10">
            <v>-22.553334884876126</v>
          </cell>
          <cell r="I10">
            <v>-19.541483153223815</v>
          </cell>
          <cell r="J10">
            <v>-24.459959705321481</v>
          </cell>
          <cell r="K10">
            <v>-15.389964087731892</v>
          </cell>
          <cell r="L10">
            <v>-25.857248216304008</v>
          </cell>
          <cell r="M10">
            <v>-50.35924652464675</v>
          </cell>
          <cell r="N10">
            <v>-38.649804043793466</v>
          </cell>
          <cell r="O10">
            <v>-22.672633177497381</v>
          </cell>
          <cell r="P10">
            <v>-21.235152301454136</v>
          </cell>
          <cell r="Q10">
            <v>-34.783308907699855</v>
          </cell>
          <cell r="R10">
            <v>-34.808038111863219</v>
          </cell>
          <cell r="S10">
            <v>-35.326832927504803</v>
          </cell>
          <cell r="T10">
            <v>-36.075784606292828</v>
          </cell>
          <cell r="U10">
            <v>-39.53722710799385</v>
          </cell>
          <cell r="V10">
            <v>-39.749033568446841</v>
          </cell>
          <cell r="W10">
            <v>-37.120019712316818</v>
          </cell>
          <cell r="X10">
            <v>-47.74216281233565</v>
          </cell>
          <cell r="Y10">
            <v>-23.599999999999977</v>
          </cell>
          <cell r="Z10">
            <v>-24.299999999999969</v>
          </cell>
          <cell r="AA10">
            <v>-19.800000000000008</v>
          </cell>
          <cell r="AB10">
            <v>-17.599999999999994</v>
          </cell>
          <cell r="AC10">
            <v>-15.299999999999994</v>
          </cell>
          <cell r="AD10">
            <v>-13.300000000000004</v>
          </cell>
          <cell r="AE10">
            <v>-11.100000000000003</v>
          </cell>
          <cell r="AF10">
            <v>-10.300000000000008</v>
          </cell>
          <cell r="AG10">
            <v>-11.099999999999998</v>
          </cell>
          <cell r="AH10">
            <v>-11.895887270453933</v>
          </cell>
        </row>
        <row r="19">
          <cell r="E19">
            <v>449.99996970522</v>
          </cell>
          <cell r="F19">
            <v>507.99999508375902</v>
          </cell>
          <cell r="G19">
            <v>405.99997203352598</v>
          </cell>
          <cell r="H19">
            <v>451.89998687647898</v>
          </cell>
          <cell r="I19">
            <v>412.39999065997603</v>
          </cell>
          <cell r="J19">
            <v>305.09998245269702</v>
          </cell>
          <cell r="K19">
            <v>257.79997377975599</v>
          </cell>
          <cell r="L19">
            <v>295.10002226673498</v>
          </cell>
          <cell r="M19">
            <v>235.69998815704699</v>
          </cell>
          <cell r="N19">
            <v>290.099997470272</v>
          </cell>
          <cell r="O19">
            <v>330.60001056699599</v>
          </cell>
          <cell r="P19">
            <v>272.40001161473299</v>
          </cell>
          <cell r="Q19">
            <v>223.100028785993</v>
          </cell>
          <cell r="R19">
            <v>266.99995026386199</v>
          </cell>
          <cell r="S19">
            <v>290.99999776131102</v>
          </cell>
          <cell r="T19">
            <v>526.00000299999999</v>
          </cell>
          <cell r="U19">
            <v>467.23221025195301</v>
          </cell>
          <cell r="V19">
            <v>576.63098344531295</v>
          </cell>
          <cell r="W19">
            <v>573.19250688281295</v>
          </cell>
          <cell r="X19">
            <v>545.34875688281295</v>
          </cell>
          <cell r="Y19">
            <v>645</v>
          </cell>
          <cell r="Z19">
            <v>593</v>
          </cell>
          <cell r="AA19">
            <v>596</v>
          </cell>
          <cell r="AB19">
            <v>596</v>
          </cell>
          <cell r="AC19">
            <v>651</v>
          </cell>
          <cell r="AD19">
            <v>720</v>
          </cell>
          <cell r="AE19">
            <v>787</v>
          </cell>
          <cell r="AF19">
            <v>858</v>
          </cell>
          <cell r="AG19">
            <v>932</v>
          </cell>
          <cell r="AH19">
            <v>1012.38228788</v>
          </cell>
        </row>
        <row r="27">
          <cell r="E27">
            <v>-802.99993215666905</v>
          </cell>
          <cell r="F27">
            <v>-921.99994414744594</v>
          </cell>
          <cell r="G27">
            <v>-723.99993972366406</v>
          </cell>
          <cell r="H27">
            <v>-742.29999531197802</v>
          </cell>
          <cell r="I27">
            <v>-735.29996655739501</v>
          </cell>
          <cell r="J27">
            <v>-794.09994583546802</v>
          </cell>
          <cell r="K27">
            <v>-677.40001737268005</v>
          </cell>
          <cell r="L27">
            <v>-734.39999606867798</v>
          </cell>
          <cell r="M27">
            <v>-718.30000741917104</v>
          </cell>
          <cell r="N27">
            <v>-547.09997854817198</v>
          </cell>
          <cell r="O27">
            <v>-567.40000829228597</v>
          </cell>
          <cell r="P27">
            <v>-668.70000462520295</v>
          </cell>
          <cell r="Q27">
            <v>-750.79997488108995</v>
          </cell>
          <cell r="R27">
            <v>-659.40001155191499</v>
          </cell>
          <cell r="S27">
            <v>-658.00001772192604</v>
          </cell>
          <cell r="T27">
            <v>-896.99999700000001</v>
          </cell>
          <cell r="U27">
            <v>-1049.69994917188</v>
          </cell>
          <cell r="V27">
            <v>-1371.37536421094</v>
          </cell>
          <cell r="W27">
            <v>-1383.5830058125</v>
          </cell>
          <cell r="X27">
            <v>-1702.72997846875</v>
          </cell>
          <cell r="Y27">
            <v>-1648</v>
          </cell>
          <cell r="Z27">
            <v>-1630</v>
          </cell>
          <cell r="AA27">
            <v>-1636</v>
          </cell>
          <cell r="AB27">
            <v>-1624</v>
          </cell>
          <cell r="AC27">
            <v>-1675</v>
          </cell>
          <cell r="AD27">
            <v>-1753</v>
          </cell>
          <cell r="AE27">
            <v>-1852</v>
          </cell>
          <cell r="AF27">
            <v>-1974</v>
          </cell>
          <cell r="AG27">
            <v>-2113</v>
          </cell>
          <cell r="AH27">
            <v>-2261.7877401999999</v>
          </cell>
        </row>
      </sheetData>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 No.1-CPI"/>
      <sheetName val="No.1-1-CPI"/>
      <sheetName val="Table No.2-Man.Prod.Index"/>
      <sheetName val="Table No.3-Int.rates on time"/>
      <sheetName val="Table No.4-Int.rate loans"/>
      <sheetName val="Table No.5-Employment"/>
      <sheetName val="Table No.6-Manufacturing busine"/>
      <sheetName val="Table No.7-Wholesales"/>
      <sheetName val="Table No.8-Retail Trade"/>
      <sheetName val="Table No.9-Services"/>
      <sheetName val="Table No.10-Hotels and rest"/>
      <sheetName val="Table No.11-Ind. industrial act"/>
      <sheetName val="Table No.12-Ind. Consumption"/>
      <sheetName val="Table No.13-Real and CurrentGDP"/>
      <sheetName val="Table No.14-Real GDP by sector"/>
      <sheetName val="Table No.15-Annual rate of real"/>
      <sheetName val="Table No.16-Quarterly rate of g"/>
      <sheetName val="Table No.17-Nominal GDP by sect"/>
      <sheetName val="Table No.18-Exports goods+servi"/>
      <sheetName val="Table No.19-Imports"/>
      <sheetName val="Table No.20-Balance of Payments"/>
      <sheetName val="Table No.21-Construction"/>
      <sheetName val="Table No.22-Government revenues"/>
      <sheetName val="Table No.23-Goverment expenditu"/>
      <sheetName val="Table No.24-NFPS"/>
      <sheetName val="Table No.25-OCG"/>
      <sheetName val="Table No.26-Public Debt"/>
      <sheetName val="Table No.27-Deposits and loans"/>
      <sheetName val="Table No.28-Bank loans by secto"/>
      <sheetName val="Table No.29-Int.rates mortgage"/>
      <sheetName val="Table No.30-Monly Index of Econ"/>
      <sheetName val="Table No.31-Stock"/>
      <sheetName val="Table No.32-Interbank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row r="2">
          <cell r="A2">
            <v>316</v>
          </cell>
        </row>
      </sheetData>
      <sheetData sheetId="1" refreshError="1"/>
      <sheetData sheetId="2" refreshError="1"/>
      <sheetData sheetId="3" refreshError="1"/>
      <sheetData sheetId="4" refreshError="1"/>
      <sheetData sheetId="5" refreshError="1"/>
      <sheetData sheetId="6" refreshError="1">
        <row r="67">
          <cell r="D67" t="str">
            <v>06/13/2001</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utput Database"/>
      <sheetName val="Input_external"/>
      <sheetName val="Input debt service"/>
      <sheetName val="Inp_Outp_debt"/>
      <sheetName val="Tab11_macro"/>
      <sheetName val="SR_Table_Baseline"/>
      <sheetName val="SR_Table_Stress"/>
      <sheetName val="Panel Chart"/>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Chart Data"/>
      <sheetName val="Debt Accumulation"/>
      <sheetName val="NPV-GDP"/>
      <sheetName val="NPV-Exports"/>
      <sheetName val="NPV-Revenue"/>
      <sheetName val="DS-Exports"/>
      <sheetName val="DS-Revenues"/>
      <sheetName val="Chart Output"/>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24"/>
  <sheetViews>
    <sheetView zoomScaleNormal="100" workbookViewId="0">
      <pane xSplit="2" ySplit="4" topLeftCell="AG78" activePane="bottomRight" state="frozen"/>
      <selection pane="topRight" activeCell="B1" sqref="B1"/>
      <selection pane="bottomLeft" activeCell="A5" sqref="A5"/>
      <selection pane="bottomRight" activeCell="AM100" sqref="AM100:AM105"/>
    </sheetView>
  </sheetViews>
  <sheetFormatPr baseColWidth="10" defaultColWidth="14.77734375" defaultRowHeight="15.6" x14ac:dyDescent="0.3"/>
  <cols>
    <col min="1" max="1" width="17.88671875" style="6" customWidth="1"/>
    <col min="2" max="14" width="14.77734375" style="6"/>
    <col min="15" max="18" width="14.77734375" style="28"/>
    <col min="19" max="19" width="4.44140625" style="28" customWidth="1"/>
    <col min="20" max="36" width="14.77734375" style="6"/>
    <col min="37" max="37" width="4.88671875" style="6" customWidth="1"/>
    <col min="38" max="39" width="16.6640625" style="6" customWidth="1"/>
    <col min="40" max="40" width="5" style="6" customWidth="1"/>
    <col min="41" max="42" width="15.88671875" style="6" customWidth="1"/>
    <col min="43" max="43" width="23.6640625" style="6" customWidth="1"/>
    <col min="44" max="44" width="3.88671875" style="6" customWidth="1"/>
    <col min="45" max="16384" width="14.77734375" style="6"/>
  </cols>
  <sheetData>
    <row r="1" spans="1:49" ht="15.6" customHeight="1" x14ac:dyDescent="0.3">
      <c r="B1" s="57"/>
      <c r="C1" s="276" t="s">
        <v>231</v>
      </c>
      <c r="D1" s="276"/>
      <c r="E1" s="276"/>
      <c r="F1" s="276"/>
      <c r="G1" s="276"/>
      <c r="H1" s="276"/>
      <c r="I1" s="276"/>
      <c r="J1" s="276"/>
      <c r="K1" s="276"/>
      <c r="L1" s="276"/>
      <c r="M1" s="276"/>
      <c r="N1" s="276"/>
      <c r="O1" s="276"/>
      <c r="P1" s="276"/>
      <c r="Q1" s="276"/>
      <c r="R1" s="38"/>
      <c r="T1" s="276" t="s">
        <v>81</v>
      </c>
      <c r="U1" s="276"/>
      <c r="V1" s="276"/>
      <c r="W1" s="276"/>
      <c r="X1" s="276"/>
      <c r="Y1" s="276"/>
      <c r="Z1" s="276"/>
      <c r="AA1" s="276"/>
      <c r="AB1" s="276"/>
      <c r="AC1" s="276"/>
      <c r="AD1" s="276"/>
      <c r="AE1" s="276"/>
      <c r="AF1" s="276"/>
      <c r="AG1" s="276"/>
      <c r="AH1" s="38"/>
      <c r="AI1" s="38"/>
      <c r="AJ1" s="38"/>
      <c r="AK1" s="28"/>
      <c r="AL1" s="120" t="s">
        <v>230</v>
      </c>
      <c r="AM1" s="80"/>
      <c r="AN1" s="28"/>
      <c r="AO1" s="62" t="s">
        <v>253</v>
      </c>
      <c r="AP1" s="38"/>
      <c r="AQ1" s="38"/>
    </row>
    <row r="2" spans="1:49" ht="15" customHeight="1" x14ac:dyDescent="0.3">
      <c r="A2" s="268" t="s">
        <v>168</v>
      </c>
      <c r="B2" s="268" t="s">
        <v>0</v>
      </c>
      <c r="C2" s="268" t="s">
        <v>134</v>
      </c>
      <c r="D2" s="268" t="s">
        <v>136</v>
      </c>
      <c r="E2" s="268" t="s">
        <v>194</v>
      </c>
      <c r="F2" s="268" t="s">
        <v>80</v>
      </c>
      <c r="G2" s="268" t="s">
        <v>79</v>
      </c>
      <c r="H2" s="268" t="s">
        <v>82</v>
      </c>
      <c r="I2" s="268" t="s">
        <v>162</v>
      </c>
      <c r="J2" s="268" t="s">
        <v>76</v>
      </c>
      <c r="K2" s="268" t="s">
        <v>190</v>
      </c>
      <c r="L2" s="268" t="s">
        <v>75</v>
      </c>
      <c r="M2" s="268" t="s">
        <v>74</v>
      </c>
      <c r="N2" s="268" t="s">
        <v>78</v>
      </c>
      <c r="O2" s="268" t="s">
        <v>77</v>
      </c>
      <c r="P2" s="268" t="s">
        <v>164</v>
      </c>
      <c r="Q2" s="268" t="s">
        <v>228</v>
      </c>
      <c r="R2" s="268" t="s">
        <v>229</v>
      </c>
      <c r="S2" s="27"/>
      <c r="T2" s="268" t="s">
        <v>0</v>
      </c>
      <c r="U2" s="268" t="s">
        <v>134</v>
      </c>
      <c r="V2" s="268" t="s">
        <v>137</v>
      </c>
      <c r="W2" s="268" t="s">
        <v>195</v>
      </c>
      <c r="X2" s="268" t="s">
        <v>80</v>
      </c>
      <c r="Y2" s="268" t="s">
        <v>79</v>
      </c>
      <c r="Z2" s="268" t="s">
        <v>82</v>
      </c>
      <c r="AA2" s="268" t="s">
        <v>165</v>
      </c>
      <c r="AB2" s="268" t="s">
        <v>76</v>
      </c>
      <c r="AC2" s="268" t="s">
        <v>163</v>
      </c>
      <c r="AD2" s="268" t="s">
        <v>75</v>
      </c>
      <c r="AE2" s="268" t="s">
        <v>74</v>
      </c>
      <c r="AF2" s="268" t="s">
        <v>78</v>
      </c>
      <c r="AG2" s="268" t="s">
        <v>77</v>
      </c>
      <c r="AH2" s="268" t="s">
        <v>164</v>
      </c>
      <c r="AI2" s="268" t="s">
        <v>226</v>
      </c>
      <c r="AJ2" s="268" t="s">
        <v>227</v>
      </c>
      <c r="AK2" s="1"/>
      <c r="AL2" s="268" t="s">
        <v>224</v>
      </c>
      <c r="AM2" s="268" t="s">
        <v>225</v>
      </c>
      <c r="AN2" s="1"/>
      <c r="AO2" s="268" t="s">
        <v>0</v>
      </c>
      <c r="AP2" s="268" t="s">
        <v>191</v>
      </c>
      <c r="AQ2" s="268" t="s">
        <v>192</v>
      </c>
    </row>
    <row r="3" spans="1:49" ht="15" customHeight="1" x14ac:dyDescent="0.3">
      <c r="A3" s="269"/>
      <c r="B3" s="269"/>
      <c r="C3" s="269"/>
      <c r="D3" s="269"/>
      <c r="E3" s="269"/>
      <c r="F3" s="269"/>
      <c r="G3" s="269"/>
      <c r="H3" s="269"/>
      <c r="I3" s="269"/>
      <c r="J3" s="269"/>
      <c r="K3" s="269"/>
      <c r="L3" s="269"/>
      <c r="M3" s="269"/>
      <c r="N3" s="269"/>
      <c r="O3" s="269"/>
      <c r="P3" s="269"/>
      <c r="Q3" s="269"/>
      <c r="R3" s="269"/>
      <c r="S3" s="27"/>
      <c r="T3" s="269"/>
      <c r="U3" s="269"/>
      <c r="V3" s="269"/>
      <c r="W3" s="269"/>
      <c r="X3" s="269"/>
      <c r="Y3" s="269"/>
      <c r="Z3" s="269"/>
      <c r="AA3" s="269"/>
      <c r="AB3" s="269"/>
      <c r="AC3" s="269"/>
      <c r="AD3" s="269"/>
      <c r="AE3" s="269"/>
      <c r="AF3" s="269"/>
      <c r="AG3" s="269"/>
      <c r="AH3" s="269"/>
      <c r="AI3" s="269"/>
      <c r="AJ3" s="269"/>
      <c r="AK3" s="1"/>
      <c r="AL3" s="269"/>
      <c r="AM3" s="269"/>
      <c r="AN3" s="1"/>
      <c r="AO3" s="269"/>
      <c r="AP3" s="269"/>
      <c r="AQ3" s="269"/>
    </row>
    <row r="4" spans="1:49" ht="15" customHeight="1" thickBot="1" x14ac:dyDescent="0.35">
      <c r="A4" s="270"/>
      <c r="B4" s="270"/>
      <c r="C4" s="270"/>
      <c r="D4" s="270"/>
      <c r="E4" s="270"/>
      <c r="F4" s="270"/>
      <c r="G4" s="270"/>
      <c r="H4" s="270"/>
      <c r="I4" s="270"/>
      <c r="J4" s="270"/>
      <c r="K4" s="270"/>
      <c r="L4" s="270"/>
      <c r="M4" s="270"/>
      <c r="N4" s="270"/>
      <c r="O4" s="270"/>
      <c r="P4" s="270"/>
      <c r="Q4" s="270"/>
      <c r="R4" s="270"/>
      <c r="S4" s="1"/>
      <c r="T4" s="270"/>
      <c r="U4" s="270"/>
      <c r="V4" s="270"/>
      <c r="W4" s="270"/>
      <c r="X4" s="270"/>
      <c r="Y4" s="270"/>
      <c r="Z4" s="270"/>
      <c r="AA4" s="270"/>
      <c r="AB4" s="270"/>
      <c r="AC4" s="270"/>
      <c r="AD4" s="270"/>
      <c r="AE4" s="270"/>
      <c r="AF4" s="270"/>
      <c r="AG4" s="270"/>
      <c r="AH4" s="270"/>
      <c r="AI4" s="270"/>
      <c r="AJ4" s="270"/>
      <c r="AK4" s="1"/>
      <c r="AL4" s="270"/>
      <c r="AM4" s="270"/>
      <c r="AN4" s="1"/>
      <c r="AO4" s="270"/>
      <c r="AP4" s="270"/>
      <c r="AQ4" s="270"/>
    </row>
    <row r="5" spans="1:49" ht="15" customHeight="1" thickTop="1" x14ac:dyDescent="0.3">
      <c r="A5" s="176">
        <v>341.7640152448181</v>
      </c>
      <c r="B5" s="2">
        <v>1876</v>
      </c>
      <c r="C5" s="67">
        <v>15.91985</v>
      </c>
      <c r="D5" s="59" t="s">
        <v>49</v>
      </c>
      <c r="E5" s="61">
        <v>15.6</v>
      </c>
      <c r="F5" s="59" t="s">
        <v>49</v>
      </c>
      <c r="G5" s="59" t="s">
        <v>49</v>
      </c>
      <c r="H5" s="59" t="s">
        <v>49</v>
      </c>
      <c r="I5" s="59" t="s">
        <v>49</v>
      </c>
      <c r="J5" s="59" t="s">
        <v>49</v>
      </c>
      <c r="K5" s="59" t="s">
        <v>49</v>
      </c>
      <c r="L5" s="59" t="s">
        <v>49</v>
      </c>
      <c r="M5" s="59" t="s">
        <v>49</v>
      </c>
      <c r="N5" s="59" t="s">
        <v>49</v>
      </c>
      <c r="O5" s="59" t="s">
        <v>49</v>
      </c>
      <c r="P5" s="3" t="s">
        <v>49</v>
      </c>
      <c r="Q5" s="68">
        <f t="shared" ref="Q5:Q39" si="0">C5</f>
        <v>15.91985</v>
      </c>
      <c r="R5" s="61">
        <f t="shared" ref="R5:R42" si="1">(Q5/A5)*100</f>
        <v>4.6581410826988403</v>
      </c>
      <c r="S5" s="1"/>
      <c r="T5" s="2">
        <v>1876</v>
      </c>
      <c r="U5" s="75">
        <v>14.970319999999999</v>
      </c>
      <c r="V5" s="59" t="s">
        <v>49</v>
      </c>
      <c r="W5" s="59" t="s">
        <v>49</v>
      </c>
      <c r="X5" s="59" t="s">
        <v>49</v>
      </c>
      <c r="Y5" s="59" t="s">
        <v>49</v>
      </c>
      <c r="Z5" s="59" t="s">
        <v>49</v>
      </c>
      <c r="AA5" s="59" t="s">
        <v>49</v>
      </c>
      <c r="AB5" s="59" t="s">
        <v>49</v>
      </c>
      <c r="AC5" s="59" t="s">
        <v>49</v>
      </c>
      <c r="AD5" s="59" t="s">
        <v>49</v>
      </c>
      <c r="AE5" s="59" t="s">
        <v>49</v>
      </c>
      <c r="AF5" s="59" t="s">
        <v>49</v>
      </c>
      <c r="AG5" s="59" t="s">
        <v>49</v>
      </c>
      <c r="AH5" s="59" t="s">
        <v>49</v>
      </c>
      <c r="AI5" s="70">
        <f t="shared" ref="AI5:AI39" si="2">U5</f>
        <v>14.970319999999999</v>
      </c>
      <c r="AJ5" s="61">
        <f t="shared" ref="AJ5:AJ42" si="3">(AI5/A5)*100</f>
        <v>4.3803090238380449</v>
      </c>
      <c r="AK5" s="1"/>
      <c r="AL5" s="78">
        <f t="shared" ref="AL5:AL42" si="4">Q5-AI5</f>
        <v>0.9495300000000011</v>
      </c>
      <c r="AM5" s="83">
        <f t="shared" ref="AM5:AM42" si="5">(AL5/A5)*100</f>
        <v>0.27783205886079548</v>
      </c>
      <c r="AN5" s="96"/>
      <c r="AO5" s="2">
        <v>1876</v>
      </c>
      <c r="AP5" s="59" t="s">
        <v>49</v>
      </c>
      <c r="AQ5" s="59" t="s">
        <v>49</v>
      </c>
    </row>
    <row r="6" spans="1:49" ht="15" customHeight="1" x14ac:dyDescent="0.3">
      <c r="A6" s="176">
        <v>349</v>
      </c>
      <c r="B6" s="2">
        <v>1877</v>
      </c>
      <c r="C6" s="67">
        <v>21.081548000000002</v>
      </c>
      <c r="D6" s="59" t="s">
        <v>49</v>
      </c>
      <c r="E6" s="61">
        <v>20.5</v>
      </c>
      <c r="F6" s="59" t="s">
        <v>49</v>
      </c>
      <c r="G6" s="59" t="s">
        <v>49</v>
      </c>
      <c r="H6" s="59" t="s">
        <v>49</v>
      </c>
      <c r="I6" s="59" t="s">
        <v>49</v>
      </c>
      <c r="J6" s="59" t="s">
        <v>49</v>
      </c>
      <c r="K6" s="59" t="s">
        <v>49</v>
      </c>
      <c r="L6" s="59" t="s">
        <v>49</v>
      </c>
      <c r="M6" s="59" t="s">
        <v>49</v>
      </c>
      <c r="N6" s="59" t="s">
        <v>49</v>
      </c>
      <c r="O6" s="59" t="s">
        <v>49</v>
      </c>
      <c r="P6" s="3" t="s">
        <v>49</v>
      </c>
      <c r="Q6" s="68">
        <f t="shared" si="0"/>
        <v>21.081548000000002</v>
      </c>
      <c r="R6" s="61">
        <f t="shared" si="1"/>
        <v>6.0405581661891121</v>
      </c>
      <c r="S6" s="1"/>
      <c r="T6" s="2">
        <v>1877</v>
      </c>
      <c r="U6" s="75">
        <v>18.757643000000002</v>
      </c>
      <c r="V6" s="59" t="s">
        <v>49</v>
      </c>
      <c r="W6" s="59" t="s">
        <v>49</v>
      </c>
      <c r="X6" s="59" t="s">
        <v>49</v>
      </c>
      <c r="Y6" s="59" t="s">
        <v>49</v>
      </c>
      <c r="Z6" s="59" t="s">
        <v>49</v>
      </c>
      <c r="AA6" s="59" t="s">
        <v>49</v>
      </c>
      <c r="AB6" s="59" t="s">
        <v>49</v>
      </c>
      <c r="AC6" s="59" t="s">
        <v>49</v>
      </c>
      <c r="AD6" s="59" t="s">
        <v>49</v>
      </c>
      <c r="AE6" s="59" t="s">
        <v>49</v>
      </c>
      <c r="AF6" s="59" t="s">
        <v>49</v>
      </c>
      <c r="AG6" s="59" t="s">
        <v>49</v>
      </c>
      <c r="AH6" s="59" t="s">
        <v>49</v>
      </c>
      <c r="AI6" s="70">
        <f t="shared" si="2"/>
        <v>18.757643000000002</v>
      </c>
      <c r="AJ6" s="61">
        <f t="shared" si="3"/>
        <v>5.3746828080229232</v>
      </c>
      <c r="AK6" s="1"/>
      <c r="AL6" s="78">
        <f t="shared" si="4"/>
        <v>2.3239049999999999</v>
      </c>
      <c r="AM6" s="83">
        <f t="shared" si="5"/>
        <v>0.66587535816618904</v>
      </c>
      <c r="AN6" s="96"/>
      <c r="AO6" s="2">
        <v>1877</v>
      </c>
      <c r="AP6" s="59" t="s">
        <v>49</v>
      </c>
      <c r="AQ6" s="59" t="s">
        <v>49</v>
      </c>
      <c r="AS6" s="271" t="s">
        <v>223</v>
      </c>
      <c r="AT6" s="271"/>
      <c r="AU6" s="271"/>
      <c r="AV6" s="271"/>
    </row>
    <row r="7" spans="1:49" ht="15" customHeight="1" x14ac:dyDescent="0.3">
      <c r="A7" s="176">
        <v>366.45</v>
      </c>
      <c r="B7" s="2">
        <v>1878</v>
      </c>
      <c r="C7" s="67">
        <v>17.371815000000002</v>
      </c>
      <c r="D7" s="59" t="s">
        <v>49</v>
      </c>
      <c r="E7" s="61">
        <v>17.8</v>
      </c>
      <c r="F7" s="59" t="s">
        <v>49</v>
      </c>
      <c r="G7" s="59" t="s">
        <v>49</v>
      </c>
      <c r="H7" s="59" t="s">
        <v>49</v>
      </c>
      <c r="I7" s="59" t="s">
        <v>49</v>
      </c>
      <c r="J7" s="59" t="s">
        <v>49</v>
      </c>
      <c r="K7" s="59" t="s">
        <v>49</v>
      </c>
      <c r="L7" s="59" t="s">
        <v>49</v>
      </c>
      <c r="M7" s="59" t="s">
        <v>49</v>
      </c>
      <c r="N7" s="59" t="s">
        <v>49</v>
      </c>
      <c r="O7" s="59" t="s">
        <v>49</v>
      </c>
      <c r="P7" s="3" t="s">
        <v>49</v>
      </c>
      <c r="Q7" s="68">
        <f t="shared" si="0"/>
        <v>17.371815000000002</v>
      </c>
      <c r="R7" s="61">
        <f t="shared" si="1"/>
        <v>4.740568972574704</v>
      </c>
      <c r="S7" s="1"/>
      <c r="T7" s="2">
        <v>1878</v>
      </c>
      <c r="U7" s="75">
        <v>17.614431</v>
      </c>
      <c r="V7" s="59" t="s">
        <v>49</v>
      </c>
      <c r="W7" s="59" t="s">
        <v>49</v>
      </c>
      <c r="X7" s="59" t="s">
        <v>49</v>
      </c>
      <c r="Y7" s="59" t="s">
        <v>49</v>
      </c>
      <c r="Z7" s="59" t="s">
        <v>49</v>
      </c>
      <c r="AA7" s="59" t="s">
        <v>49</v>
      </c>
      <c r="AB7" s="59" t="s">
        <v>49</v>
      </c>
      <c r="AC7" s="59" t="s">
        <v>49</v>
      </c>
      <c r="AD7" s="59" t="s">
        <v>49</v>
      </c>
      <c r="AE7" s="59" t="s">
        <v>49</v>
      </c>
      <c r="AF7" s="59" t="s">
        <v>49</v>
      </c>
      <c r="AG7" s="59" t="s">
        <v>49</v>
      </c>
      <c r="AH7" s="59" t="s">
        <v>49</v>
      </c>
      <c r="AI7" s="70">
        <f t="shared" si="2"/>
        <v>17.614431</v>
      </c>
      <c r="AJ7" s="61">
        <f t="shared" si="3"/>
        <v>4.8067760949652065</v>
      </c>
      <c r="AK7" s="1"/>
      <c r="AL7" s="78">
        <f t="shared" si="4"/>
        <v>-0.24261599999999817</v>
      </c>
      <c r="AM7" s="83">
        <f t="shared" si="5"/>
        <v>-6.6207122390502984E-2</v>
      </c>
      <c r="AN7" s="207"/>
      <c r="AO7" s="2">
        <v>1878</v>
      </c>
      <c r="AP7" s="59" t="s">
        <v>49</v>
      </c>
      <c r="AQ7" s="59" t="s">
        <v>49</v>
      </c>
      <c r="AS7" s="272" t="s">
        <v>170</v>
      </c>
      <c r="AT7" s="272" t="s">
        <v>171</v>
      </c>
      <c r="AU7" s="272" t="s">
        <v>172</v>
      </c>
      <c r="AV7" s="272" t="s">
        <v>173</v>
      </c>
    </row>
    <row r="8" spans="1:49" ht="15" customHeight="1" x14ac:dyDescent="0.3">
      <c r="A8" s="176">
        <v>384.77249999999998</v>
      </c>
      <c r="B8" s="2">
        <v>1879</v>
      </c>
      <c r="C8" s="67">
        <v>21.108625</v>
      </c>
      <c r="D8" s="59" t="s">
        <v>49</v>
      </c>
      <c r="E8" s="61">
        <v>21.2</v>
      </c>
      <c r="F8" s="59" t="s">
        <v>49</v>
      </c>
      <c r="G8" s="59" t="s">
        <v>49</v>
      </c>
      <c r="H8" s="59" t="s">
        <v>49</v>
      </c>
      <c r="I8" s="59" t="s">
        <v>49</v>
      </c>
      <c r="J8" s="59" t="s">
        <v>49</v>
      </c>
      <c r="K8" s="59" t="s">
        <v>49</v>
      </c>
      <c r="L8" s="59" t="s">
        <v>49</v>
      </c>
      <c r="M8" s="59" t="s">
        <v>49</v>
      </c>
      <c r="N8" s="59" t="s">
        <v>49</v>
      </c>
      <c r="O8" s="59" t="s">
        <v>49</v>
      </c>
      <c r="P8" s="3" t="s">
        <v>49</v>
      </c>
      <c r="Q8" s="68">
        <f t="shared" si="0"/>
        <v>21.108625</v>
      </c>
      <c r="R8" s="61">
        <f t="shared" si="1"/>
        <v>5.4860014684001595</v>
      </c>
      <c r="S8" s="1"/>
      <c r="T8" s="2">
        <v>1879</v>
      </c>
      <c r="U8" s="75">
        <v>20.804317000000001</v>
      </c>
      <c r="V8" s="59" t="s">
        <v>49</v>
      </c>
      <c r="W8" s="59" t="s">
        <v>49</v>
      </c>
      <c r="X8" s="59" t="s">
        <v>49</v>
      </c>
      <c r="Y8" s="59" t="s">
        <v>49</v>
      </c>
      <c r="Z8" s="59" t="s">
        <v>49</v>
      </c>
      <c r="AA8" s="59" t="s">
        <v>49</v>
      </c>
      <c r="AB8" s="59" t="s">
        <v>49</v>
      </c>
      <c r="AC8" s="59" t="s">
        <v>49</v>
      </c>
      <c r="AD8" s="59" t="s">
        <v>49</v>
      </c>
      <c r="AE8" s="59" t="s">
        <v>49</v>
      </c>
      <c r="AF8" s="59" t="s">
        <v>49</v>
      </c>
      <c r="AG8" s="59" t="s">
        <v>49</v>
      </c>
      <c r="AH8" s="59" t="s">
        <v>49</v>
      </c>
      <c r="AI8" s="70">
        <f t="shared" si="2"/>
        <v>20.804317000000001</v>
      </c>
      <c r="AJ8" s="61">
        <f t="shared" si="3"/>
        <v>5.4069136957552848</v>
      </c>
      <c r="AK8" s="1"/>
      <c r="AL8" s="78">
        <f t="shared" si="4"/>
        <v>0.30430799999999891</v>
      </c>
      <c r="AM8" s="83">
        <f t="shared" si="5"/>
        <v>7.9087772644874293E-2</v>
      </c>
      <c r="AN8" s="207"/>
      <c r="AO8" s="2">
        <v>1879</v>
      </c>
      <c r="AP8" s="59" t="s">
        <v>49</v>
      </c>
      <c r="AQ8" s="59" t="s">
        <v>49</v>
      </c>
      <c r="AS8" s="273"/>
      <c r="AT8" s="273"/>
      <c r="AU8" s="273"/>
      <c r="AV8" s="273"/>
    </row>
    <row r="9" spans="1:49" ht="15" customHeight="1" x14ac:dyDescent="0.3">
      <c r="A9" s="176">
        <v>404.01112499999999</v>
      </c>
      <c r="B9" s="2">
        <v>1880</v>
      </c>
      <c r="C9" s="67">
        <v>26.089288</v>
      </c>
      <c r="D9" s="59" t="s">
        <v>49</v>
      </c>
      <c r="E9" s="61">
        <v>25.3</v>
      </c>
      <c r="F9" s="59" t="s">
        <v>49</v>
      </c>
      <c r="G9" s="59" t="s">
        <v>49</v>
      </c>
      <c r="H9" s="59" t="s">
        <v>49</v>
      </c>
      <c r="I9" s="59" t="s">
        <v>49</v>
      </c>
      <c r="J9" s="59" t="s">
        <v>49</v>
      </c>
      <c r="K9" s="59" t="s">
        <v>49</v>
      </c>
      <c r="L9" s="59" t="s">
        <v>49</v>
      </c>
      <c r="M9" s="59" t="s">
        <v>49</v>
      </c>
      <c r="N9" s="59" t="s">
        <v>49</v>
      </c>
      <c r="O9" s="59" t="s">
        <v>49</v>
      </c>
      <c r="P9" s="3" t="s">
        <v>49</v>
      </c>
      <c r="Q9" s="68">
        <f t="shared" si="0"/>
        <v>26.089288</v>
      </c>
      <c r="R9" s="61">
        <f t="shared" si="1"/>
        <v>6.4575667316091847</v>
      </c>
      <c r="S9" s="1"/>
      <c r="T9" s="2">
        <v>1880</v>
      </c>
      <c r="U9" s="75">
        <v>23.791615</v>
      </c>
      <c r="V9" s="59" t="s">
        <v>49</v>
      </c>
      <c r="W9" s="59" t="s">
        <v>49</v>
      </c>
      <c r="X9" s="59" t="s">
        <v>49</v>
      </c>
      <c r="Y9" s="59" t="s">
        <v>49</v>
      </c>
      <c r="Z9" s="59" t="s">
        <v>49</v>
      </c>
      <c r="AA9" s="59" t="s">
        <v>49</v>
      </c>
      <c r="AB9" s="59" t="s">
        <v>49</v>
      </c>
      <c r="AC9" s="59" t="s">
        <v>49</v>
      </c>
      <c r="AD9" s="59" t="s">
        <v>49</v>
      </c>
      <c r="AE9" s="59" t="s">
        <v>49</v>
      </c>
      <c r="AF9" s="59" t="s">
        <v>49</v>
      </c>
      <c r="AG9" s="59" t="s">
        <v>49</v>
      </c>
      <c r="AH9" s="59" t="s">
        <v>49</v>
      </c>
      <c r="AI9" s="70">
        <f t="shared" si="2"/>
        <v>23.791615</v>
      </c>
      <c r="AJ9" s="61">
        <f t="shared" si="3"/>
        <v>5.8888514518009876</v>
      </c>
      <c r="AK9" s="1"/>
      <c r="AL9" s="78">
        <f t="shared" si="4"/>
        <v>2.2976729999999996</v>
      </c>
      <c r="AM9" s="83">
        <f t="shared" si="5"/>
        <v>0.56871527980819825</v>
      </c>
      <c r="AN9" s="207"/>
      <c r="AO9" s="2">
        <v>1880</v>
      </c>
      <c r="AP9" s="59" t="s">
        <v>49</v>
      </c>
      <c r="AQ9" s="59" t="s">
        <v>49</v>
      </c>
      <c r="AS9" s="274"/>
      <c r="AT9" s="274"/>
      <c r="AU9" s="274"/>
      <c r="AV9" s="274"/>
    </row>
    <row r="10" spans="1:49" ht="15" customHeight="1" x14ac:dyDescent="0.3">
      <c r="A10" s="176">
        <v>424.21168125000003</v>
      </c>
      <c r="B10" s="2">
        <v>1881</v>
      </c>
      <c r="C10" s="67">
        <v>30.439947</v>
      </c>
      <c r="D10" s="59" t="s">
        <v>49</v>
      </c>
      <c r="E10" s="59" t="s">
        <v>49</v>
      </c>
      <c r="F10" s="59" t="s">
        <v>49</v>
      </c>
      <c r="G10" s="59" t="s">
        <v>49</v>
      </c>
      <c r="H10" s="59" t="s">
        <v>49</v>
      </c>
      <c r="I10" s="59" t="s">
        <v>49</v>
      </c>
      <c r="J10" s="59" t="s">
        <v>49</v>
      </c>
      <c r="K10" s="59" t="s">
        <v>49</v>
      </c>
      <c r="L10" s="59" t="s">
        <v>49</v>
      </c>
      <c r="M10" s="59" t="s">
        <v>49</v>
      </c>
      <c r="N10" s="59" t="s">
        <v>49</v>
      </c>
      <c r="O10" s="59" t="s">
        <v>49</v>
      </c>
      <c r="P10" s="3" t="s">
        <v>49</v>
      </c>
      <c r="Q10" s="68">
        <f t="shared" si="0"/>
        <v>30.439947</v>
      </c>
      <c r="R10" s="61">
        <f t="shared" si="1"/>
        <v>7.1756503522732729</v>
      </c>
      <c r="S10" s="1"/>
      <c r="T10" s="2">
        <v>1881</v>
      </c>
      <c r="U10" s="75">
        <v>31.130389999999998</v>
      </c>
      <c r="V10" s="59" t="s">
        <v>49</v>
      </c>
      <c r="W10" s="59" t="s">
        <v>49</v>
      </c>
      <c r="X10" s="59" t="s">
        <v>49</v>
      </c>
      <c r="Y10" s="59" t="s">
        <v>49</v>
      </c>
      <c r="Z10" s="59" t="s">
        <v>49</v>
      </c>
      <c r="AA10" s="59" t="s">
        <v>49</v>
      </c>
      <c r="AB10" s="59" t="s">
        <v>49</v>
      </c>
      <c r="AC10" s="59" t="s">
        <v>49</v>
      </c>
      <c r="AD10" s="59" t="s">
        <v>49</v>
      </c>
      <c r="AE10" s="59" t="s">
        <v>49</v>
      </c>
      <c r="AF10" s="59" t="s">
        <v>49</v>
      </c>
      <c r="AG10" s="59" t="s">
        <v>49</v>
      </c>
      <c r="AH10" s="59" t="s">
        <v>49</v>
      </c>
      <c r="AI10" s="70">
        <f t="shared" si="2"/>
        <v>31.130389999999998</v>
      </c>
      <c r="AJ10" s="61">
        <f t="shared" si="3"/>
        <v>7.3384094252826504</v>
      </c>
      <c r="AK10" s="1"/>
      <c r="AL10" s="78">
        <f t="shared" si="4"/>
        <v>-0.69044299999999836</v>
      </c>
      <c r="AM10" s="83">
        <f t="shared" si="5"/>
        <v>-0.16275907300937822</v>
      </c>
      <c r="AN10" s="207"/>
      <c r="AO10" s="2">
        <v>1881</v>
      </c>
      <c r="AP10" s="59" t="s">
        <v>49</v>
      </c>
      <c r="AQ10" s="59" t="s">
        <v>49</v>
      </c>
      <c r="AS10" s="100" t="s">
        <v>174</v>
      </c>
      <c r="AT10" s="192">
        <v>50521470</v>
      </c>
      <c r="AU10" s="192">
        <v>45070123</v>
      </c>
      <c r="AV10" s="192">
        <v>5451347</v>
      </c>
    </row>
    <row r="11" spans="1:49" ht="15" customHeight="1" x14ac:dyDescent="0.3">
      <c r="A11" s="176">
        <v>445.42226531250003</v>
      </c>
      <c r="B11" s="2">
        <v>1882</v>
      </c>
      <c r="C11" s="67">
        <v>38.007154</v>
      </c>
      <c r="D11" s="59" t="s">
        <v>49</v>
      </c>
      <c r="E11" s="59" t="s">
        <v>49</v>
      </c>
      <c r="F11" s="59" t="s">
        <v>49</v>
      </c>
      <c r="G11" s="59" t="s">
        <v>49</v>
      </c>
      <c r="H11" s="59" t="s">
        <v>49</v>
      </c>
      <c r="I11" s="59" t="s">
        <v>49</v>
      </c>
      <c r="J11" s="59" t="s">
        <v>49</v>
      </c>
      <c r="K11" s="59" t="s">
        <v>49</v>
      </c>
      <c r="L11" s="59" t="s">
        <v>49</v>
      </c>
      <c r="M11" s="59" t="s">
        <v>49</v>
      </c>
      <c r="N11" s="59" t="s">
        <v>49</v>
      </c>
      <c r="O11" s="59" t="s">
        <v>49</v>
      </c>
      <c r="P11" s="3" t="s">
        <v>49</v>
      </c>
      <c r="Q11" s="68">
        <f t="shared" si="0"/>
        <v>38.007154</v>
      </c>
      <c r="R11" s="61">
        <f t="shared" si="1"/>
        <v>8.5328365822339123</v>
      </c>
      <c r="S11" s="1"/>
      <c r="T11" s="2">
        <v>1882</v>
      </c>
      <c r="U11" s="75">
        <v>49.626139999999999</v>
      </c>
      <c r="V11" s="59" t="s">
        <v>49</v>
      </c>
      <c r="W11" s="59" t="s">
        <v>49</v>
      </c>
      <c r="X11" s="59" t="s">
        <v>49</v>
      </c>
      <c r="Y11" s="59" t="s">
        <v>49</v>
      </c>
      <c r="Z11" s="59" t="s">
        <v>49</v>
      </c>
      <c r="AA11" s="59" t="s">
        <v>49</v>
      </c>
      <c r="AB11" s="59" t="s">
        <v>49</v>
      </c>
      <c r="AC11" s="59" t="s">
        <v>49</v>
      </c>
      <c r="AD11" s="59" t="s">
        <v>49</v>
      </c>
      <c r="AE11" s="59" t="s">
        <v>49</v>
      </c>
      <c r="AF11" s="59" t="s">
        <v>49</v>
      </c>
      <c r="AG11" s="59" t="s">
        <v>49</v>
      </c>
      <c r="AH11" s="59" t="s">
        <v>49</v>
      </c>
      <c r="AI11" s="70">
        <f t="shared" si="2"/>
        <v>49.626139999999999</v>
      </c>
      <c r="AJ11" s="61">
        <f t="shared" si="3"/>
        <v>11.141369407113769</v>
      </c>
      <c r="AK11" s="1"/>
      <c r="AL11" s="78">
        <f t="shared" si="4"/>
        <v>-11.618986</v>
      </c>
      <c r="AM11" s="83">
        <f t="shared" si="5"/>
        <v>-2.6085328248798549</v>
      </c>
      <c r="AN11" s="207"/>
      <c r="AO11" s="2">
        <v>1882</v>
      </c>
      <c r="AP11" s="59" t="s">
        <v>49</v>
      </c>
      <c r="AQ11" s="59" t="s">
        <v>49</v>
      </c>
      <c r="AS11" s="100" t="s">
        <v>175</v>
      </c>
      <c r="AT11" s="192">
        <v>51500628</v>
      </c>
      <c r="AU11" s="192">
        <v>48330505</v>
      </c>
      <c r="AV11" s="192">
        <v>3170123</v>
      </c>
    </row>
    <row r="12" spans="1:49" ht="15" customHeight="1" x14ac:dyDescent="0.3">
      <c r="A12" s="176">
        <v>467.69337857812508</v>
      </c>
      <c r="B12" s="2">
        <v>1883</v>
      </c>
      <c r="C12" s="67">
        <v>37.286960999999998</v>
      </c>
      <c r="D12" s="59" t="s">
        <v>49</v>
      </c>
      <c r="E12" s="61">
        <v>28.3</v>
      </c>
      <c r="F12" s="59" t="s">
        <v>49</v>
      </c>
      <c r="G12" s="59" t="s">
        <v>49</v>
      </c>
      <c r="H12" s="59" t="s">
        <v>49</v>
      </c>
      <c r="I12" s="59" t="s">
        <v>49</v>
      </c>
      <c r="J12" s="59" t="s">
        <v>49</v>
      </c>
      <c r="K12" s="59" t="s">
        <v>49</v>
      </c>
      <c r="L12" s="59" t="s">
        <v>49</v>
      </c>
      <c r="M12" s="59" t="s">
        <v>49</v>
      </c>
      <c r="N12" s="59" t="s">
        <v>49</v>
      </c>
      <c r="O12" s="59" t="s">
        <v>49</v>
      </c>
      <c r="P12" s="3" t="s">
        <v>49</v>
      </c>
      <c r="Q12" s="68">
        <f t="shared" si="0"/>
        <v>37.286960999999998</v>
      </c>
      <c r="R12" s="61">
        <f t="shared" si="1"/>
        <v>7.9725227484210484</v>
      </c>
      <c r="S12" s="1"/>
      <c r="T12" s="2">
        <v>1883</v>
      </c>
      <c r="U12" s="75">
        <v>31.130389999999998</v>
      </c>
      <c r="V12" s="59" t="s">
        <v>49</v>
      </c>
      <c r="W12" s="59" t="s">
        <v>49</v>
      </c>
      <c r="X12" s="59" t="s">
        <v>49</v>
      </c>
      <c r="Y12" s="59" t="s">
        <v>49</v>
      </c>
      <c r="Z12" s="59" t="s">
        <v>49</v>
      </c>
      <c r="AA12" s="59" t="s">
        <v>49</v>
      </c>
      <c r="AB12" s="59" t="s">
        <v>49</v>
      </c>
      <c r="AC12" s="59" t="s">
        <v>49</v>
      </c>
      <c r="AD12" s="59" t="s">
        <v>49</v>
      </c>
      <c r="AE12" s="59" t="s">
        <v>49</v>
      </c>
      <c r="AF12" s="59" t="s">
        <v>49</v>
      </c>
      <c r="AG12" s="59" t="s">
        <v>49</v>
      </c>
      <c r="AH12" s="59" t="s">
        <v>49</v>
      </c>
      <c r="AI12" s="70">
        <f t="shared" si="2"/>
        <v>31.130389999999998</v>
      </c>
      <c r="AJ12" s="61">
        <f t="shared" si="3"/>
        <v>6.6561536737257594</v>
      </c>
      <c r="AK12" s="1"/>
      <c r="AL12" s="78">
        <f t="shared" si="4"/>
        <v>6.1565709999999996</v>
      </c>
      <c r="AM12" s="83">
        <f t="shared" si="5"/>
        <v>1.316369074695289</v>
      </c>
      <c r="AN12" s="207"/>
      <c r="AO12" s="2">
        <v>1883</v>
      </c>
      <c r="AP12" s="59" t="s">
        <v>49</v>
      </c>
      <c r="AQ12" s="59" t="s">
        <v>49</v>
      </c>
      <c r="AS12" s="100" t="s">
        <v>176</v>
      </c>
      <c r="AT12" s="192">
        <v>52697984</v>
      </c>
      <c r="AU12" s="192">
        <v>51815285</v>
      </c>
      <c r="AV12" s="192">
        <v>882698</v>
      </c>
    </row>
    <row r="13" spans="1:49" ht="15" customHeight="1" x14ac:dyDescent="0.3">
      <c r="A13" s="176">
        <v>491.07804750703133</v>
      </c>
      <c r="B13" s="2">
        <v>1884</v>
      </c>
      <c r="C13" s="67">
        <v>30.325731000000001</v>
      </c>
      <c r="D13" s="59" t="s">
        <v>49</v>
      </c>
      <c r="E13" s="61">
        <v>30.7</v>
      </c>
      <c r="F13" s="59" t="s">
        <v>49</v>
      </c>
      <c r="G13" s="59" t="s">
        <v>49</v>
      </c>
      <c r="H13" s="59" t="s">
        <v>49</v>
      </c>
      <c r="I13" s="59" t="s">
        <v>49</v>
      </c>
      <c r="J13" s="59" t="s">
        <v>49</v>
      </c>
      <c r="K13" s="59" t="s">
        <v>49</v>
      </c>
      <c r="L13" s="59" t="s">
        <v>49</v>
      </c>
      <c r="M13" s="59" t="s">
        <v>49</v>
      </c>
      <c r="N13" s="59" t="s">
        <v>49</v>
      </c>
      <c r="O13" s="59" t="s">
        <v>49</v>
      </c>
      <c r="P13" s="3" t="s">
        <v>49</v>
      </c>
      <c r="Q13" s="68">
        <f t="shared" si="0"/>
        <v>30.325731000000001</v>
      </c>
      <c r="R13" s="61">
        <f t="shared" si="1"/>
        <v>6.1753383507874666</v>
      </c>
      <c r="S13" s="1"/>
      <c r="T13" s="2">
        <v>1884</v>
      </c>
      <c r="U13" s="75">
        <v>55.925624999999997</v>
      </c>
      <c r="V13" s="59" t="s">
        <v>49</v>
      </c>
      <c r="W13" s="59" t="s">
        <v>49</v>
      </c>
      <c r="X13" s="59" t="s">
        <v>49</v>
      </c>
      <c r="Y13" s="59" t="s">
        <v>49</v>
      </c>
      <c r="Z13" s="59" t="s">
        <v>49</v>
      </c>
      <c r="AA13" s="59" t="s">
        <v>49</v>
      </c>
      <c r="AB13" s="59" t="s">
        <v>49</v>
      </c>
      <c r="AC13" s="59" t="s">
        <v>49</v>
      </c>
      <c r="AD13" s="59" t="s">
        <v>49</v>
      </c>
      <c r="AE13" s="59" t="s">
        <v>49</v>
      </c>
      <c r="AF13" s="59" t="s">
        <v>49</v>
      </c>
      <c r="AG13" s="59" t="s">
        <v>49</v>
      </c>
      <c r="AH13" s="59" t="s">
        <v>49</v>
      </c>
      <c r="AI13" s="70">
        <f t="shared" si="2"/>
        <v>55.925624999999997</v>
      </c>
      <c r="AJ13" s="61">
        <f t="shared" si="3"/>
        <v>11.388337410704406</v>
      </c>
      <c r="AK13" s="1"/>
      <c r="AL13" s="78">
        <f t="shared" si="4"/>
        <v>-25.599893999999995</v>
      </c>
      <c r="AM13" s="83">
        <f t="shared" si="5"/>
        <v>-5.2129990599169371</v>
      </c>
      <c r="AN13" s="207"/>
      <c r="AO13" s="2">
        <v>1884</v>
      </c>
      <c r="AP13" s="59" t="s">
        <v>49</v>
      </c>
      <c r="AQ13" s="59" t="s">
        <v>49</v>
      </c>
      <c r="AS13" s="100" t="s">
        <v>177</v>
      </c>
      <c r="AT13" s="192">
        <v>60139212</v>
      </c>
      <c r="AU13" s="192">
        <v>53499541</v>
      </c>
      <c r="AV13" s="192">
        <v>6639670</v>
      </c>
    </row>
    <row r="14" spans="1:49" ht="16.2" customHeight="1" x14ac:dyDescent="0.3">
      <c r="A14" s="78">
        <v>515.63194988238297</v>
      </c>
      <c r="B14" s="2">
        <v>1885</v>
      </c>
      <c r="C14" s="67">
        <v>28.797899999999998</v>
      </c>
      <c r="D14" s="59" t="s">
        <v>49</v>
      </c>
      <c r="E14" s="61">
        <v>29</v>
      </c>
      <c r="F14" s="59" t="s">
        <v>49</v>
      </c>
      <c r="G14" s="59" t="s">
        <v>49</v>
      </c>
      <c r="H14" s="59" t="s">
        <v>49</v>
      </c>
      <c r="I14" s="59" t="s">
        <v>49</v>
      </c>
      <c r="J14" s="59" t="s">
        <v>49</v>
      </c>
      <c r="K14" s="59" t="s">
        <v>49</v>
      </c>
      <c r="L14" s="59" t="s">
        <v>49</v>
      </c>
      <c r="M14" s="59" t="s">
        <v>49</v>
      </c>
      <c r="N14" s="59" t="s">
        <v>49</v>
      </c>
      <c r="O14" s="59" t="s">
        <v>49</v>
      </c>
      <c r="P14" s="3" t="s">
        <v>49</v>
      </c>
      <c r="Q14" s="68">
        <f t="shared" si="0"/>
        <v>28.797899999999998</v>
      </c>
      <c r="R14" s="61">
        <f t="shared" si="1"/>
        <v>5.5849719953484023</v>
      </c>
      <c r="S14" s="6"/>
      <c r="T14" s="2">
        <v>1885</v>
      </c>
      <c r="U14" s="75">
        <v>42.123086000000001</v>
      </c>
      <c r="V14" s="59" t="s">
        <v>49</v>
      </c>
      <c r="W14" s="59" t="s">
        <v>49</v>
      </c>
      <c r="X14" s="59" t="s">
        <v>49</v>
      </c>
      <c r="Y14" s="59" t="s">
        <v>49</v>
      </c>
      <c r="Z14" s="59" t="s">
        <v>49</v>
      </c>
      <c r="AA14" s="59" t="s">
        <v>49</v>
      </c>
      <c r="AB14" s="59" t="s">
        <v>49</v>
      </c>
      <c r="AC14" s="59" t="s">
        <v>49</v>
      </c>
      <c r="AD14" s="59" t="s">
        <v>49</v>
      </c>
      <c r="AE14" s="59" t="s">
        <v>49</v>
      </c>
      <c r="AF14" s="59" t="s">
        <v>49</v>
      </c>
      <c r="AG14" s="59" t="s">
        <v>49</v>
      </c>
      <c r="AH14" s="59" t="s">
        <v>49</v>
      </c>
      <c r="AI14" s="70">
        <f t="shared" si="2"/>
        <v>42.123086000000001</v>
      </c>
      <c r="AJ14" s="61">
        <f t="shared" si="3"/>
        <v>8.1692156604353912</v>
      </c>
      <c r="AK14" s="3"/>
      <c r="AL14" s="78">
        <f t="shared" si="4"/>
        <v>-13.325186000000002</v>
      </c>
      <c r="AM14" s="83">
        <f t="shared" si="5"/>
        <v>-2.5842436650869898</v>
      </c>
      <c r="AN14" s="207"/>
      <c r="AO14" s="2">
        <v>1885</v>
      </c>
      <c r="AP14" s="59" t="s">
        <v>49</v>
      </c>
      <c r="AQ14" s="59" t="s">
        <v>49</v>
      </c>
      <c r="AS14" s="100" t="s">
        <v>178</v>
      </c>
      <c r="AT14" s="192">
        <v>64261076</v>
      </c>
      <c r="AU14" s="192">
        <v>57944687</v>
      </c>
      <c r="AV14" s="193">
        <v>6316388</v>
      </c>
      <c r="AW14" s="97"/>
    </row>
    <row r="15" spans="1:49" ht="15.6" customHeight="1" x14ac:dyDescent="0.3">
      <c r="A15" s="78">
        <v>541.41354737650215</v>
      </c>
      <c r="B15" s="2">
        <v>1886</v>
      </c>
      <c r="C15" s="67">
        <v>32.118327999999998</v>
      </c>
      <c r="D15" s="59" t="s">
        <v>49</v>
      </c>
      <c r="E15" s="61">
        <v>32.1</v>
      </c>
      <c r="F15" s="59" t="s">
        <v>49</v>
      </c>
      <c r="G15" s="59" t="s">
        <v>49</v>
      </c>
      <c r="H15" s="59" t="s">
        <v>49</v>
      </c>
      <c r="I15" s="59" t="s">
        <v>49</v>
      </c>
      <c r="J15" s="59" t="s">
        <v>49</v>
      </c>
      <c r="K15" s="59" t="s">
        <v>49</v>
      </c>
      <c r="L15" s="59" t="s">
        <v>49</v>
      </c>
      <c r="M15" s="59" t="s">
        <v>49</v>
      </c>
      <c r="N15" s="59" t="s">
        <v>49</v>
      </c>
      <c r="O15" s="59" t="s">
        <v>49</v>
      </c>
      <c r="P15" s="3" t="s">
        <v>49</v>
      </c>
      <c r="Q15" s="68">
        <f t="shared" si="0"/>
        <v>32.118327999999998</v>
      </c>
      <c r="R15" s="61">
        <f t="shared" si="1"/>
        <v>5.9323096283116694</v>
      </c>
      <c r="S15" s="3"/>
      <c r="T15" s="2">
        <v>1886</v>
      </c>
      <c r="U15" s="75">
        <v>42.192476999999997</v>
      </c>
      <c r="V15" s="59" t="s">
        <v>49</v>
      </c>
      <c r="W15" s="59" t="s">
        <v>49</v>
      </c>
      <c r="X15" s="59" t="s">
        <v>49</v>
      </c>
      <c r="Y15" s="59" t="s">
        <v>49</v>
      </c>
      <c r="Z15" s="59" t="s">
        <v>49</v>
      </c>
      <c r="AA15" s="59" t="s">
        <v>49</v>
      </c>
      <c r="AB15" s="59" t="s">
        <v>49</v>
      </c>
      <c r="AC15" s="59" t="s">
        <v>49</v>
      </c>
      <c r="AD15" s="59" t="s">
        <v>49</v>
      </c>
      <c r="AE15" s="59" t="s">
        <v>49</v>
      </c>
      <c r="AF15" s="59" t="s">
        <v>49</v>
      </c>
      <c r="AG15" s="59" t="s">
        <v>49</v>
      </c>
      <c r="AH15" s="59" t="s">
        <v>49</v>
      </c>
      <c r="AI15" s="70">
        <f t="shared" si="2"/>
        <v>42.192476999999997</v>
      </c>
      <c r="AJ15" s="61">
        <f t="shared" si="3"/>
        <v>7.7930220262218715</v>
      </c>
      <c r="AK15" s="3"/>
      <c r="AL15" s="78">
        <f t="shared" si="4"/>
        <v>-10.074148999999998</v>
      </c>
      <c r="AM15" s="83">
        <f t="shared" si="5"/>
        <v>-1.8607123979102014</v>
      </c>
      <c r="AN15" s="207"/>
      <c r="AO15" s="2">
        <v>1886</v>
      </c>
      <c r="AP15" s="59" t="s">
        <v>49</v>
      </c>
      <c r="AQ15" s="59" t="s">
        <v>49</v>
      </c>
      <c r="AS15" s="100" t="s">
        <v>179</v>
      </c>
      <c r="AT15" s="192">
        <v>62998804</v>
      </c>
      <c r="AU15" s="192">
        <v>59423005</v>
      </c>
      <c r="AV15" s="192">
        <v>3575798</v>
      </c>
      <c r="AW15" s="100"/>
    </row>
    <row r="16" spans="1:49" x14ac:dyDescent="0.3">
      <c r="A16" s="78">
        <v>568.48422474532731</v>
      </c>
      <c r="B16" s="2">
        <v>1887</v>
      </c>
      <c r="C16" s="67">
        <v>40.432634999999998</v>
      </c>
      <c r="D16" s="59" t="s">
        <v>49</v>
      </c>
      <c r="E16" s="61">
        <v>41</v>
      </c>
      <c r="F16" s="59" t="s">
        <v>49</v>
      </c>
      <c r="G16" s="59" t="s">
        <v>49</v>
      </c>
      <c r="H16" s="59" t="s">
        <v>49</v>
      </c>
      <c r="I16" s="59" t="s">
        <v>49</v>
      </c>
      <c r="J16" s="59" t="s">
        <v>49</v>
      </c>
      <c r="K16" s="59" t="s">
        <v>49</v>
      </c>
      <c r="L16" s="59" t="s">
        <v>49</v>
      </c>
      <c r="M16" s="59" t="s">
        <v>49</v>
      </c>
      <c r="N16" s="59" t="s">
        <v>49</v>
      </c>
      <c r="O16" s="59" t="s">
        <v>49</v>
      </c>
      <c r="P16" s="3" t="s">
        <v>49</v>
      </c>
      <c r="Q16" s="68">
        <f t="shared" si="0"/>
        <v>40.432634999999998</v>
      </c>
      <c r="R16" s="61">
        <f t="shared" si="1"/>
        <v>7.1123583100504204</v>
      </c>
      <c r="S16" s="3"/>
      <c r="T16" s="2">
        <v>1887</v>
      </c>
      <c r="U16" s="75">
        <v>61.270496000000001</v>
      </c>
      <c r="V16" s="59" t="s">
        <v>49</v>
      </c>
      <c r="W16" s="59" t="s">
        <v>49</v>
      </c>
      <c r="X16" s="59" t="s">
        <v>49</v>
      </c>
      <c r="Y16" s="59" t="s">
        <v>49</v>
      </c>
      <c r="Z16" s="59" t="s">
        <v>49</v>
      </c>
      <c r="AA16" s="59" t="s">
        <v>49</v>
      </c>
      <c r="AB16" s="59" t="s">
        <v>49</v>
      </c>
      <c r="AC16" s="59" t="s">
        <v>49</v>
      </c>
      <c r="AD16" s="59" t="s">
        <v>49</v>
      </c>
      <c r="AE16" s="59" t="s">
        <v>49</v>
      </c>
      <c r="AF16" s="59" t="s">
        <v>49</v>
      </c>
      <c r="AG16" s="59" t="s">
        <v>49</v>
      </c>
      <c r="AH16" s="59" t="s">
        <v>49</v>
      </c>
      <c r="AI16" s="70">
        <f t="shared" si="2"/>
        <v>61.270496000000001</v>
      </c>
      <c r="AJ16" s="61">
        <f t="shared" si="3"/>
        <v>10.777870929918643</v>
      </c>
      <c r="AK16" s="3"/>
      <c r="AL16" s="78">
        <f t="shared" si="4"/>
        <v>-20.837861000000004</v>
      </c>
      <c r="AM16" s="83">
        <f t="shared" si="5"/>
        <v>-3.6655126198682226</v>
      </c>
      <c r="AN16" s="207"/>
      <c r="AO16" s="2">
        <v>1887</v>
      </c>
      <c r="AP16" s="59" t="s">
        <v>49</v>
      </c>
      <c r="AQ16" s="59" t="s">
        <v>49</v>
      </c>
      <c r="AS16" s="100" t="s">
        <v>180</v>
      </c>
      <c r="AT16" s="192">
        <v>66147048</v>
      </c>
      <c r="AU16" s="192">
        <v>63081513</v>
      </c>
      <c r="AV16" s="192">
        <v>3065534</v>
      </c>
      <c r="AW16" s="100"/>
    </row>
    <row r="17" spans="1:49" x14ac:dyDescent="0.3">
      <c r="A17" s="78">
        <v>596.90843598259369</v>
      </c>
      <c r="B17" s="2">
        <v>1888</v>
      </c>
      <c r="C17" s="67">
        <v>53.927962999999998</v>
      </c>
      <c r="D17" s="59" t="s">
        <v>49</v>
      </c>
      <c r="E17" s="61">
        <v>34.4</v>
      </c>
      <c r="F17" s="59" t="s">
        <v>49</v>
      </c>
      <c r="G17" s="59" t="s">
        <v>49</v>
      </c>
      <c r="H17" s="59" t="s">
        <v>49</v>
      </c>
      <c r="I17" s="59" t="s">
        <v>49</v>
      </c>
      <c r="J17" s="59" t="s">
        <v>49</v>
      </c>
      <c r="K17" s="59" t="s">
        <v>49</v>
      </c>
      <c r="L17" s="59" t="s">
        <v>49</v>
      </c>
      <c r="M17" s="59" t="s">
        <v>49</v>
      </c>
      <c r="N17" s="59" t="s">
        <v>49</v>
      </c>
      <c r="O17" s="59" t="s">
        <v>49</v>
      </c>
      <c r="P17" s="3" t="s">
        <v>49</v>
      </c>
      <c r="Q17" s="68">
        <f t="shared" si="0"/>
        <v>53.927962999999998</v>
      </c>
      <c r="R17" s="61">
        <f t="shared" si="1"/>
        <v>9.0345452918967588</v>
      </c>
      <c r="S17" s="3"/>
      <c r="T17" s="2">
        <v>1888</v>
      </c>
      <c r="U17" s="75">
        <v>79.771144000000007</v>
      </c>
      <c r="V17" s="59" t="s">
        <v>49</v>
      </c>
      <c r="W17" s="59" t="s">
        <v>49</v>
      </c>
      <c r="X17" s="59" t="s">
        <v>49</v>
      </c>
      <c r="Y17" s="59" t="s">
        <v>49</v>
      </c>
      <c r="Z17" s="59" t="s">
        <v>49</v>
      </c>
      <c r="AA17" s="59" t="s">
        <v>49</v>
      </c>
      <c r="AB17" s="59" t="s">
        <v>49</v>
      </c>
      <c r="AC17" s="59" t="s">
        <v>49</v>
      </c>
      <c r="AD17" s="59" t="s">
        <v>49</v>
      </c>
      <c r="AE17" s="59" t="s">
        <v>49</v>
      </c>
      <c r="AF17" s="59" t="s">
        <v>49</v>
      </c>
      <c r="AG17" s="59" t="s">
        <v>49</v>
      </c>
      <c r="AH17" s="59" t="s">
        <v>49</v>
      </c>
      <c r="AI17" s="70">
        <f t="shared" si="2"/>
        <v>79.771144000000007</v>
      </c>
      <c r="AJ17" s="61">
        <f t="shared" si="3"/>
        <v>13.3640503620435</v>
      </c>
      <c r="AK17" s="3"/>
      <c r="AL17" s="78">
        <f t="shared" si="4"/>
        <v>-25.843181000000008</v>
      </c>
      <c r="AM17" s="83">
        <f t="shared" si="5"/>
        <v>-4.329505070146741</v>
      </c>
      <c r="AN17" s="207"/>
      <c r="AO17" s="2">
        <v>1888</v>
      </c>
      <c r="AP17" s="59" t="s">
        <v>49</v>
      </c>
      <c r="AQ17" s="59" t="s">
        <v>49</v>
      </c>
      <c r="AS17" s="100" t="s">
        <v>181</v>
      </c>
      <c r="AT17" s="192">
        <v>76023416</v>
      </c>
      <c r="AU17" s="192">
        <v>68222522</v>
      </c>
      <c r="AV17" s="192">
        <v>7800893</v>
      </c>
      <c r="AW17" s="100"/>
    </row>
    <row r="18" spans="1:49" x14ac:dyDescent="0.3">
      <c r="A18" s="78">
        <v>626.75385778172335</v>
      </c>
      <c r="B18" s="2">
        <v>1889</v>
      </c>
      <c r="C18" s="67">
        <v>60.628439</v>
      </c>
      <c r="D18" s="59" t="s">
        <v>49</v>
      </c>
      <c r="E18" s="61">
        <v>38.6</v>
      </c>
      <c r="F18" s="59" t="s">
        <v>49</v>
      </c>
      <c r="G18" s="59" t="s">
        <v>49</v>
      </c>
      <c r="H18" s="59" t="s">
        <v>49</v>
      </c>
      <c r="I18" s="59" t="s">
        <v>49</v>
      </c>
      <c r="J18" s="59" t="s">
        <v>49</v>
      </c>
      <c r="K18" s="59" t="s">
        <v>49</v>
      </c>
      <c r="L18" s="59" t="s">
        <v>49</v>
      </c>
      <c r="M18" s="59" t="s">
        <v>49</v>
      </c>
      <c r="N18" s="59" t="s">
        <v>49</v>
      </c>
      <c r="O18" s="59" t="s">
        <v>49</v>
      </c>
      <c r="P18" s="3" t="s">
        <v>49</v>
      </c>
      <c r="Q18" s="68">
        <f t="shared" si="0"/>
        <v>60.628439</v>
      </c>
      <c r="R18" s="61">
        <f t="shared" si="1"/>
        <v>9.6734049973913017</v>
      </c>
      <c r="S18" s="3"/>
      <c r="T18" s="2">
        <v>1889</v>
      </c>
      <c r="U18" s="75">
        <v>80.877826999999996</v>
      </c>
      <c r="V18" s="59" t="s">
        <v>49</v>
      </c>
      <c r="W18" s="59" t="s">
        <v>49</v>
      </c>
      <c r="X18" s="59" t="s">
        <v>49</v>
      </c>
      <c r="Y18" s="59" t="s">
        <v>49</v>
      </c>
      <c r="Z18" s="59" t="s">
        <v>49</v>
      </c>
      <c r="AA18" s="59" t="s">
        <v>49</v>
      </c>
      <c r="AB18" s="59" t="s">
        <v>49</v>
      </c>
      <c r="AC18" s="59" t="s">
        <v>49</v>
      </c>
      <c r="AD18" s="59" t="s">
        <v>49</v>
      </c>
      <c r="AE18" s="59" t="s">
        <v>49</v>
      </c>
      <c r="AF18" s="59" t="s">
        <v>49</v>
      </c>
      <c r="AG18" s="59" t="s">
        <v>49</v>
      </c>
      <c r="AH18" s="59" t="s">
        <v>49</v>
      </c>
      <c r="AI18" s="70">
        <f t="shared" si="2"/>
        <v>80.877826999999996</v>
      </c>
      <c r="AJ18" s="61">
        <f t="shared" si="3"/>
        <v>12.904240794983179</v>
      </c>
      <c r="AK18" s="3"/>
      <c r="AL18" s="78">
        <f t="shared" si="4"/>
        <v>-20.249387999999996</v>
      </c>
      <c r="AM18" s="83">
        <f t="shared" si="5"/>
        <v>-3.2308357975918764</v>
      </c>
      <c r="AN18" s="207"/>
      <c r="AO18" s="2">
        <v>1889</v>
      </c>
      <c r="AP18" s="59" t="s">
        <v>49</v>
      </c>
      <c r="AQ18" s="59" t="s">
        <v>49</v>
      </c>
      <c r="AS18" s="100" t="s">
        <v>182</v>
      </c>
      <c r="AT18" s="192">
        <v>86473800</v>
      </c>
      <c r="AU18" s="192">
        <v>76381643</v>
      </c>
      <c r="AV18" s="192">
        <v>10092157</v>
      </c>
      <c r="AW18" s="98"/>
    </row>
    <row r="19" spans="1:49" x14ac:dyDescent="0.3">
      <c r="A19" s="78">
        <v>658.09155067080951</v>
      </c>
      <c r="B19" s="2">
        <v>1890</v>
      </c>
      <c r="C19" s="67">
        <v>42.992072999999998</v>
      </c>
      <c r="D19" s="59" t="s">
        <v>49</v>
      </c>
      <c r="E19" s="61">
        <v>37.4</v>
      </c>
      <c r="F19" s="59" t="s">
        <v>49</v>
      </c>
      <c r="G19" s="59" t="s">
        <v>49</v>
      </c>
      <c r="H19" s="59" t="s">
        <v>49</v>
      </c>
      <c r="I19" s="59" t="s">
        <v>49</v>
      </c>
      <c r="J19" s="59" t="s">
        <v>49</v>
      </c>
      <c r="K19" s="59" t="s">
        <v>49</v>
      </c>
      <c r="L19" s="59" t="s">
        <v>49</v>
      </c>
      <c r="M19" s="59" t="s">
        <v>49</v>
      </c>
      <c r="N19" s="59" t="s">
        <v>49</v>
      </c>
      <c r="O19" s="59" t="s">
        <v>49</v>
      </c>
      <c r="P19" s="3" t="s">
        <v>49</v>
      </c>
      <c r="Q19" s="68">
        <f t="shared" si="0"/>
        <v>42.992072999999998</v>
      </c>
      <c r="R19" s="61">
        <f t="shared" si="1"/>
        <v>6.5328407508312605</v>
      </c>
      <c r="S19" s="3"/>
      <c r="T19" s="2">
        <v>1890</v>
      </c>
      <c r="U19" s="75">
        <v>67.497871000000004</v>
      </c>
      <c r="V19" s="59" t="s">
        <v>49</v>
      </c>
      <c r="W19" s="59" t="s">
        <v>49</v>
      </c>
      <c r="X19" s="59" t="s">
        <v>49</v>
      </c>
      <c r="Y19" s="59" t="s">
        <v>49</v>
      </c>
      <c r="Z19" s="59" t="s">
        <v>49</v>
      </c>
      <c r="AA19" s="59" t="s">
        <v>49</v>
      </c>
      <c r="AB19" s="59" t="s">
        <v>49</v>
      </c>
      <c r="AC19" s="59" t="s">
        <v>49</v>
      </c>
      <c r="AD19" s="59" t="s">
        <v>49</v>
      </c>
      <c r="AE19" s="59" t="s">
        <v>49</v>
      </c>
      <c r="AF19" s="59" t="s">
        <v>49</v>
      </c>
      <c r="AG19" s="59" t="s">
        <v>49</v>
      </c>
      <c r="AH19" s="59" t="s">
        <v>49</v>
      </c>
      <c r="AI19" s="70">
        <f t="shared" si="2"/>
        <v>67.497871000000004</v>
      </c>
      <c r="AJ19" s="61">
        <f t="shared" si="3"/>
        <v>10.256608055702539</v>
      </c>
      <c r="AK19" s="3"/>
      <c r="AL19" s="78">
        <f t="shared" si="4"/>
        <v>-24.505798000000006</v>
      </c>
      <c r="AM19" s="83">
        <f t="shared" si="5"/>
        <v>-3.723767304871278</v>
      </c>
      <c r="AN19" s="207"/>
      <c r="AO19" s="2">
        <v>1890</v>
      </c>
      <c r="AP19" s="59" t="s">
        <v>49</v>
      </c>
      <c r="AQ19" s="59" t="s">
        <v>49</v>
      </c>
      <c r="AS19" s="100" t="s">
        <v>183</v>
      </c>
      <c r="AT19" s="192">
        <v>92083886</v>
      </c>
      <c r="AU19" s="192">
        <v>79152795</v>
      </c>
      <c r="AV19" s="192">
        <v>12931090</v>
      </c>
      <c r="AW19" s="98"/>
    </row>
    <row r="20" spans="1:49" x14ac:dyDescent="0.3">
      <c r="A20" s="78">
        <v>690.99612820435004</v>
      </c>
      <c r="B20" s="2">
        <v>1891</v>
      </c>
      <c r="C20" s="67">
        <v>39.016421999999999</v>
      </c>
      <c r="D20" s="59" t="s">
        <v>49</v>
      </c>
      <c r="E20" s="61">
        <v>37.5</v>
      </c>
      <c r="F20" s="59" t="s">
        <v>49</v>
      </c>
      <c r="G20" s="59" t="s">
        <v>49</v>
      </c>
      <c r="H20" s="59" t="s">
        <v>49</v>
      </c>
      <c r="I20" s="59" t="s">
        <v>49</v>
      </c>
      <c r="J20" s="59" t="s">
        <v>49</v>
      </c>
      <c r="K20" s="59" t="s">
        <v>49</v>
      </c>
      <c r="L20" s="59" t="s">
        <v>49</v>
      </c>
      <c r="M20" s="59" t="s">
        <v>49</v>
      </c>
      <c r="N20" s="59" t="s">
        <v>49</v>
      </c>
      <c r="O20" s="59" t="s">
        <v>49</v>
      </c>
      <c r="P20" s="3" t="s">
        <v>49</v>
      </c>
      <c r="Q20" s="68">
        <f t="shared" si="0"/>
        <v>39.016421999999999</v>
      </c>
      <c r="R20" s="61">
        <f t="shared" si="1"/>
        <v>5.6464024047992316</v>
      </c>
      <c r="S20" s="3"/>
      <c r="T20" s="2">
        <v>1891</v>
      </c>
      <c r="U20" s="75">
        <v>47.493197000000002</v>
      </c>
      <c r="V20" s="59" t="s">
        <v>49</v>
      </c>
      <c r="W20" s="59" t="s">
        <v>49</v>
      </c>
      <c r="X20" s="59" t="s">
        <v>49</v>
      </c>
      <c r="Y20" s="59" t="s">
        <v>49</v>
      </c>
      <c r="Z20" s="59" t="s">
        <v>49</v>
      </c>
      <c r="AA20" s="59" t="s">
        <v>49</v>
      </c>
      <c r="AB20" s="59" t="s">
        <v>49</v>
      </c>
      <c r="AC20" s="59" t="s">
        <v>49</v>
      </c>
      <c r="AD20" s="59" t="s">
        <v>49</v>
      </c>
      <c r="AE20" s="59" t="s">
        <v>49</v>
      </c>
      <c r="AF20" s="59" t="s">
        <v>49</v>
      </c>
      <c r="AG20" s="59" t="s">
        <v>49</v>
      </c>
      <c r="AH20" s="59" t="s">
        <v>49</v>
      </c>
      <c r="AI20" s="70">
        <f t="shared" si="2"/>
        <v>47.493197000000002</v>
      </c>
      <c r="AJ20" s="61">
        <f t="shared" si="3"/>
        <v>6.8731495100294859</v>
      </c>
      <c r="AK20" s="3"/>
      <c r="AL20" s="78">
        <f t="shared" si="4"/>
        <v>-8.4767750000000035</v>
      </c>
      <c r="AM20" s="83">
        <f t="shared" si="5"/>
        <v>-1.2267471052302545</v>
      </c>
      <c r="AN20" s="207"/>
      <c r="AO20" s="2">
        <v>1891</v>
      </c>
      <c r="AP20" s="59" t="s">
        <v>49</v>
      </c>
      <c r="AQ20" s="59" t="s">
        <v>49</v>
      </c>
      <c r="AS20" s="100" t="s">
        <v>184</v>
      </c>
      <c r="AT20" s="192">
        <v>101972623</v>
      </c>
      <c r="AU20" s="192">
        <v>79466911</v>
      </c>
      <c r="AV20" s="192">
        <v>22505712</v>
      </c>
      <c r="AW20" s="98"/>
    </row>
    <row r="21" spans="1:49" x14ac:dyDescent="0.3">
      <c r="A21" s="78">
        <v>725.54593461456761</v>
      </c>
      <c r="B21" s="2">
        <v>1892</v>
      </c>
      <c r="C21" s="67">
        <v>37.576971999999998</v>
      </c>
      <c r="D21" s="59" t="s">
        <v>49</v>
      </c>
      <c r="E21" s="61">
        <v>37.700000000000003</v>
      </c>
      <c r="F21" s="59" t="s">
        <v>49</v>
      </c>
      <c r="G21" s="59" t="s">
        <v>49</v>
      </c>
      <c r="H21" s="59" t="s">
        <v>49</v>
      </c>
      <c r="I21" s="59" t="s">
        <v>49</v>
      </c>
      <c r="J21" s="59" t="s">
        <v>49</v>
      </c>
      <c r="K21" s="59" t="s">
        <v>49</v>
      </c>
      <c r="L21" s="59" t="s">
        <v>49</v>
      </c>
      <c r="M21" s="59" t="s">
        <v>49</v>
      </c>
      <c r="N21" s="59" t="s">
        <v>49</v>
      </c>
      <c r="O21" s="59" t="s">
        <v>49</v>
      </c>
      <c r="P21" s="3" t="s">
        <v>49</v>
      </c>
      <c r="Q21" s="68">
        <f t="shared" si="0"/>
        <v>37.576971999999998</v>
      </c>
      <c r="R21" s="61">
        <f t="shared" si="1"/>
        <v>5.1791306666147943</v>
      </c>
      <c r="S21" s="3"/>
      <c r="T21" s="2">
        <v>1892</v>
      </c>
      <c r="U21" s="75">
        <v>54.884149999999998</v>
      </c>
      <c r="V21" s="59" t="s">
        <v>49</v>
      </c>
      <c r="W21" s="59" t="s">
        <v>49</v>
      </c>
      <c r="X21" s="59" t="s">
        <v>49</v>
      </c>
      <c r="Y21" s="59" t="s">
        <v>49</v>
      </c>
      <c r="Z21" s="59" t="s">
        <v>49</v>
      </c>
      <c r="AA21" s="59" t="s">
        <v>49</v>
      </c>
      <c r="AB21" s="59" t="s">
        <v>49</v>
      </c>
      <c r="AC21" s="59" t="s">
        <v>49</v>
      </c>
      <c r="AD21" s="59" t="s">
        <v>49</v>
      </c>
      <c r="AE21" s="59" t="s">
        <v>49</v>
      </c>
      <c r="AF21" s="59" t="s">
        <v>49</v>
      </c>
      <c r="AG21" s="59" t="s">
        <v>49</v>
      </c>
      <c r="AH21" s="59" t="s">
        <v>49</v>
      </c>
      <c r="AI21" s="70">
        <f t="shared" si="2"/>
        <v>54.884149999999998</v>
      </c>
      <c r="AJ21" s="61">
        <f t="shared" si="3"/>
        <v>7.5645313937505758</v>
      </c>
      <c r="AK21" s="3"/>
      <c r="AL21" s="78">
        <f t="shared" si="4"/>
        <v>-17.307178</v>
      </c>
      <c r="AM21" s="83">
        <f t="shared" si="5"/>
        <v>-2.385400727135782</v>
      </c>
      <c r="AN21" s="207"/>
      <c r="AO21" s="2">
        <v>1892</v>
      </c>
      <c r="AP21" s="59" t="s">
        <v>49</v>
      </c>
      <c r="AQ21" s="59" t="s">
        <v>49</v>
      </c>
      <c r="AS21" s="100" t="s">
        <v>185</v>
      </c>
      <c r="AT21" s="192">
        <v>114286122</v>
      </c>
      <c r="AU21" s="192">
        <v>85076640</v>
      </c>
      <c r="AV21" s="192">
        <v>29209481</v>
      </c>
      <c r="AW21" s="98"/>
    </row>
    <row r="22" spans="1:49" x14ac:dyDescent="0.3">
      <c r="A22" s="78">
        <v>761.82323134529599</v>
      </c>
      <c r="B22" s="2">
        <v>1893</v>
      </c>
      <c r="C22" s="67">
        <v>40.609045999999999</v>
      </c>
      <c r="D22" s="59" t="s">
        <v>49</v>
      </c>
      <c r="E22" s="111">
        <v>40.200000000000003</v>
      </c>
      <c r="F22" s="59" t="s">
        <v>49</v>
      </c>
      <c r="G22" s="59" t="s">
        <v>49</v>
      </c>
      <c r="H22" s="59" t="s">
        <v>49</v>
      </c>
      <c r="I22" s="59" t="s">
        <v>49</v>
      </c>
      <c r="J22" s="59" t="s">
        <v>49</v>
      </c>
      <c r="K22" s="59" t="s">
        <v>49</v>
      </c>
      <c r="L22" s="59" t="s">
        <v>49</v>
      </c>
      <c r="M22" s="59" t="s">
        <v>49</v>
      </c>
      <c r="N22" s="59" t="s">
        <v>49</v>
      </c>
      <c r="O22" s="59" t="s">
        <v>49</v>
      </c>
      <c r="P22" s="3" t="s">
        <v>49</v>
      </c>
      <c r="Q22" s="68">
        <f t="shared" si="0"/>
        <v>40.609045999999999</v>
      </c>
      <c r="R22" s="61">
        <f t="shared" si="1"/>
        <v>5.3305076990483595</v>
      </c>
      <c r="S22" s="3"/>
      <c r="T22" s="2">
        <v>1893</v>
      </c>
      <c r="U22" s="75">
        <v>54.433062999999997</v>
      </c>
      <c r="V22" s="59" t="s">
        <v>49</v>
      </c>
      <c r="W22" s="59" t="s">
        <v>49</v>
      </c>
      <c r="X22" s="59" t="s">
        <v>49</v>
      </c>
      <c r="Y22" s="59" t="s">
        <v>49</v>
      </c>
      <c r="Z22" s="59" t="s">
        <v>49</v>
      </c>
      <c r="AA22" s="59" t="s">
        <v>49</v>
      </c>
      <c r="AB22" s="59" t="s">
        <v>49</v>
      </c>
      <c r="AC22" s="59" t="s">
        <v>49</v>
      </c>
      <c r="AD22" s="59" t="s">
        <v>49</v>
      </c>
      <c r="AE22" s="59" t="s">
        <v>49</v>
      </c>
      <c r="AF22" s="59" t="s">
        <v>49</v>
      </c>
      <c r="AG22" s="59" t="s">
        <v>49</v>
      </c>
      <c r="AH22" s="59" t="s">
        <v>49</v>
      </c>
      <c r="AI22" s="70">
        <f t="shared" si="2"/>
        <v>54.433062999999997</v>
      </c>
      <c r="AJ22" s="61">
        <f t="shared" si="3"/>
        <v>7.1451041081901892</v>
      </c>
      <c r="AK22" s="3"/>
      <c r="AL22" s="78">
        <f t="shared" si="4"/>
        <v>-13.824016999999998</v>
      </c>
      <c r="AM22" s="83">
        <f t="shared" si="5"/>
        <v>-1.8145964091418301</v>
      </c>
      <c r="AN22" s="207"/>
      <c r="AO22" s="2">
        <v>1893</v>
      </c>
      <c r="AP22" s="59" t="s">
        <v>49</v>
      </c>
      <c r="AQ22" s="59" t="s">
        <v>49</v>
      </c>
      <c r="AS22" s="100" t="s">
        <v>186</v>
      </c>
      <c r="AT22" s="192">
        <v>111771867</v>
      </c>
      <c r="AU22" s="192">
        <v>93177441</v>
      </c>
      <c r="AV22" s="192">
        <v>18594426</v>
      </c>
      <c r="AW22" s="98"/>
    </row>
    <row r="23" spans="1:49" x14ac:dyDescent="0.3">
      <c r="A23" s="78">
        <v>799.91439291256086</v>
      </c>
      <c r="B23" s="2">
        <v>1894</v>
      </c>
      <c r="C23" s="67">
        <v>46.354809000000003</v>
      </c>
      <c r="D23" s="59" t="s">
        <v>49</v>
      </c>
      <c r="E23" s="111">
        <v>43.9</v>
      </c>
      <c r="F23" s="59" t="s">
        <v>49</v>
      </c>
      <c r="G23" s="59" t="s">
        <v>49</v>
      </c>
      <c r="H23" s="59" t="s">
        <v>49</v>
      </c>
      <c r="I23" s="59" t="s">
        <v>49</v>
      </c>
      <c r="J23" s="59" t="s">
        <v>49</v>
      </c>
      <c r="K23" s="59" t="s">
        <v>49</v>
      </c>
      <c r="L23" s="59" t="s">
        <v>49</v>
      </c>
      <c r="M23" s="59" t="s">
        <v>49</v>
      </c>
      <c r="N23" s="59" t="s">
        <v>49</v>
      </c>
      <c r="O23" s="59" t="s">
        <v>49</v>
      </c>
      <c r="P23" s="3" t="s">
        <v>49</v>
      </c>
      <c r="Q23" s="68">
        <f t="shared" si="0"/>
        <v>46.354809000000003</v>
      </c>
      <c r="R23" s="61">
        <f t="shared" si="1"/>
        <v>5.7949712382618772</v>
      </c>
      <c r="S23" s="3"/>
      <c r="T23" s="2">
        <v>1894</v>
      </c>
      <c r="U23" s="75">
        <v>56.891236999999997</v>
      </c>
      <c r="V23" s="59" t="s">
        <v>49</v>
      </c>
      <c r="W23" s="59" t="s">
        <v>49</v>
      </c>
      <c r="X23" s="59" t="s">
        <v>49</v>
      </c>
      <c r="Y23" s="59" t="s">
        <v>49</v>
      </c>
      <c r="Z23" s="59" t="s">
        <v>49</v>
      </c>
      <c r="AA23" s="59" t="s">
        <v>49</v>
      </c>
      <c r="AB23" s="59" t="s">
        <v>49</v>
      </c>
      <c r="AC23" s="59" t="s">
        <v>49</v>
      </c>
      <c r="AD23" s="59" t="s">
        <v>49</v>
      </c>
      <c r="AE23" s="59" t="s">
        <v>49</v>
      </c>
      <c r="AF23" s="59" t="s">
        <v>49</v>
      </c>
      <c r="AG23" s="59" t="s">
        <v>49</v>
      </c>
      <c r="AH23" s="59" t="s">
        <v>49</v>
      </c>
      <c r="AI23" s="70">
        <f t="shared" si="2"/>
        <v>56.891236999999997</v>
      </c>
      <c r="AJ23" s="61">
        <f t="shared" si="3"/>
        <v>7.112165689737604</v>
      </c>
      <c r="AK23" s="3"/>
      <c r="AL23" s="78">
        <f t="shared" si="4"/>
        <v>-10.536427999999994</v>
      </c>
      <c r="AM23" s="83">
        <f t="shared" si="5"/>
        <v>-1.3171944514757263</v>
      </c>
      <c r="AN23" s="207"/>
      <c r="AO23" s="2">
        <v>1894</v>
      </c>
      <c r="AP23" s="59" t="s">
        <v>49</v>
      </c>
      <c r="AQ23" s="59" t="s">
        <v>49</v>
      </c>
      <c r="AS23" s="100" t="s">
        <v>187</v>
      </c>
      <c r="AT23" s="192">
        <v>98775510</v>
      </c>
      <c r="AU23" s="192">
        <v>92967393</v>
      </c>
      <c r="AV23" s="192">
        <v>5808117</v>
      </c>
      <c r="AW23" s="98"/>
    </row>
    <row r="24" spans="1:49" ht="15.6" customHeight="1" x14ac:dyDescent="0.3">
      <c r="A24" s="30">
        <v>852</v>
      </c>
      <c r="B24" s="2">
        <v>1895</v>
      </c>
      <c r="C24" s="67">
        <v>50.584969999999998</v>
      </c>
      <c r="D24" s="59" t="s">
        <v>49</v>
      </c>
      <c r="E24" s="111">
        <v>50.5</v>
      </c>
      <c r="F24" s="59" t="s">
        <v>49</v>
      </c>
      <c r="G24" s="59" t="s">
        <v>49</v>
      </c>
      <c r="H24" s="59" t="s">
        <v>49</v>
      </c>
      <c r="I24" s="59" t="s">
        <v>49</v>
      </c>
      <c r="J24" s="59" t="s">
        <v>49</v>
      </c>
      <c r="K24" s="59" t="s">
        <v>49</v>
      </c>
      <c r="L24" s="59" t="s">
        <v>49</v>
      </c>
      <c r="M24" s="59" t="s">
        <v>49</v>
      </c>
      <c r="N24" s="59" t="s">
        <v>49</v>
      </c>
      <c r="O24" s="59" t="s">
        <v>49</v>
      </c>
      <c r="P24" s="3" t="s">
        <v>49</v>
      </c>
      <c r="Q24" s="68">
        <f t="shared" si="0"/>
        <v>50.584969999999998</v>
      </c>
      <c r="R24" s="61">
        <f t="shared" si="1"/>
        <v>5.9372030516431922</v>
      </c>
      <c r="S24" s="3"/>
      <c r="T24" s="2">
        <v>1895</v>
      </c>
      <c r="U24" s="75">
        <v>49.097828999999997</v>
      </c>
      <c r="V24" s="59" t="s">
        <v>49</v>
      </c>
      <c r="W24" s="59" t="s">
        <v>49</v>
      </c>
      <c r="X24" s="59" t="s">
        <v>49</v>
      </c>
      <c r="Y24" s="59" t="s">
        <v>49</v>
      </c>
      <c r="Z24" s="59" t="s">
        <v>49</v>
      </c>
      <c r="AA24" s="59" t="s">
        <v>49</v>
      </c>
      <c r="AB24" s="59" t="s">
        <v>49</v>
      </c>
      <c r="AC24" s="59" t="s">
        <v>49</v>
      </c>
      <c r="AD24" s="59" t="s">
        <v>49</v>
      </c>
      <c r="AE24" s="59" t="s">
        <v>49</v>
      </c>
      <c r="AF24" s="59" t="s">
        <v>49</v>
      </c>
      <c r="AG24" s="59" t="s">
        <v>49</v>
      </c>
      <c r="AH24" s="59" t="s">
        <v>49</v>
      </c>
      <c r="AI24" s="70">
        <f t="shared" si="2"/>
        <v>49.097828999999997</v>
      </c>
      <c r="AJ24" s="61">
        <f t="shared" si="3"/>
        <v>5.7626559859154929</v>
      </c>
      <c r="AK24" s="3"/>
      <c r="AL24" s="78">
        <f t="shared" si="4"/>
        <v>1.4871410000000012</v>
      </c>
      <c r="AM24" s="83">
        <f t="shared" si="5"/>
        <v>0.17454706572769968</v>
      </c>
      <c r="AN24" s="207"/>
      <c r="AO24" s="2">
        <v>1895</v>
      </c>
      <c r="AP24" s="59" t="s">
        <v>49</v>
      </c>
      <c r="AQ24" s="59" t="s">
        <v>49</v>
      </c>
      <c r="AS24" s="194" t="s">
        <v>188</v>
      </c>
      <c r="AT24" s="195">
        <v>106328485</v>
      </c>
      <c r="AU24" s="195">
        <v>95028650</v>
      </c>
      <c r="AV24" s="195">
        <v>11299834</v>
      </c>
      <c r="AW24" s="98"/>
    </row>
    <row r="25" spans="1:49" ht="15.6" customHeight="1" x14ac:dyDescent="0.3">
      <c r="A25" s="30">
        <v>879</v>
      </c>
      <c r="B25" s="2">
        <v>1896</v>
      </c>
      <c r="C25" s="67">
        <v>51.649805000000001</v>
      </c>
      <c r="D25" s="59" t="s">
        <v>49</v>
      </c>
      <c r="E25" s="111">
        <v>51.5</v>
      </c>
      <c r="F25" s="59" t="s">
        <v>49</v>
      </c>
      <c r="G25" s="59" t="s">
        <v>49</v>
      </c>
      <c r="H25" s="59" t="s">
        <v>49</v>
      </c>
      <c r="I25" s="59" t="s">
        <v>49</v>
      </c>
      <c r="J25" s="59" t="s">
        <v>49</v>
      </c>
      <c r="K25" s="59" t="s">
        <v>49</v>
      </c>
      <c r="L25" s="59" t="s">
        <v>49</v>
      </c>
      <c r="M25" s="59" t="s">
        <v>49</v>
      </c>
      <c r="N25" s="59" t="s">
        <v>49</v>
      </c>
      <c r="O25" s="59" t="s">
        <v>49</v>
      </c>
      <c r="P25" s="3" t="s">
        <v>49</v>
      </c>
      <c r="Q25" s="68">
        <f t="shared" si="0"/>
        <v>51.649805000000001</v>
      </c>
      <c r="R25" s="61">
        <f t="shared" si="1"/>
        <v>5.8759732650739478</v>
      </c>
      <c r="S25" s="3"/>
      <c r="T25" s="2">
        <v>1896</v>
      </c>
      <c r="U25" s="75">
        <v>50.063141000000002</v>
      </c>
      <c r="V25" s="59" t="s">
        <v>49</v>
      </c>
      <c r="W25" s="59" t="s">
        <v>49</v>
      </c>
      <c r="X25" s="59" t="s">
        <v>49</v>
      </c>
      <c r="Y25" s="59" t="s">
        <v>49</v>
      </c>
      <c r="Z25" s="59" t="s">
        <v>49</v>
      </c>
      <c r="AA25" s="59" t="s">
        <v>49</v>
      </c>
      <c r="AB25" s="59" t="s">
        <v>49</v>
      </c>
      <c r="AC25" s="59" t="s">
        <v>49</v>
      </c>
      <c r="AD25" s="59" t="s">
        <v>49</v>
      </c>
      <c r="AE25" s="59" t="s">
        <v>49</v>
      </c>
      <c r="AF25" s="59" t="s">
        <v>49</v>
      </c>
      <c r="AG25" s="59" t="s">
        <v>49</v>
      </c>
      <c r="AH25" s="59" t="s">
        <v>49</v>
      </c>
      <c r="AI25" s="70">
        <f t="shared" si="2"/>
        <v>50.063141000000002</v>
      </c>
      <c r="AJ25" s="61">
        <f t="shared" si="3"/>
        <v>5.6954654152445965</v>
      </c>
      <c r="AK25" s="3"/>
      <c r="AL25" s="78">
        <f t="shared" si="4"/>
        <v>1.586663999999999</v>
      </c>
      <c r="AM25" s="83">
        <f t="shared" si="5"/>
        <v>0.18050784982935142</v>
      </c>
      <c r="AN25" s="207"/>
      <c r="AO25" s="2">
        <v>1896</v>
      </c>
      <c r="AP25" s="59" t="s">
        <v>49</v>
      </c>
      <c r="AQ25" s="59" t="s">
        <v>49</v>
      </c>
      <c r="AS25" s="267" t="s">
        <v>189</v>
      </c>
      <c r="AT25" s="267"/>
      <c r="AU25" s="267"/>
      <c r="AV25" s="267"/>
      <c r="AW25" s="98"/>
    </row>
    <row r="26" spans="1:49" x14ac:dyDescent="0.3">
      <c r="A26" s="30">
        <v>1178</v>
      </c>
      <c r="B26" s="2">
        <v>1897</v>
      </c>
      <c r="C26" s="67">
        <v>53.108057000000002</v>
      </c>
      <c r="D26" s="59" t="s">
        <v>49</v>
      </c>
      <c r="E26" s="112">
        <v>52.7</v>
      </c>
      <c r="F26" s="59" t="s">
        <v>49</v>
      </c>
      <c r="G26" s="59" t="s">
        <v>49</v>
      </c>
      <c r="H26" s="59" t="s">
        <v>49</v>
      </c>
      <c r="I26" s="59" t="s">
        <v>49</v>
      </c>
      <c r="J26" s="59" t="s">
        <v>49</v>
      </c>
      <c r="K26" s="59" t="s">
        <v>49</v>
      </c>
      <c r="L26" s="59" t="s">
        <v>49</v>
      </c>
      <c r="M26" s="59" t="s">
        <v>49</v>
      </c>
      <c r="N26" s="59" t="s">
        <v>49</v>
      </c>
      <c r="O26" s="59" t="s">
        <v>49</v>
      </c>
      <c r="P26" s="3" t="s">
        <v>49</v>
      </c>
      <c r="Q26" s="68">
        <f t="shared" si="0"/>
        <v>53.108057000000002</v>
      </c>
      <c r="R26" s="61">
        <f t="shared" si="1"/>
        <v>4.5083240237691005</v>
      </c>
      <c r="S26" s="3"/>
      <c r="T26" s="2">
        <v>1897</v>
      </c>
      <c r="U26" s="75">
        <v>54.099662000000002</v>
      </c>
      <c r="V26" s="59" t="s">
        <v>49</v>
      </c>
      <c r="W26" s="59" t="s">
        <v>49</v>
      </c>
      <c r="X26" s="59" t="s">
        <v>49</v>
      </c>
      <c r="Y26" s="59" t="s">
        <v>49</v>
      </c>
      <c r="Z26" s="59" t="s">
        <v>49</v>
      </c>
      <c r="AA26" s="59" t="s">
        <v>49</v>
      </c>
      <c r="AB26" s="59" t="s">
        <v>49</v>
      </c>
      <c r="AC26" s="59" t="s">
        <v>49</v>
      </c>
      <c r="AD26" s="59" t="s">
        <v>49</v>
      </c>
      <c r="AE26" s="59" t="s">
        <v>49</v>
      </c>
      <c r="AF26" s="59" t="s">
        <v>49</v>
      </c>
      <c r="AG26" s="59" t="s">
        <v>49</v>
      </c>
      <c r="AH26" s="59" t="s">
        <v>49</v>
      </c>
      <c r="AI26" s="70">
        <f t="shared" si="2"/>
        <v>54.099662000000002</v>
      </c>
      <c r="AJ26" s="61">
        <f t="shared" si="3"/>
        <v>4.5925010186757218</v>
      </c>
      <c r="AK26" s="3"/>
      <c r="AL26" s="78">
        <f t="shared" si="4"/>
        <v>-0.99160499999999985</v>
      </c>
      <c r="AM26" s="83">
        <f t="shared" si="5"/>
        <v>-8.417699490662138E-2</v>
      </c>
      <c r="AN26" s="207"/>
      <c r="AO26" s="2">
        <v>1897</v>
      </c>
      <c r="AP26" s="59" t="s">
        <v>49</v>
      </c>
      <c r="AQ26" s="59" t="s">
        <v>49</v>
      </c>
      <c r="AS26" s="267"/>
      <c r="AT26" s="267"/>
      <c r="AU26" s="267"/>
      <c r="AV26" s="267"/>
      <c r="AW26" s="99"/>
    </row>
    <row r="27" spans="1:49" x14ac:dyDescent="0.3">
      <c r="A27" s="30">
        <v>1169</v>
      </c>
      <c r="B27" s="2">
        <v>1898</v>
      </c>
      <c r="C27" s="67">
        <v>60.511381</v>
      </c>
      <c r="D27" s="59" t="s">
        <v>49</v>
      </c>
      <c r="E27" s="113">
        <v>60.1</v>
      </c>
      <c r="F27" s="59" t="s">
        <v>49</v>
      </c>
      <c r="G27" s="59" t="s">
        <v>49</v>
      </c>
      <c r="H27" s="59" t="s">
        <v>49</v>
      </c>
      <c r="I27" s="59" t="s">
        <v>49</v>
      </c>
      <c r="J27" s="59" t="s">
        <v>49</v>
      </c>
      <c r="K27" s="59" t="s">
        <v>49</v>
      </c>
      <c r="L27" s="59" t="s">
        <v>49</v>
      </c>
      <c r="M27" s="59" t="s">
        <v>49</v>
      </c>
      <c r="N27" s="59" t="s">
        <v>49</v>
      </c>
      <c r="O27" s="59" t="s">
        <v>49</v>
      </c>
      <c r="P27" s="3" t="s">
        <v>49</v>
      </c>
      <c r="Q27" s="68">
        <f t="shared" si="0"/>
        <v>60.511381</v>
      </c>
      <c r="R27" s="61">
        <f t="shared" si="1"/>
        <v>5.1763371257485025</v>
      </c>
      <c r="S27" s="3"/>
      <c r="T27" s="2">
        <v>1898</v>
      </c>
      <c r="U27" s="75">
        <v>56.56767</v>
      </c>
      <c r="V27" s="59" t="s">
        <v>49</v>
      </c>
      <c r="W27" s="59" t="s">
        <v>49</v>
      </c>
      <c r="X27" s="59" t="s">
        <v>49</v>
      </c>
      <c r="Y27" s="59" t="s">
        <v>49</v>
      </c>
      <c r="Z27" s="59" t="s">
        <v>49</v>
      </c>
      <c r="AA27" s="59" t="s">
        <v>49</v>
      </c>
      <c r="AB27" s="59" t="s">
        <v>49</v>
      </c>
      <c r="AC27" s="59" t="s">
        <v>49</v>
      </c>
      <c r="AD27" s="59" t="s">
        <v>49</v>
      </c>
      <c r="AE27" s="59" t="s">
        <v>49</v>
      </c>
      <c r="AF27" s="59" t="s">
        <v>49</v>
      </c>
      <c r="AG27" s="59" t="s">
        <v>49</v>
      </c>
      <c r="AH27" s="59" t="s">
        <v>49</v>
      </c>
      <c r="AI27" s="70">
        <f t="shared" si="2"/>
        <v>56.56767</v>
      </c>
      <c r="AJ27" s="61">
        <f t="shared" si="3"/>
        <v>4.8389794696321635</v>
      </c>
      <c r="AK27" s="3"/>
      <c r="AL27" s="78">
        <f t="shared" si="4"/>
        <v>3.9437110000000004</v>
      </c>
      <c r="AM27" s="83">
        <f t="shared" si="5"/>
        <v>0.33735765611633878</v>
      </c>
      <c r="AN27" s="207"/>
      <c r="AO27" s="2">
        <v>1898</v>
      </c>
      <c r="AP27" s="59" t="s">
        <v>49</v>
      </c>
      <c r="AQ27" s="59" t="s">
        <v>49</v>
      </c>
      <c r="AS27" s="267"/>
      <c r="AT27" s="267"/>
      <c r="AU27" s="267"/>
      <c r="AV27" s="267"/>
      <c r="AW27" s="98"/>
    </row>
    <row r="28" spans="1:49" x14ac:dyDescent="0.3">
      <c r="A28" s="30">
        <v>1185</v>
      </c>
      <c r="B28" s="2">
        <v>1899</v>
      </c>
      <c r="C28" s="67">
        <v>64.445942000000002</v>
      </c>
      <c r="D28" s="59" t="s">
        <v>49</v>
      </c>
      <c r="E28" s="111">
        <v>64.3</v>
      </c>
      <c r="F28" s="59" t="s">
        <v>49</v>
      </c>
      <c r="G28" s="59" t="s">
        <v>49</v>
      </c>
      <c r="H28" s="59" t="s">
        <v>49</v>
      </c>
      <c r="I28" s="59" t="s">
        <v>49</v>
      </c>
      <c r="J28" s="59" t="s">
        <v>49</v>
      </c>
      <c r="K28" s="59" t="s">
        <v>49</v>
      </c>
      <c r="L28" s="59" t="s">
        <v>49</v>
      </c>
      <c r="M28" s="59" t="s">
        <v>49</v>
      </c>
      <c r="N28" s="59" t="s">
        <v>49</v>
      </c>
      <c r="O28" s="59" t="s">
        <v>49</v>
      </c>
      <c r="P28" s="3" t="s">
        <v>49</v>
      </c>
      <c r="Q28" s="68">
        <f t="shared" si="0"/>
        <v>64.445942000000002</v>
      </c>
      <c r="R28" s="61">
        <f t="shared" si="1"/>
        <v>5.43847611814346</v>
      </c>
      <c r="S28" s="3"/>
      <c r="T28" s="2">
        <v>1899</v>
      </c>
      <c r="U28" s="75">
        <v>58.011108</v>
      </c>
      <c r="V28" s="59" t="s">
        <v>49</v>
      </c>
      <c r="W28" s="59" t="s">
        <v>49</v>
      </c>
      <c r="X28" s="59" t="s">
        <v>49</v>
      </c>
      <c r="Y28" s="59" t="s">
        <v>49</v>
      </c>
      <c r="Z28" s="59" t="s">
        <v>49</v>
      </c>
      <c r="AA28" s="59" t="s">
        <v>49</v>
      </c>
      <c r="AB28" s="59" t="s">
        <v>49</v>
      </c>
      <c r="AC28" s="59" t="s">
        <v>49</v>
      </c>
      <c r="AD28" s="59" t="s">
        <v>49</v>
      </c>
      <c r="AE28" s="59" t="s">
        <v>49</v>
      </c>
      <c r="AF28" s="59" t="s">
        <v>49</v>
      </c>
      <c r="AG28" s="59" t="s">
        <v>49</v>
      </c>
      <c r="AH28" s="59" t="s">
        <v>49</v>
      </c>
      <c r="AI28" s="70">
        <f t="shared" si="2"/>
        <v>58.011108</v>
      </c>
      <c r="AJ28" s="61">
        <f t="shared" si="3"/>
        <v>4.8954521518987342</v>
      </c>
      <c r="AK28" s="3"/>
      <c r="AL28" s="78">
        <f t="shared" si="4"/>
        <v>6.4348340000000022</v>
      </c>
      <c r="AM28" s="83">
        <f t="shared" si="5"/>
        <v>0.54302396624472593</v>
      </c>
      <c r="AN28" s="207"/>
      <c r="AO28" s="2">
        <v>1899</v>
      </c>
      <c r="AP28" s="59" t="s">
        <v>49</v>
      </c>
      <c r="AQ28" s="59" t="s">
        <v>49</v>
      </c>
      <c r="AS28" s="267"/>
      <c r="AT28" s="267"/>
      <c r="AU28" s="267"/>
      <c r="AV28" s="267"/>
      <c r="AW28" s="98"/>
    </row>
    <row r="29" spans="1:49" x14ac:dyDescent="0.3">
      <c r="A29" s="30">
        <v>1317</v>
      </c>
      <c r="B29" s="2">
        <v>1900</v>
      </c>
      <c r="C29" s="67">
        <v>63.074060000000003</v>
      </c>
      <c r="D29" s="34">
        <v>72</v>
      </c>
      <c r="E29" s="111">
        <v>63</v>
      </c>
      <c r="F29" s="59" t="s">
        <v>49</v>
      </c>
      <c r="G29" s="59" t="s">
        <v>49</v>
      </c>
      <c r="H29" s="59" t="s">
        <v>49</v>
      </c>
      <c r="I29" s="59" t="s">
        <v>49</v>
      </c>
      <c r="J29" s="59" t="s">
        <v>49</v>
      </c>
      <c r="K29" s="59" t="s">
        <v>49</v>
      </c>
      <c r="L29" s="59" t="s">
        <v>49</v>
      </c>
      <c r="M29" s="59" t="s">
        <v>49</v>
      </c>
      <c r="N29" s="59" t="s">
        <v>49</v>
      </c>
      <c r="O29" s="59" t="s">
        <v>49</v>
      </c>
      <c r="P29" s="3" t="s">
        <v>49</v>
      </c>
      <c r="Q29" s="68">
        <f t="shared" si="0"/>
        <v>63.074060000000003</v>
      </c>
      <c r="R29" s="61">
        <f t="shared" si="1"/>
        <v>4.7892224753227035</v>
      </c>
      <c r="S29" s="3"/>
      <c r="T29" s="2">
        <v>1900</v>
      </c>
      <c r="U29" s="75">
        <v>64.853981000000005</v>
      </c>
      <c r="V29" s="30">
        <v>62</v>
      </c>
      <c r="W29" s="59" t="s">
        <v>49</v>
      </c>
      <c r="X29" s="59" t="s">
        <v>49</v>
      </c>
      <c r="Y29" s="59" t="s">
        <v>49</v>
      </c>
      <c r="Z29" s="59" t="s">
        <v>49</v>
      </c>
      <c r="AA29" s="59" t="s">
        <v>49</v>
      </c>
      <c r="AB29" s="59" t="s">
        <v>49</v>
      </c>
      <c r="AC29" s="59" t="s">
        <v>49</v>
      </c>
      <c r="AD29" s="59" t="s">
        <v>49</v>
      </c>
      <c r="AE29" s="59" t="s">
        <v>49</v>
      </c>
      <c r="AF29" s="59" t="s">
        <v>49</v>
      </c>
      <c r="AG29" s="59" t="s">
        <v>49</v>
      </c>
      <c r="AH29" s="59" t="s">
        <v>49</v>
      </c>
      <c r="AI29" s="70">
        <f t="shared" si="2"/>
        <v>64.853981000000005</v>
      </c>
      <c r="AJ29" s="61">
        <f t="shared" si="3"/>
        <v>4.9243721336370543</v>
      </c>
      <c r="AK29" s="3"/>
      <c r="AL29" s="78">
        <f t="shared" si="4"/>
        <v>-1.7799210000000016</v>
      </c>
      <c r="AM29" s="83">
        <f t="shared" si="5"/>
        <v>-0.13514965831435091</v>
      </c>
      <c r="AN29" s="207"/>
      <c r="AO29" s="2">
        <v>1900</v>
      </c>
      <c r="AP29" s="59" t="s">
        <v>49</v>
      </c>
      <c r="AQ29" s="59" t="s">
        <v>49</v>
      </c>
      <c r="AW29" s="98"/>
    </row>
    <row r="30" spans="1:49" x14ac:dyDescent="0.3">
      <c r="A30" s="30">
        <v>1774</v>
      </c>
      <c r="B30" s="2">
        <v>1901</v>
      </c>
      <c r="C30" s="67">
        <v>66.791770999999997</v>
      </c>
      <c r="D30" s="34">
        <v>79</v>
      </c>
      <c r="E30" s="111">
        <v>66</v>
      </c>
      <c r="F30" s="59" t="s">
        <v>49</v>
      </c>
      <c r="G30" s="59" t="s">
        <v>49</v>
      </c>
      <c r="H30" s="59" t="s">
        <v>49</v>
      </c>
      <c r="I30" s="59" t="s">
        <v>49</v>
      </c>
      <c r="J30" s="59" t="s">
        <v>49</v>
      </c>
      <c r="K30" s="59" t="s">
        <v>49</v>
      </c>
      <c r="L30" s="59" t="s">
        <v>49</v>
      </c>
      <c r="M30" s="59" t="s">
        <v>49</v>
      </c>
      <c r="N30" s="59" t="s">
        <v>49</v>
      </c>
      <c r="O30" s="59" t="s">
        <v>49</v>
      </c>
      <c r="P30" s="3" t="s">
        <v>49</v>
      </c>
      <c r="Q30" s="68">
        <f t="shared" si="0"/>
        <v>66.791770999999997</v>
      </c>
      <c r="R30" s="61">
        <f t="shared" si="1"/>
        <v>3.7650378241262681</v>
      </c>
      <c r="S30" s="3"/>
      <c r="T30" s="2">
        <v>1901</v>
      </c>
      <c r="U30" s="75">
        <v>64.602821000000006</v>
      </c>
      <c r="V30" s="30">
        <v>68</v>
      </c>
      <c r="W30" s="59" t="s">
        <v>49</v>
      </c>
      <c r="X30" s="59" t="s">
        <v>49</v>
      </c>
      <c r="Y30" s="59" t="s">
        <v>49</v>
      </c>
      <c r="Z30" s="59" t="s">
        <v>49</v>
      </c>
      <c r="AA30" s="59" t="s">
        <v>49</v>
      </c>
      <c r="AB30" s="59" t="s">
        <v>49</v>
      </c>
      <c r="AC30" s="59" t="s">
        <v>49</v>
      </c>
      <c r="AD30" s="59" t="s">
        <v>49</v>
      </c>
      <c r="AE30" s="59" t="s">
        <v>49</v>
      </c>
      <c r="AF30" s="59" t="s">
        <v>49</v>
      </c>
      <c r="AG30" s="59" t="s">
        <v>49</v>
      </c>
      <c r="AH30" s="59" t="s">
        <v>49</v>
      </c>
      <c r="AI30" s="70">
        <f t="shared" si="2"/>
        <v>64.602821000000006</v>
      </c>
      <c r="AJ30" s="61">
        <f t="shared" si="3"/>
        <v>3.6416471815107108</v>
      </c>
      <c r="AK30" s="3"/>
      <c r="AL30" s="78">
        <f t="shared" si="4"/>
        <v>2.1889499999999913</v>
      </c>
      <c r="AM30" s="83">
        <f t="shared" si="5"/>
        <v>0.12339064261555757</v>
      </c>
      <c r="AN30" s="207"/>
      <c r="AO30" s="2">
        <v>1901</v>
      </c>
      <c r="AP30" s="59" t="s">
        <v>49</v>
      </c>
      <c r="AQ30" s="59" t="s">
        <v>49</v>
      </c>
      <c r="AW30" s="98"/>
    </row>
    <row r="31" spans="1:49" x14ac:dyDescent="0.3">
      <c r="A31" s="30">
        <v>1672</v>
      </c>
      <c r="B31" s="2">
        <v>1902</v>
      </c>
      <c r="C31" s="67">
        <v>76.985339999999994</v>
      </c>
      <c r="D31" s="34">
        <v>81</v>
      </c>
      <c r="E31" s="111">
        <v>76</v>
      </c>
      <c r="F31" s="59" t="s">
        <v>49</v>
      </c>
      <c r="G31" s="59" t="s">
        <v>49</v>
      </c>
      <c r="H31" s="59" t="s">
        <v>49</v>
      </c>
      <c r="I31" s="59" t="s">
        <v>49</v>
      </c>
      <c r="J31" s="59" t="s">
        <v>49</v>
      </c>
      <c r="K31" s="59" t="s">
        <v>49</v>
      </c>
      <c r="L31" s="59" t="s">
        <v>49</v>
      </c>
      <c r="M31" s="59" t="s">
        <v>49</v>
      </c>
      <c r="N31" s="59" t="s">
        <v>49</v>
      </c>
      <c r="O31" s="59" t="s">
        <v>49</v>
      </c>
      <c r="P31" s="3" t="s">
        <v>49</v>
      </c>
      <c r="Q31" s="68">
        <f t="shared" si="0"/>
        <v>76.985339999999994</v>
      </c>
      <c r="R31" s="61">
        <f t="shared" si="1"/>
        <v>4.6043863636363636</v>
      </c>
      <c r="S31" s="3"/>
      <c r="T31" s="2">
        <v>1902</v>
      </c>
      <c r="U31" s="75">
        <v>73.185237999999998</v>
      </c>
      <c r="V31" s="30">
        <v>74</v>
      </c>
      <c r="W31" s="59" t="s">
        <v>49</v>
      </c>
      <c r="X31" s="59" t="s">
        <v>49</v>
      </c>
      <c r="Y31" s="59" t="s">
        <v>49</v>
      </c>
      <c r="Z31" s="59" t="s">
        <v>49</v>
      </c>
      <c r="AA31" s="59" t="s">
        <v>49</v>
      </c>
      <c r="AB31" s="59" t="s">
        <v>49</v>
      </c>
      <c r="AC31" s="59" t="s">
        <v>49</v>
      </c>
      <c r="AD31" s="59" t="s">
        <v>49</v>
      </c>
      <c r="AE31" s="59" t="s">
        <v>49</v>
      </c>
      <c r="AF31" s="59" t="s">
        <v>49</v>
      </c>
      <c r="AG31" s="59" t="s">
        <v>49</v>
      </c>
      <c r="AH31" s="59" t="s">
        <v>49</v>
      </c>
      <c r="AI31" s="70">
        <f t="shared" si="2"/>
        <v>73.185237999999998</v>
      </c>
      <c r="AJ31" s="61">
        <f t="shared" si="3"/>
        <v>4.377107535885167</v>
      </c>
      <c r="AK31" s="3"/>
      <c r="AL31" s="78">
        <f t="shared" si="4"/>
        <v>3.8001019999999954</v>
      </c>
      <c r="AM31" s="83">
        <f t="shared" si="5"/>
        <v>0.2272788277511959</v>
      </c>
      <c r="AN31" s="207"/>
      <c r="AO31" s="2">
        <v>1902</v>
      </c>
      <c r="AP31" s="59" t="s">
        <v>49</v>
      </c>
      <c r="AQ31" s="59" t="s">
        <v>49</v>
      </c>
      <c r="AW31" s="98"/>
    </row>
    <row r="32" spans="1:49" x14ac:dyDescent="0.3">
      <c r="A32" s="30">
        <v>1859</v>
      </c>
      <c r="B32" s="2">
        <v>1903</v>
      </c>
      <c r="C32" s="67">
        <v>86.960372000000007</v>
      </c>
      <c r="D32" s="66">
        <v>191</v>
      </c>
      <c r="E32" s="111">
        <v>86</v>
      </c>
      <c r="F32" s="59" t="s">
        <v>49</v>
      </c>
      <c r="G32" s="59" t="s">
        <v>49</v>
      </c>
      <c r="H32" s="59" t="s">
        <v>49</v>
      </c>
      <c r="I32" s="59" t="s">
        <v>49</v>
      </c>
      <c r="J32" s="59" t="s">
        <v>49</v>
      </c>
      <c r="K32" s="59" t="s">
        <v>49</v>
      </c>
      <c r="L32" s="59" t="s">
        <v>49</v>
      </c>
      <c r="M32" s="59" t="s">
        <v>49</v>
      </c>
      <c r="N32" s="59" t="s">
        <v>49</v>
      </c>
      <c r="O32" s="59" t="s">
        <v>49</v>
      </c>
      <c r="P32" s="3" t="s">
        <v>49</v>
      </c>
      <c r="Q32" s="68">
        <f t="shared" si="0"/>
        <v>86.960372000000007</v>
      </c>
      <c r="R32" s="61">
        <f t="shared" si="1"/>
        <v>4.6778037654653044</v>
      </c>
      <c r="S32" s="3"/>
      <c r="T32" s="2">
        <v>1903</v>
      </c>
      <c r="U32" s="75">
        <v>79.534570000000002</v>
      </c>
      <c r="V32" s="30">
        <v>120</v>
      </c>
      <c r="W32" s="59" t="s">
        <v>49</v>
      </c>
      <c r="X32" s="59" t="s">
        <v>49</v>
      </c>
      <c r="Y32" s="59" t="s">
        <v>49</v>
      </c>
      <c r="Z32" s="59" t="s">
        <v>49</v>
      </c>
      <c r="AA32" s="59" t="s">
        <v>49</v>
      </c>
      <c r="AB32" s="59" t="s">
        <v>49</v>
      </c>
      <c r="AC32" s="59" t="s">
        <v>49</v>
      </c>
      <c r="AD32" s="59" t="s">
        <v>49</v>
      </c>
      <c r="AE32" s="59" t="s">
        <v>49</v>
      </c>
      <c r="AF32" s="59" t="s">
        <v>49</v>
      </c>
      <c r="AG32" s="59" t="s">
        <v>49</v>
      </c>
      <c r="AH32" s="59" t="s">
        <v>49</v>
      </c>
      <c r="AI32" s="70">
        <f t="shared" si="2"/>
        <v>79.534570000000002</v>
      </c>
      <c r="AJ32" s="61">
        <f t="shared" si="3"/>
        <v>4.278352339967725</v>
      </c>
      <c r="AK32" s="3"/>
      <c r="AL32" s="78">
        <f t="shared" si="4"/>
        <v>7.4258020000000045</v>
      </c>
      <c r="AM32" s="83">
        <f t="shared" si="5"/>
        <v>0.39945142549757962</v>
      </c>
      <c r="AN32" s="207"/>
      <c r="AO32" s="2">
        <v>1903</v>
      </c>
      <c r="AP32" s="59" t="s">
        <v>49</v>
      </c>
      <c r="AQ32" s="59" t="s">
        <v>49</v>
      </c>
      <c r="AW32" s="98"/>
    </row>
    <row r="33" spans="1:49" x14ac:dyDescent="0.3">
      <c r="A33" s="30">
        <v>1836</v>
      </c>
      <c r="B33" s="2">
        <v>1904</v>
      </c>
      <c r="C33" s="67">
        <v>92.514657</v>
      </c>
      <c r="D33" s="66">
        <v>129</v>
      </c>
      <c r="E33" s="111">
        <v>92</v>
      </c>
      <c r="F33" s="59" t="s">
        <v>49</v>
      </c>
      <c r="G33" s="59" t="s">
        <v>49</v>
      </c>
      <c r="H33" s="59" t="s">
        <v>49</v>
      </c>
      <c r="I33" s="59" t="s">
        <v>49</v>
      </c>
      <c r="J33" s="59" t="s">
        <v>49</v>
      </c>
      <c r="K33" s="59" t="s">
        <v>49</v>
      </c>
      <c r="L33" s="59" t="s">
        <v>49</v>
      </c>
      <c r="M33" s="59" t="s">
        <v>49</v>
      </c>
      <c r="N33" s="59" t="s">
        <v>49</v>
      </c>
      <c r="O33" s="59" t="s">
        <v>49</v>
      </c>
      <c r="P33" s="3" t="s">
        <v>49</v>
      </c>
      <c r="Q33" s="68">
        <f t="shared" si="0"/>
        <v>92.514657</v>
      </c>
      <c r="R33" s="61">
        <f t="shared" si="1"/>
        <v>5.0389246732026143</v>
      </c>
      <c r="S33" s="3"/>
      <c r="T33" s="2">
        <v>1904</v>
      </c>
      <c r="U33" s="75">
        <v>89.370862000000002</v>
      </c>
      <c r="V33" s="30">
        <v>109</v>
      </c>
      <c r="W33" s="59" t="s">
        <v>49</v>
      </c>
      <c r="X33" s="59" t="s">
        <v>49</v>
      </c>
      <c r="Y33" s="59" t="s">
        <v>49</v>
      </c>
      <c r="Z33" s="59" t="s">
        <v>49</v>
      </c>
      <c r="AA33" s="59" t="s">
        <v>49</v>
      </c>
      <c r="AB33" s="59" t="s">
        <v>49</v>
      </c>
      <c r="AC33" s="59" t="s">
        <v>49</v>
      </c>
      <c r="AD33" s="59" t="s">
        <v>49</v>
      </c>
      <c r="AE33" s="59" t="s">
        <v>49</v>
      </c>
      <c r="AF33" s="59" t="s">
        <v>49</v>
      </c>
      <c r="AG33" s="59" t="s">
        <v>49</v>
      </c>
      <c r="AH33" s="59" t="s">
        <v>49</v>
      </c>
      <c r="AI33" s="70">
        <f t="shared" si="2"/>
        <v>89.370862000000002</v>
      </c>
      <c r="AJ33" s="61">
        <f t="shared" si="3"/>
        <v>4.8676940087145972</v>
      </c>
      <c r="AK33" s="3"/>
      <c r="AL33" s="78">
        <f t="shared" si="4"/>
        <v>3.1437949999999972</v>
      </c>
      <c r="AM33" s="83">
        <f t="shared" si="5"/>
        <v>0.17123066448801727</v>
      </c>
      <c r="AN33" s="207"/>
      <c r="AO33" s="2">
        <v>1904</v>
      </c>
      <c r="AP33" s="59" t="s">
        <v>49</v>
      </c>
      <c r="AQ33" s="59" t="s">
        <v>49</v>
      </c>
      <c r="AW33" s="29"/>
    </row>
    <row r="34" spans="1:49" ht="16.8" customHeight="1" x14ac:dyDescent="0.3">
      <c r="A34" s="30">
        <v>2273</v>
      </c>
      <c r="B34" s="2">
        <v>1905</v>
      </c>
      <c r="C34" s="67">
        <v>101.231589</v>
      </c>
      <c r="D34" s="34">
        <v>107</v>
      </c>
      <c r="E34" s="111">
        <v>102</v>
      </c>
      <c r="F34" s="59" t="s">
        <v>49</v>
      </c>
      <c r="G34" s="59" t="s">
        <v>49</v>
      </c>
      <c r="H34" s="59" t="s">
        <v>49</v>
      </c>
      <c r="I34" s="59" t="s">
        <v>49</v>
      </c>
      <c r="J34" s="59" t="s">
        <v>49</v>
      </c>
      <c r="K34" s="59" t="s">
        <v>49</v>
      </c>
      <c r="L34" s="59" t="s">
        <v>49</v>
      </c>
      <c r="M34" s="59" t="s">
        <v>49</v>
      </c>
      <c r="N34" s="59" t="s">
        <v>49</v>
      </c>
      <c r="O34" s="59" t="s">
        <v>49</v>
      </c>
      <c r="P34" s="3" t="s">
        <v>49</v>
      </c>
      <c r="Q34" s="68">
        <f t="shared" si="0"/>
        <v>101.231589</v>
      </c>
      <c r="R34" s="61">
        <f t="shared" si="1"/>
        <v>4.4536554773427186</v>
      </c>
      <c r="S34" s="3"/>
      <c r="T34" s="2">
        <v>1905</v>
      </c>
      <c r="U34" s="75">
        <v>88.993692999999993</v>
      </c>
      <c r="V34" s="30">
        <v>99</v>
      </c>
      <c r="W34" s="59" t="s">
        <v>49</v>
      </c>
      <c r="X34" s="59" t="s">
        <v>49</v>
      </c>
      <c r="Y34" s="59" t="s">
        <v>49</v>
      </c>
      <c r="Z34" s="59" t="s">
        <v>49</v>
      </c>
      <c r="AA34" s="59" t="s">
        <v>49</v>
      </c>
      <c r="AB34" s="59" t="s">
        <v>49</v>
      </c>
      <c r="AC34" s="59" t="s">
        <v>49</v>
      </c>
      <c r="AD34" s="59" t="s">
        <v>49</v>
      </c>
      <c r="AE34" s="59" t="s">
        <v>49</v>
      </c>
      <c r="AF34" s="59" t="s">
        <v>49</v>
      </c>
      <c r="AG34" s="59" t="s">
        <v>49</v>
      </c>
      <c r="AH34" s="59" t="s">
        <v>49</v>
      </c>
      <c r="AI34" s="70">
        <f t="shared" si="2"/>
        <v>88.993692999999993</v>
      </c>
      <c r="AJ34" s="61">
        <f t="shared" si="3"/>
        <v>3.915252661680598</v>
      </c>
      <c r="AK34" s="3"/>
      <c r="AL34" s="78">
        <f t="shared" si="4"/>
        <v>12.237896000000006</v>
      </c>
      <c r="AM34" s="83">
        <f t="shared" si="5"/>
        <v>0.53840281566212078</v>
      </c>
      <c r="AN34" s="207"/>
      <c r="AO34" s="2">
        <v>1905</v>
      </c>
      <c r="AP34" s="59" t="s">
        <v>49</v>
      </c>
      <c r="AQ34" s="59" t="s">
        <v>49</v>
      </c>
    </row>
    <row r="35" spans="1:49" x14ac:dyDescent="0.3">
      <c r="A35" s="30">
        <v>2217</v>
      </c>
      <c r="B35" s="2">
        <v>1906</v>
      </c>
      <c r="C35" s="67">
        <v>113.075531</v>
      </c>
      <c r="D35" s="34">
        <v>118</v>
      </c>
      <c r="E35" s="111">
        <v>114</v>
      </c>
      <c r="F35" s="59" t="s">
        <v>49</v>
      </c>
      <c r="G35" s="59" t="s">
        <v>49</v>
      </c>
      <c r="H35" s="59" t="s">
        <v>49</v>
      </c>
      <c r="I35" s="59" t="s">
        <v>49</v>
      </c>
      <c r="J35" s="59" t="s">
        <v>49</v>
      </c>
      <c r="K35" s="59" t="s">
        <v>49</v>
      </c>
      <c r="L35" s="59" t="s">
        <v>49</v>
      </c>
      <c r="M35" s="59" t="s">
        <v>49</v>
      </c>
      <c r="N35" s="59" t="s">
        <v>49</v>
      </c>
      <c r="O35" s="59" t="s">
        <v>49</v>
      </c>
      <c r="P35" s="3" t="s">
        <v>49</v>
      </c>
      <c r="Q35" s="68">
        <f t="shared" si="0"/>
        <v>113.075531</v>
      </c>
      <c r="R35" s="61">
        <f t="shared" si="1"/>
        <v>5.100384799278304</v>
      </c>
      <c r="S35" s="3"/>
      <c r="T35" s="2">
        <v>1906</v>
      </c>
      <c r="U35" s="75">
        <v>109.611615</v>
      </c>
      <c r="V35" s="30">
        <v>102</v>
      </c>
      <c r="W35" s="59" t="s">
        <v>49</v>
      </c>
      <c r="X35" s="59" t="s">
        <v>49</v>
      </c>
      <c r="Y35" s="59" t="s">
        <v>49</v>
      </c>
      <c r="Z35" s="59" t="s">
        <v>49</v>
      </c>
      <c r="AA35" s="59" t="s">
        <v>49</v>
      </c>
      <c r="AB35" s="59" t="s">
        <v>49</v>
      </c>
      <c r="AC35" s="59" t="s">
        <v>49</v>
      </c>
      <c r="AD35" s="59" t="s">
        <v>49</v>
      </c>
      <c r="AE35" s="59" t="s">
        <v>49</v>
      </c>
      <c r="AF35" s="59" t="s">
        <v>49</v>
      </c>
      <c r="AG35" s="59" t="s">
        <v>49</v>
      </c>
      <c r="AH35" s="59" t="s">
        <v>49</v>
      </c>
      <c r="AI35" s="70">
        <f t="shared" si="2"/>
        <v>109.611615</v>
      </c>
      <c r="AJ35" s="61">
        <f t="shared" si="3"/>
        <v>4.9441414073071721</v>
      </c>
      <c r="AK35" s="3"/>
      <c r="AL35" s="78">
        <f t="shared" si="4"/>
        <v>3.4639159999999976</v>
      </c>
      <c r="AM35" s="83">
        <f t="shared" si="5"/>
        <v>0.15624339197113205</v>
      </c>
      <c r="AN35" s="207"/>
      <c r="AO35" s="2">
        <v>1906</v>
      </c>
      <c r="AP35" s="59" t="s">
        <v>49</v>
      </c>
      <c r="AQ35" s="59" t="s">
        <v>49</v>
      </c>
    </row>
    <row r="36" spans="1:49" x14ac:dyDescent="0.3">
      <c r="A36" s="30">
        <v>2346</v>
      </c>
      <c r="B36" s="2">
        <v>1907</v>
      </c>
      <c r="C36" s="67">
        <v>111.780643</v>
      </c>
      <c r="D36" s="34">
        <v>115</v>
      </c>
      <c r="E36" s="111">
        <v>112</v>
      </c>
      <c r="F36" s="59" t="s">
        <v>49</v>
      </c>
      <c r="G36" s="59" t="s">
        <v>49</v>
      </c>
      <c r="H36" s="59" t="s">
        <v>49</v>
      </c>
      <c r="I36" s="59" t="s">
        <v>49</v>
      </c>
      <c r="J36" s="59" t="s">
        <v>49</v>
      </c>
      <c r="K36" s="59" t="s">
        <v>49</v>
      </c>
      <c r="L36" s="59" t="s">
        <v>49</v>
      </c>
      <c r="M36" s="59" t="s">
        <v>49</v>
      </c>
      <c r="N36" s="59" t="s">
        <v>49</v>
      </c>
      <c r="O36" s="59" t="s">
        <v>49</v>
      </c>
      <c r="P36" s="3" t="s">
        <v>49</v>
      </c>
      <c r="Q36" s="68">
        <f t="shared" si="0"/>
        <v>111.780643</v>
      </c>
      <c r="R36" s="61">
        <f t="shared" si="1"/>
        <v>4.7647332907075874</v>
      </c>
      <c r="S36" s="3"/>
      <c r="T36" s="2">
        <v>1907</v>
      </c>
      <c r="U36" s="75">
        <v>108.139235</v>
      </c>
      <c r="V36" s="30">
        <v>105</v>
      </c>
      <c r="W36" s="59" t="s">
        <v>49</v>
      </c>
      <c r="X36" s="59" t="s">
        <v>49</v>
      </c>
      <c r="Y36" s="59" t="s">
        <v>49</v>
      </c>
      <c r="Z36" s="59" t="s">
        <v>49</v>
      </c>
      <c r="AA36" s="59" t="s">
        <v>49</v>
      </c>
      <c r="AB36" s="59" t="s">
        <v>49</v>
      </c>
      <c r="AC36" s="59" t="s">
        <v>49</v>
      </c>
      <c r="AD36" s="59" t="s">
        <v>49</v>
      </c>
      <c r="AE36" s="59" t="s">
        <v>49</v>
      </c>
      <c r="AF36" s="59" t="s">
        <v>49</v>
      </c>
      <c r="AG36" s="59" t="s">
        <v>49</v>
      </c>
      <c r="AH36" s="59" t="s">
        <v>49</v>
      </c>
      <c r="AI36" s="70">
        <f t="shared" si="2"/>
        <v>108.139235</v>
      </c>
      <c r="AJ36" s="61">
        <f t="shared" si="3"/>
        <v>4.6095155583972716</v>
      </c>
      <c r="AK36" s="3"/>
      <c r="AL36" s="78">
        <f t="shared" si="4"/>
        <v>3.6414079999999984</v>
      </c>
      <c r="AM36" s="83">
        <f t="shared" si="5"/>
        <v>0.15521773231031538</v>
      </c>
      <c r="AN36" s="207"/>
      <c r="AO36" s="2">
        <v>1907</v>
      </c>
      <c r="AP36" s="59" t="s">
        <v>49</v>
      </c>
      <c r="AQ36" s="59" t="s">
        <v>49</v>
      </c>
    </row>
    <row r="37" spans="1:49" x14ac:dyDescent="0.3">
      <c r="A37" s="30">
        <v>2408</v>
      </c>
      <c r="B37" s="2">
        <v>1908</v>
      </c>
      <c r="C37" s="67">
        <v>98.775492</v>
      </c>
      <c r="D37" s="34">
        <v>102</v>
      </c>
      <c r="E37" s="111">
        <v>99</v>
      </c>
      <c r="F37" s="59" t="s">
        <v>49</v>
      </c>
      <c r="G37" s="59" t="s">
        <v>49</v>
      </c>
      <c r="H37" s="59" t="s">
        <v>49</v>
      </c>
      <c r="I37" s="59" t="s">
        <v>49</v>
      </c>
      <c r="J37" s="59" t="s">
        <v>49</v>
      </c>
      <c r="K37" s="59" t="s">
        <v>49</v>
      </c>
      <c r="L37" s="59" t="s">
        <v>49</v>
      </c>
      <c r="M37" s="59" t="s">
        <v>49</v>
      </c>
      <c r="N37" s="59" t="s">
        <v>49</v>
      </c>
      <c r="O37" s="59" t="s">
        <v>49</v>
      </c>
      <c r="P37" s="3" t="s">
        <v>49</v>
      </c>
      <c r="Q37" s="68">
        <f t="shared" si="0"/>
        <v>98.775492</v>
      </c>
      <c r="R37" s="61">
        <f t="shared" si="1"/>
        <v>4.1019722591362129</v>
      </c>
      <c r="S37" s="3"/>
      <c r="T37" s="2">
        <v>1908</v>
      </c>
      <c r="U37" s="75">
        <v>118.21733</v>
      </c>
      <c r="V37" s="30">
        <v>104</v>
      </c>
      <c r="W37" s="59" t="s">
        <v>49</v>
      </c>
      <c r="X37" s="59" t="s">
        <v>49</v>
      </c>
      <c r="Y37" s="59" t="s">
        <v>49</v>
      </c>
      <c r="Z37" s="59" t="s">
        <v>49</v>
      </c>
      <c r="AA37" s="59" t="s">
        <v>49</v>
      </c>
      <c r="AB37" s="59" t="s">
        <v>49</v>
      </c>
      <c r="AC37" s="59" t="s">
        <v>49</v>
      </c>
      <c r="AD37" s="59" t="s">
        <v>49</v>
      </c>
      <c r="AE37" s="59" t="s">
        <v>49</v>
      </c>
      <c r="AF37" s="59" t="s">
        <v>49</v>
      </c>
      <c r="AG37" s="59" t="s">
        <v>49</v>
      </c>
      <c r="AH37" s="59" t="s">
        <v>49</v>
      </c>
      <c r="AI37" s="70">
        <f t="shared" si="2"/>
        <v>118.21733</v>
      </c>
      <c r="AJ37" s="61">
        <f t="shared" si="3"/>
        <v>4.9093575581395346</v>
      </c>
      <c r="AK37" s="3"/>
      <c r="AL37" s="78">
        <f t="shared" si="4"/>
        <v>-19.441838000000004</v>
      </c>
      <c r="AM37" s="83">
        <f t="shared" si="5"/>
        <v>-0.80738529900332245</v>
      </c>
      <c r="AN37" s="207"/>
      <c r="AO37" s="2">
        <v>1908</v>
      </c>
      <c r="AP37" s="59" t="s">
        <v>49</v>
      </c>
      <c r="AQ37" s="59" t="s">
        <v>49</v>
      </c>
    </row>
    <row r="38" spans="1:49" x14ac:dyDescent="0.3">
      <c r="A38" s="30">
        <v>2643</v>
      </c>
      <c r="B38" s="2">
        <v>1909</v>
      </c>
      <c r="C38" s="67">
        <v>106.14306999999999</v>
      </c>
      <c r="D38" s="34">
        <v>111</v>
      </c>
      <c r="E38" s="111">
        <v>106</v>
      </c>
      <c r="F38" s="59" t="s">
        <v>49</v>
      </c>
      <c r="G38" s="59" t="s">
        <v>49</v>
      </c>
      <c r="H38" s="59" t="s">
        <v>49</v>
      </c>
      <c r="I38" s="59" t="s">
        <v>49</v>
      </c>
      <c r="J38" s="59" t="s">
        <v>49</v>
      </c>
      <c r="K38" s="59" t="s">
        <v>49</v>
      </c>
      <c r="L38" s="59" t="s">
        <v>49</v>
      </c>
      <c r="M38" s="59" t="s">
        <v>49</v>
      </c>
      <c r="N38" s="59" t="s">
        <v>49</v>
      </c>
      <c r="O38" s="59" t="s">
        <v>49</v>
      </c>
      <c r="P38" s="3" t="s">
        <v>49</v>
      </c>
      <c r="Q38" s="68">
        <f t="shared" si="0"/>
        <v>106.14306999999999</v>
      </c>
      <c r="R38" s="61">
        <f t="shared" si="1"/>
        <v>4.0160071888006046</v>
      </c>
      <c r="S38" s="3"/>
      <c r="T38" s="2">
        <v>1909</v>
      </c>
      <c r="U38" s="75">
        <v>111.89852500000001</v>
      </c>
      <c r="V38" s="30">
        <v>107</v>
      </c>
      <c r="W38" s="59" t="s">
        <v>49</v>
      </c>
      <c r="X38" s="59" t="s">
        <v>49</v>
      </c>
      <c r="Y38" s="59" t="s">
        <v>49</v>
      </c>
      <c r="Z38" s="59" t="s">
        <v>49</v>
      </c>
      <c r="AA38" s="59" t="s">
        <v>49</v>
      </c>
      <c r="AB38" s="59" t="s">
        <v>49</v>
      </c>
      <c r="AC38" s="59" t="s">
        <v>49</v>
      </c>
      <c r="AD38" s="59" t="s">
        <v>49</v>
      </c>
      <c r="AE38" s="59" t="s">
        <v>49</v>
      </c>
      <c r="AF38" s="59" t="s">
        <v>49</v>
      </c>
      <c r="AG38" s="59" t="s">
        <v>49</v>
      </c>
      <c r="AH38" s="59" t="s">
        <v>49</v>
      </c>
      <c r="AI38" s="70">
        <f t="shared" si="2"/>
        <v>111.89852500000001</v>
      </c>
      <c r="AJ38" s="61">
        <f t="shared" si="3"/>
        <v>4.2337693908437384</v>
      </c>
      <c r="AK38" s="3"/>
      <c r="AL38" s="78">
        <f t="shared" si="4"/>
        <v>-5.755455000000012</v>
      </c>
      <c r="AM38" s="83">
        <f t="shared" si="5"/>
        <v>-0.21776220204313326</v>
      </c>
      <c r="AN38" s="207"/>
      <c r="AO38" s="2">
        <v>1909</v>
      </c>
      <c r="AP38" s="59" t="s">
        <v>49</v>
      </c>
      <c r="AQ38" s="59" t="s">
        <v>49</v>
      </c>
    </row>
    <row r="39" spans="1:49" x14ac:dyDescent="0.3">
      <c r="A39" s="30">
        <v>3100</v>
      </c>
      <c r="B39" s="2">
        <v>1910</v>
      </c>
      <c r="C39" s="67">
        <v>111.136386</v>
      </c>
      <c r="D39" s="34">
        <v>116</v>
      </c>
      <c r="E39" s="114">
        <v>111</v>
      </c>
      <c r="F39" s="59" t="s">
        <v>49</v>
      </c>
      <c r="G39" s="59" t="s">
        <v>49</v>
      </c>
      <c r="H39" s="59" t="s">
        <v>49</v>
      </c>
      <c r="I39" s="59" t="s">
        <v>49</v>
      </c>
      <c r="J39" s="59" t="s">
        <v>49</v>
      </c>
      <c r="K39" s="59" t="s">
        <v>49</v>
      </c>
      <c r="L39" s="59" t="s">
        <v>49</v>
      </c>
      <c r="M39" s="59" t="s">
        <v>49</v>
      </c>
      <c r="N39" s="59" t="s">
        <v>49</v>
      </c>
      <c r="O39" s="59" t="s">
        <v>49</v>
      </c>
      <c r="P39" s="3" t="s">
        <v>49</v>
      </c>
      <c r="Q39" s="68">
        <f t="shared" si="0"/>
        <v>111.136386</v>
      </c>
      <c r="R39" s="61">
        <f t="shared" si="1"/>
        <v>3.5850447096774194</v>
      </c>
      <c r="S39" s="3"/>
      <c r="T39" s="2">
        <v>1910</v>
      </c>
      <c r="U39" s="75">
        <v>125.48779999999999</v>
      </c>
      <c r="V39" s="30">
        <v>113</v>
      </c>
      <c r="W39" s="59" t="s">
        <v>49</v>
      </c>
      <c r="X39" s="59" t="s">
        <v>49</v>
      </c>
      <c r="Y39" s="59" t="s">
        <v>49</v>
      </c>
      <c r="Z39" s="59" t="s">
        <v>49</v>
      </c>
      <c r="AA39" s="59" t="s">
        <v>49</v>
      </c>
      <c r="AB39" s="59" t="s">
        <v>49</v>
      </c>
      <c r="AC39" s="59" t="s">
        <v>49</v>
      </c>
      <c r="AD39" s="59" t="s">
        <v>49</v>
      </c>
      <c r="AE39" s="59" t="s">
        <v>49</v>
      </c>
      <c r="AF39" s="59" t="s">
        <v>49</v>
      </c>
      <c r="AG39" s="59" t="s">
        <v>49</v>
      </c>
      <c r="AH39" s="59" t="s">
        <v>49</v>
      </c>
      <c r="AI39" s="70">
        <f t="shared" si="2"/>
        <v>125.48779999999999</v>
      </c>
      <c r="AJ39" s="61">
        <f t="shared" si="3"/>
        <v>4.0479935483870966</v>
      </c>
      <c r="AK39" s="3"/>
      <c r="AL39" s="78">
        <f t="shared" si="4"/>
        <v>-14.351413999999991</v>
      </c>
      <c r="AM39" s="83">
        <f t="shared" si="5"/>
        <v>-0.46294883870967712</v>
      </c>
      <c r="AN39" s="207"/>
      <c r="AO39" s="2">
        <v>1910</v>
      </c>
      <c r="AP39" s="59" t="s">
        <v>49</v>
      </c>
      <c r="AQ39" s="59" t="s">
        <v>49</v>
      </c>
    </row>
    <row r="40" spans="1:49" x14ac:dyDescent="0.3">
      <c r="A40" s="30">
        <v>3161.7565254292613</v>
      </c>
      <c r="B40" s="2">
        <v>1911</v>
      </c>
      <c r="C40" s="59" t="s">
        <v>49</v>
      </c>
      <c r="D40" s="69">
        <v>110</v>
      </c>
      <c r="E40" s="59" t="s">
        <v>49</v>
      </c>
      <c r="F40" s="59" t="s">
        <v>49</v>
      </c>
      <c r="G40" s="59" t="s">
        <v>49</v>
      </c>
      <c r="H40" s="59" t="s">
        <v>49</v>
      </c>
      <c r="I40" s="59" t="s">
        <v>49</v>
      </c>
      <c r="J40" s="59" t="s">
        <v>49</v>
      </c>
      <c r="K40" s="59" t="s">
        <v>49</v>
      </c>
      <c r="L40" s="59" t="s">
        <v>49</v>
      </c>
      <c r="M40" s="59" t="s">
        <v>49</v>
      </c>
      <c r="N40" s="59" t="s">
        <v>49</v>
      </c>
      <c r="O40" s="59" t="s">
        <v>49</v>
      </c>
      <c r="P40" s="3" t="s">
        <v>49</v>
      </c>
      <c r="Q40" s="69">
        <f t="shared" ref="Q40:Q63" si="6">D40</f>
        <v>110</v>
      </c>
      <c r="R40" s="61">
        <f t="shared" si="1"/>
        <v>3.4790787688835612</v>
      </c>
      <c r="S40" s="3"/>
      <c r="T40" s="2">
        <v>1911</v>
      </c>
      <c r="U40" s="59" t="s">
        <v>49</v>
      </c>
      <c r="V40" s="74">
        <v>120</v>
      </c>
      <c r="W40" s="59" t="s">
        <v>49</v>
      </c>
      <c r="X40" s="59" t="s">
        <v>49</v>
      </c>
      <c r="Y40" s="59" t="s">
        <v>49</v>
      </c>
      <c r="Z40" s="59" t="s">
        <v>49</v>
      </c>
      <c r="AA40" s="59" t="s">
        <v>49</v>
      </c>
      <c r="AB40" s="59" t="s">
        <v>49</v>
      </c>
      <c r="AC40" s="59" t="s">
        <v>49</v>
      </c>
      <c r="AD40" s="59" t="s">
        <v>49</v>
      </c>
      <c r="AE40" s="59" t="s">
        <v>49</v>
      </c>
      <c r="AF40" s="59" t="s">
        <v>49</v>
      </c>
      <c r="AG40" s="59" t="s">
        <v>49</v>
      </c>
      <c r="AH40" s="59" t="s">
        <v>49</v>
      </c>
      <c r="AI40" s="74">
        <f>V40</f>
        <v>120</v>
      </c>
      <c r="AJ40" s="61">
        <f t="shared" si="3"/>
        <v>3.7953586569638849</v>
      </c>
      <c r="AK40" s="3"/>
      <c r="AL40" s="78">
        <f t="shared" si="4"/>
        <v>-10</v>
      </c>
      <c r="AM40" s="83">
        <f t="shared" si="5"/>
        <v>-0.3162798880803237</v>
      </c>
      <c r="AN40" s="207"/>
      <c r="AO40" s="2">
        <v>1911</v>
      </c>
      <c r="AP40" s="59" t="s">
        <v>49</v>
      </c>
      <c r="AQ40" s="59" t="s">
        <v>49</v>
      </c>
    </row>
    <row r="41" spans="1:49" x14ac:dyDescent="0.3">
      <c r="A41" s="30">
        <v>3273.6999138277724</v>
      </c>
      <c r="B41" s="2">
        <v>1912</v>
      </c>
      <c r="C41" s="59" t="s">
        <v>49</v>
      </c>
      <c r="D41" s="69">
        <v>126</v>
      </c>
      <c r="E41" s="59" t="s">
        <v>49</v>
      </c>
      <c r="F41" s="59" t="s">
        <v>49</v>
      </c>
      <c r="G41" s="59" t="s">
        <v>49</v>
      </c>
      <c r="H41" s="59" t="s">
        <v>49</v>
      </c>
      <c r="I41" s="59" t="s">
        <v>49</v>
      </c>
      <c r="J41" s="59" t="s">
        <v>49</v>
      </c>
      <c r="K41" s="59" t="s">
        <v>49</v>
      </c>
      <c r="L41" s="59" t="s">
        <v>49</v>
      </c>
      <c r="M41" s="59" t="s">
        <v>49</v>
      </c>
      <c r="N41" s="59" t="s">
        <v>49</v>
      </c>
      <c r="O41" s="59" t="s">
        <v>49</v>
      </c>
      <c r="P41" s="3" t="s">
        <v>49</v>
      </c>
      <c r="Q41" s="69">
        <f t="shared" si="6"/>
        <v>126</v>
      </c>
      <c r="R41" s="61">
        <f t="shared" si="1"/>
        <v>3.8488561357682456</v>
      </c>
      <c r="S41" s="3"/>
      <c r="T41" s="2">
        <v>1912</v>
      </c>
      <c r="U41" s="59" t="s">
        <v>49</v>
      </c>
      <c r="V41" s="74">
        <v>153</v>
      </c>
      <c r="W41" s="3" t="s">
        <v>49</v>
      </c>
      <c r="X41" s="3" t="s">
        <v>49</v>
      </c>
      <c r="Y41" s="3" t="s">
        <v>49</v>
      </c>
      <c r="Z41" s="3" t="s">
        <v>49</v>
      </c>
      <c r="AA41" s="59" t="s">
        <v>49</v>
      </c>
      <c r="AB41" s="3" t="s">
        <v>49</v>
      </c>
      <c r="AC41" s="3" t="s">
        <v>49</v>
      </c>
      <c r="AD41" s="3" t="s">
        <v>49</v>
      </c>
      <c r="AE41" s="3" t="s">
        <v>49</v>
      </c>
      <c r="AF41" s="3" t="s">
        <v>49</v>
      </c>
      <c r="AG41" s="3" t="s">
        <v>49</v>
      </c>
      <c r="AH41" s="59" t="s">
        <v>49</v>
      </c>
      <c r="AI41" s="74">
        <f>V41</f>
        <v>153</v>
      </c>
      <c r="AJ41" s="61">
        <f t="shared" si="3"/>
        <v>4.673611022004299</v>
      </c>
      <c r="AK41" s="3"/>
      <c r="AL41" s="78">
        <f t="shared" si="4"/>
        <v>-27</v>
      </c>
      <c r="AM41" s="83">
        <f t="shared" si="5"/>
        <v>-0.82475488623605275</v>
      </c>
      <c r="AN41" s="207"/>
      <c r="AO41" s="2">
        <v>1912</v>
      </c>
      <c r="AP41" s="59" t="s">
        <v>49</v>
      </c>
      <c r="AQ41" s="59" t="s">
        <v>49</v>
      </c>
    </row>
    <row r="42" spans="1:49" x14ac:dyDescent="0.3">
      <c r="A42" s="30">
        <v>3319.7785117900039</v>
      </c>
      <c r="B42" s="2">
        <v>1913</v>
      </c>
      <c r="C42" s="59" t="s">
        <v>49</v>
      </c>
      <c r="D42" s="69">
        <v>121</v>
      </c>
      <c r="E42" s="59" t="s">
        <v>49</v>
      </c>
      <c r="F42" s="59" t="s">
        <v>49</v>
      </c>
      <c r="G42" s="59" t="s">
        <v>49</v>
      </c>
      <c r="H42" s="59" t="s">
        <v>49</v>
      </c>
      <c r="I42" s="59" t="s">
        <v>49</v>
      </c>
      <c r="J42" s="59" t="s">
        <v>49</v>
      </c>
      <c r="K42" s="59" t="s">
        <v>49</v>
      </c>
      <c r="L42" s="59" t="s">
        <v>49</v>
      </c>
      <c r="M42" s="59" t="s">
        <v>49</v>
      </c>
      <c r="N42" s="59" t="s">
        <v>49</v>
      </c>
      <c r="O42" s="59" t="s">
        <v>49</v>
      </c>
      <c r="P42" s="3" t="s">
        <v>49</v>
      </c>
      <c r="Q42" s="69">
        <f t="shared" si="6"/>
        <v>121</v>
      </c>
      <c r="R42" s="61">
        <f t="shared" si="1"/>
        <v>3.6448214713805576</v>
      </c>
      <c r="S42" s="3"/>
      <c r="T42" s="2">
        <v>1913</v>
      </c>
      <c r="U42" s="59" t="s">
        <v>49</v>
      </c>
      <c r="V42" s="74">
        <v>111</v>
      </c>
      <c r="W42" s="3" t="s">
        <v>49</v>
      </c>
      <c r="X42" s="3" t="s">
        <v>49</v>
      </c>
      <c r="Y42" s="3" t="s">
        <v>49</v>
      </c>
      <c r="Z42" s="3" t="s">
        <v>49</v>
      </c>
      <c r="AA42" s="59" t="s">
        <v>49</v>
      </c>
      <c r="AB42" s="3" t="s">
        <v>49</v>
      </c>
      <c r="AC42" s="3" t="s">
        <v>49</v>
      </c>
      <c r="AD42" s="3" t="s">
        <v>49</v>
      </c>
      <c r="AE42" s="3" t="s">
        <v>49</v>
      </c>
      <c r="AF42" s="3" t="s">
        <v>49</v>
      </c>
      <c r="AG42" s="3" t="s">
        <v>49</v>
      </c>
      <c r="AH42" s="59" t="s">
        <v>49</v>
      </c>
      <c r="AI42" s="74">
        <f>V42</f>
        <v>111</v>
      </c>
      <c r="AJ42" s="61">
        <f t="shared" si="3"/>
        <v>3.3435965563904291</v>
      </c>
      <c r="AK42" s="3"/>
      <c r="AL42" s="78">
        <f t="shared" si="4"/>
        <v>10</v>
      </c>
      <c r="AM42" s="83">
        <f t="shared" si="5"/>
        <v>0.30122491499012871</v>
      </c>
      <c r="AN42" s="207"/>
      <c r="AO42" s="2">
        <v>1913</v>
      </c>
      <c r="AP42" s="59" t="s">
        <v>49</v>
      </c>
      <c r="AQ42" s="59" t="s">
        <v>49</v>
      </c>
    </row>
    <row r="43" spans="1:49" x14ac:dyDescent="0.3">
      <c r="A43" s="30">
        <v>5615.4717482630276</v>
      </c>
      <c r="B43" s="2">
        <v>1914</v>
      </c>
      <c r="C43" s="59" t="s">
        <v>49</v>
      </c>
      <c r="D43" s="69" t="s">
        <v>49</v>
      </c>
      <c r="E43" s="59" t="s">
        <v>49</v>
      </c>
      <c r="F43" s="59" t="s">
        <v>49</v>
      </c>
      <c r="G43" s="59" t="s">
        <v>49</v>
      </c>
      <c r="H43" s="59" t="s">
        <v>49</v>
      </c>
      <c r="I43" s="59" t="s">
        <v>49</v>
      </c>
      <c r="J43" s="59" t="s">
        <v>49</v>
      </c>
      <c r="K43" s="59" t="s">
        <v>49</v>
      </c>
      <c r="L43" s="59" t="s">
        <v>49</v>
      </c>
      <c r="M43" s="59" t="s">
        <v>49</v>
      </c>
      <c r="N43" s="59" t="s">
        <v>49</v>
      </c>
      <c r="O43" s="59" t="s">
        <v>49</v>
      </c>
      <c r="P43" s="3" t="s">
        <v>49</v>
      </c>
      <c r="Q43" s="69" t="str">
        <f t="shared" si="6"/>
        <v>-</v>
      </c>
      <c r="R43" s="59" t="s">
        <v>49</v>
      </c>
      <c r="S43" s="3"/>
      <c r="T43" s="2">
        <v>1914</v>
      </c>
      <c r="U43" s="59" t="s">
        <v>49</v>
      </c>
      <c r="V43" s="74" t="s">
        <v>49</v>
      </c>
      <c r="W43" s="3" t="s">
        <v>49</v>
      </c>
      <c r="X43" s="3" t="s">
        <v>49</v>
      </c>
      <c r="Y43" s="3" t="s">
        <v>49</v>
      </c>
      <c r="Z43" s="3" t="s">
        <v>49</v>
      </c>
      <c r="AA43" s="59" t="s">
        <v>49</v>
      </c>
      <c r="AB43" s="3" t="s">
        <v>49</v>
      </c>
      <c r="AC43" s="3" t="s">
        <v>49</v>
      </c>
      <c r="AD43" s="3" t="s">
        <v>49</v>
      </c>
      <c r="AE43" s="3" t="s">
        <v>49</v>
      </c>
      <c r="AF43" s="3" t="s">
        <v>49</v>
      </c>
      <c r="AG43" s="3" t="s">
        <v>49</v>
      </c>
      <c r="AH43" s="59" t="s">
        <v>49</v>
      </c>
      <c r="AI43" s="74" t="s">
        <v>49</v>
      </c>
      <c r="AJ43" s="61" t="s">
        <v>49</v>
      </c>
      <c r="AK43" s="3"/>
      <c r="AL43" s="175" t="s">
        <v>49</v>
      </c>
      <c r="AM43" s="59" t="s">
        <v>49</v>
      </c>
      <c r="AN43" s="59"/>
      <c r="AO43" s="2">
        <v>1914</v>
      </c>
      <c r="AP43" s="59" t="s">
        <v>49</v>
      </c>
      <c r="AQ43" s="59" t="s">
        <v>49</v>
      </c>
    </row>
    <row r="44" spans="1:49" x14ac:dyDescent="0.3">
      <c r="A44" s="30">
        <v>17389.347130769896</v>
      </c>
      <c r="B44" s="2">
        <v>1915</v>
      </c>
      <c r="C44" s="59" t="s">
        <v>49</v>
      </c>
      <c r="D44" s="69" t="s">
        <v>49</v>
      </c>
      <c r="E44" s="59" t="s">
        <v>49</v>
      </c>
      <c r="F44" s="59" t="s">
        <v>49</v>
      </c>
      <c r="G44" s="59" t="s">
        <v>49</v>
      </c>
      <c r="H44" s="59" t="s">
        <v>49</v>
      </c>
      <c r="I44" s="59" t="s">
        <v>49</v>
      </c>
      <c r="J44" s="59" t="s">
        <v>49</v>
      </c>
      <c r="K44" s="59" t="s">
        <v>49</v>
      </c>
      <c r="L44" s="59" t="s">
        <v>49</v>
      </c>
      <c r="M44" s="59" t="s">
        <v>49</v>
      </c>
      <c r="N44" s="59" t="s">
        <v>49</v>
      </c>
      <c r="O44" s="59" t="s">
        <v>49</v>
      </c>
      <c r="P44" s="3" t="s">
        <v>49</v>
      </c>
      <c r="Q44" s="69" t="str">
        <f t="shared" si="6"/>
        <v>-</v>
      </c>
      <c r="R44" s="59" t="s">
        <v>49</v>
      </c>
      <c r="S44" s="3"/>
      <c r="T44" s="2">
        <v>1915</v>
      </c>
      <c r="U44" s="59" t="s">
        <v>49</v>
      </c>
      <c r="V44" s="74" t="s">
        <v>49</v>
      </c>
      <c r="W44" s="3" t="s">
        <v>49</v>
      </c>
      <c r="X44" s="3" t="s">
        <v>49</v>
      </c>
      <c r="Y44" s="3" t="s">
        <v>49</v>
      </c>
      <c r="Z44" s="3" t="s">
        <v>49</v>
      </c>
      <c r="AA44" s="59" t="s">
        <v>49</v>
      </c>
      <c r="AB44" s="3" t="s">
        <v>49</v>
      </c>
      <c r="AC44" s="3" t="s">
        <v>49</v>
      </c>
      <c r="AD44" s="3" t="s">
        <v>49</v>
      </c>
      <c r="AE44" s="3" t="s">
        <v>49</v>
      </c>
      <c r="AF44" s="3" t="s">
        <v>49</v>
      </c>
      <c r="AG44" s="3" t="s">
        <v>49</v>
      </c>
      <c r="AH44" s="59" t="s">
        <v>49</v>
      </c>
      <c r="AI44" s="74" t="s">
        <v>49</v>
      </c>
      <c r="AJ44" s="61" t="s">
        <v>49</v>
      </c>
      <c r="AK44" s="3"/>
      <c r="AL44" s="175" t="s">
        <v>49</v>
      </c>
      <c r="AM44" s="59" t="s">
        <v>49</v>
      </c>
      <c r="AN44" s="59"/>
      <c r="AO44" s="2">
        <v>1915</v>
      </c>
      <c r="AP44" s="59" t="s">
        <v>49</v>
      </c>
      <c r="AQ44" s="59" t="s">
        <v>49</v>
      </c>
    </row>
    <row r="45" spans="1:49" x14ac:dyDescent="0.3">
      <c r="A45" s="30">
        <v>397218.6832900733</v>
      </c>
      <c r="B45" s="2">
        <v>1916</v>
      </c>
      <c r="C45" s="59" t="s">
        <v>49</v>
      </c>
      <c r="D45" s="69" t="s">
        <v>49</v>
      </c>
      <c r="E45" s="59" t="s">
        <v>49</v>
      </c>
      <c r="F45" s="59" t="s">
        <v>49</v>
      </c>
      <c r="G45" s="59" t="s">
        <v>49</v>
      </c>
      <c r="H45" s="59" t="s">
        <v>49</v>
      </c>
      <c r="I45" s="59" t="s">
        <v>49</v>
      </c>
      <c r="J45" s="59" t="s">
        <v>49</v>
      </c>
      <c r="K45" s="59" t="s">
        <v>49</v>
      </c>
      <c r="L45" s="59" t="s">
        <v>49</v>
      </c>
      <c r="M45" s="59" t="s">
        <v>49</v>
      </c>
      <c r="N45" s="59" t="s">
        <v>49</v>
      </c>
      <c r="O45" s="59" t="s">
        <v>49</v>
      </c>
      <c r="P45" s="3" t="s">
        <v>49</v>
      </c>
      <c r="Q45" s="69" t="str">
        <f t="shared" si="6"/>
        <v>-</v>
      </c>
      <c r="R45" s="59" t="s">
        <v>49</v>
      </c>
      <c r="S45" s="3"/>
      <c r="T45" s="2">
        <v>1916</v>
      </c>
      <c r="U45" s="59" t="s">
        <v>49</v>
      </c>
      <c r="V45" s="74" t="s">
        <v>49</v>
      </c>
      <c r="W45" s="3" t="s">
        <v>49</v>
      </c>
      <c r="X45" s="3" t="s">
        <v>49</v>
      </c>
      <c r="Y45" s="3" t="s">
        <v>49</v>
      </c>
      <c r="Z45" s="3" t="s">
        <v>49</v>
      </c>
      <c r="AA45" s="59" t="s">
        <v>49</v>
      </c>
      <c r="AB45" s="3" t="s">
        <v>49</v>
      </c>
      <c r="AC45" s="3" t="s">
        <v>49</v>
      </c>
      <c r="AD45" s="3" t="s">
        <v>49</v>
      </c>
      <c r="AE45" s="3" t="s">
        <v>49</v>
      </c>
      <c r="AF45" s="3" t="s">
        <v>49</v>
      </c>
      <c r="AG45" s="3" t="s">
        <v>49</v>
      </c>
      <c r="AH45" s="59" t="s">
        <v>49</v>
      </c>
      <c r="AI45" s="74" t="s">
        <v>49</v>
      </c>
      <c r="AJ45" s="61" t="s">
        <v>49</v>
      </c>
      <c r="AK45" s="3"/>
      <c r="AL45" s="175" t="s">
        <v>49</v>
      </c>
      <c r="AM45" s="59" t="s">
        <v>49</v>
      </c>
      <c r="AN45" s="59"/>
      <c r="AO45" s="2">
        <v>1916</v>
      </c>
      <c r="AP45" s="59" t="s">
        <v>49</v>
      </c>
      <c r="AQ45" s="59" t="s">
        <v>49</v>
      </c>
    </row>
    <row r="46" spans="1:49" x14ac:dyDescent="0.3">
      <c r="A46" s="30">
        <v>5052.6216514497828</v>
      </c>
      <c r="B46" s="2">
        <v>1917</v>
      </c>
      <c r="C46" s="59" t="s">
        <v>49</v>
      </c>
      <c r="D46" s="69">
        <v>154</v>
      </c>
      <c r="E46" s="59" t="s">
        <v>49</v>
      </c>
      <c r="F46" s="59" t="s">
        <v>49</v>
      </c>
      <c r="G46" s="59" t="s">
        <v>49</v>
      </c>
      <c r="H46" s="59" t="s">
        <v>49</v>
      </c>
      <c r="I46" s="59" t="s">
        <v>49</v>
      </c>
      <c r="J46" s="59" t="s">
        <v>49</v>
      </c>
      <c r="K46" s="59" t="s">
        <v>49</v>
      </c>
      <c r="L46" s="59" t="s">
        <v>49</v>
      </c>
      <c r="M46" s="59" t="s">
        <v>49</v>
      </c>
      <c r="N46" s="59" t="s">
        <v>49</v>
      </c>
      <c r="O46" s="59" t="s">
        <v>49</v>
      </c>
      <c r="P46" s="3" t="s">
        <v>49</v>
      </c>
      <c r="Q46" s="69">
        <f t="shared" si="6"/>
        <v>154</v>
      </c>
      <c r="R46" s="61">
        <f t="shared" ref="R46:R77" si="7">(Q46/A46)*100</f>
        <v>3.0479226552776169</v>
      </c>
      <c r="S46" s="3"/>
      <c r="T46" s="2">
        <v>1917</v>
      </c>
      <c r="U46" s="59" t="s">
        <v>49</v>
      </c>
      <c r="V46" s="74">
        <v>126</v>
      </c>
      <c r="W46" s="3" t="s">
        <v>49</v>
      </c>
      <c r="X46" s="3" t="s">
        <v>49</v>
      </c>
      <c r="Y46" s="3" t="s">
        <v>49</v>
      </c>
      <c r="Z46" s="3" t="s">
        <v>49</v>
      </c>
      <c r="AA46" s="59" t="s">
        <v>49</v>
      </c>
      <c r="AB46" s="3" t="s">
        <v>49</v>
      </c>
      <c r="AC46" s="3" t="s">
        <v>49</v>
      </c>
      <c r="AD46" s="3" t="s">
        <v>49</v>
      </c>
      <c r="AE46" s="3" t="s">
        <v>49</v>
      </c>
      <c r="AF46" s="3" t="s">
        <v>49</v>
      </c>
      <c r="AG46" s="3" t="s">
        <v>49</v>
      </c>
      <c r="AH46" s="59" t="s">
        <v>49</v>
      </c>
      <c r="AI46" s="74">
        <f t="shared" ref="AI46:AI63" si="8">V46</f>
        <v>126</v>
      </c>
      <c r="AJ46" s="61">
        <f t="shared" ref="AJ46:AJ77" si="9">(AI46/A46)*100</f>
        <v>2.4937548997725956</v>
      </c>
      <c r="AK46" s="3"/>
      <c r="AL46" s="78">
        <f t="shared" ref="AL46:AL87" si="10">Q46-AI46</f>
        <v>28</v>
      </c>
      <c r="AM46" s="83">
        <f t="shared" ref="AM46:AM77" si="11">(AL46/A46)*100</f>
        <v>0.55416775550502129</v>
      </c>
      <c r="AN46" s="207"/>
      <c r="AO46" s="2">
        <v>1917</v>
      </c>
      <c r="AP46" s="59" t="s">
        <v>49</v>
      </c>
      <c r="AQ46" s="59" t="s">
        <v>49</v>
      </c>
    </row>
    <row r="47" spans="1:49" x14ac:dyDescent="0.3">
      <c r="A47" s="30">
        <v>6770.6645915922527</v>
      </c>
      <c r="B47" s="2">
        <v>1918</v>
      </c>
      <c r="C47" s="59" t="s">
        <v>49</v>
      </c>
      <c r="D47" s="69">
        <v>157</v>
      </c>
      <c r="E47" s="59" t="s">
        <v>49</v>
      </c>
      <c r="F47" s="59" t="s">
        <v>49</v>
      </c>
      <c r="G47" s="59" t="s">
        <v>49</v>
      </c>
      <c r="H47" s="59" t="s">
        <v>49</v>
      </c>
      <c r="I47" s="59" t="s">
        <v>49</v>
      </c>
      <c r="J47" s="59" t="s">
        <v>49</v>
      </c>
      <c r="K47" s="59" t="s">
        <v>49</v>
      </c>
      <c r="L47" s="59" t="s">
        <v>49</v>
      </c>
      <c r="M47" s="59" t="s">
        <v>49</v>
      </c>
      <c r="N47" s="59" t="s">
        <v>49</v>
      </c>
      <c r="O47" s="59" t="s">
        <v>49</v>
      </c>
      <c r="P47" s="3" t="s">
        <v>49</v>
      </c>
      <c r="Q47" s="69">
        <f t="shared" si="6"/>
        <v>157</v>
      </c>
      <c r="R47" s="61">
        <f t="shared" si="7"/>
        <v>2.3188270202449712</v>
      </c>
      <c r="S47" s="3"/>
      <c r="T47" s="2">
        <v>1918</v>
      </c>
      <c r="U47" s="59" t="s">
        <v>49</v>
      </c>
      <c r="V47" s="74">
        <v>166</v>
      </c>
      <c r="W47" s="3" t="s">
        <v>49</v>
      </c>
      <c r="X47" s="3" t="s">
        <v>49</v>
      </c>
      <c r="Y47" s="3" t="s">
        <v>49</v>
      </c>
      <c r="Z47" s="3" t="s">
        <v>49</v>
      </c>
      <c r="AA47" s="59" t="s">
        <v>49</v>
      </c>
      <c r="AB47" s="3" t="s">
        <v>49</v>
      </c>
      <c r="AC47" s="3" t="s">
        <v>49</v>
      </c>
      <c r="AD47" s="3" t="s">
        <v>49</v>
      </c>
      <c r="AE47" s="3" t="s">
        <v>49</v>
      </c>
      <c r="AF47" s="3" t="s">
        <v>49</v>
      </c>
      <c r="AG47" s="3" t="s">
        <v>49</v>
      </c>
      <c r="AH47" s="59" t="s">
        <v>49</v>
      </c>
      <c r="AI47" s="74">
        <f t="shared" si="8"/>
        <v>166</v>
      </c>
      <c r="AJ47" s="61">
        <f t="shared" si="9"/>
        <v>2.4517534099405434</v>
      </c>
      <c r="AK47" s="3"/>
      <c r="AL47" s="78">
        <f t="shared" si="10"/>
        <v>-9</v>
      </c>
      <c r="AM47" s="83">
        <f t="shared" si="11"/>
        <v>-0.13292638969557161</v>
      </c>
      <c r="AN47" s="207"/>
      <c r="AO47" s="2">
        <v>1918</v>
      </c>
      <c r="AP47" s="59" t="s">
        <v>49</v>
      </c>
      <c r="AQ47" s="59" t="s">
        <v>49</v>
      </c>
    </row>
    <row r="48" spans="1:49" x14ac:dyDescent="0.3">
      <c r="A48" s="30">
        <v>6516.5268551322051</v>
      </c>
      <c r="B48" s="2">
        <v>1919</v>
      </c>
      <c r="C48" s="59" t="s">
        <v>49</v>
      </c>
      <c r="D48" s="69">
        <v>188</v>
      </c>
      <c r="E48" s="59" t="s">
        <v>49</v>
      </c>
      <c r="F48" s="59" t="s">
        <v>49</v>
      </c>
      <c r="G48" s="59" t="s">
        <v>49</v>
      </c>
      <c r="H48" s="59" t="s">
        <v>49</v>
      </c>
      <c r="I48" s="59" t="s">
        <v>49</v>
      </c>
      <c r="J48" s="59" t="s">
        <v>49</v>
      </c>
      <c r="K48" s="59" t="s">
        <v>49</v>
      </c>
      <c r="L48" s="59" t="s">
        <v>49</v>
      </c>
      <c r="M48" s="59" t="s">
        <v>49</v>
      </c>
      <c r="N48" s="59" t="s">
        <v>49</v>
      </c>
      <c r="O48" s="59" t="s">
        <v>49</v>
      </c>
      <c r="P48" s="3" t="s">
        <v>49</v>
      </c>
      <c r="Q48" s="69">
        <f t="shared" si="6"/>
        <v>188</v>
      </c>
      <c r="R48" s="61">
        <f t="shared" si="7"/>
        <v>2.8849723814448383</v>
      </c>
      <c r="S48" s="3"/>
      <c r="T48" s="2">
        <v>1919</v>
      </c>
      <c r="U48" s="59" t="s">
        <v>49</v>
      </c>
      <c r="V48" s="74">
        <v>168</v>
      </c>
      <c r="W48" s="3" t="s">
        <v>49</v>
      </c>
      <c r="X48" s="3" t="s">
        <v>49</v>
      </c>
      <c r="Y48" s="3" t="s">
        <v>49</v>
      </c>
      <c r="Z48" s="3" t="s">
        <v>49</v>
      </c>
      <c r="AA48" s="59" t="s">
        <v>49</v>
      </c>
      <c r="AB48" s="3" t="s">
        <v>49</v>
      </c>
      <c r="AC48" s="3" t="s">
        <v>49</v>
      </c>
      <c r="AD48" s="3" t="s">
        <v>49</v>
      </c>
      <c r="AE48" s="3" t="s">
        <v>49</v>
      </c>
      <c r="AF48" s="3" t="s">
        <v>49</v>
      </c>
      <c r="AG48" s="3" t="s">
        <v>49</v>
      </c>
      <c r="AH48" s="59" t="s">
        <v>49</v>
      </c>
      <c r="AI48" s="74">
        <f t="shared" si="8"/>
        <v>168</v>
      </c>
      <c r="AJ48" s="61">
        <f t="shared" si="9"/>
        <v>2.5780604259719833</v>
      </c>
      <c r="AK48" s="3"/>
      <c r="AL48" s="78">
        <f t="shared" si="10"/>
        <v>20</v>
      </c>
      <c r="AM48" s="83">
        <f t="shared" si="11"/>
        <v>0.3069119554728551</v>
      </c>
      <c r="AN48" s="207"/>
      <c r="AO48" s="2">
        <v>1919</v>
      </c>
      <c r="AP48" s="59" t="s">
        <v>49</v>
      </c>
      <c r="AQ48" s="59" t="s">
        <v>49</v>
      </c>
    </row>
    <row r="49" spans="1:43" x14ac:dyDescent="0.3">
      <c r="A49" s="30">
        <v>7335.8350723089443</v>
      </c>
      <c r="B49" s="2">
        <v>1920</v>
      </c>
      <c r="C49" s="59" t="s">
        <v>49</v>
      </c>
      <c r="D49" s="69">
        <v>260</v>
      </c>
      <c r="E49" s="59" t="s">
        <v>49</v>
      </c>
      <c r="F49" s="59" t="s">
        <v>49</v>
      </c>
      <c r="G49" s="59" t="s">
        <v>49</v>
      </c>
      <c r="H49" s="59" t="s">
        <v>49</v>
      </c>
      <c r="I49" s="59" t="s">
        <v>49</v>
      </c>
      <c r="J49" s="3" t="s">
        <v>49</v>
      </c>
      <c r="K49" s="3" t="s">
        <v>49</v>
      </c>
      <c r="L49" s="3" t="s">
        <v>49</v>
      </c>
      <c r="M49" s="3" t="s">
        <v>49</v>
      </c>
      <c r="N49" s="3" t="s">
        <v>49</v>
      </c>
      <c r="O49" s="3" t="s">
        <v>49</v>
      </c>
      <c r="P49" s="3" t="s">
        <v>49</v>
      </c>
      <c r="Q49" s="69">
        <f t="shared" si="6"/>
        <v>260</v>
      </c>
      <c r="R49" s="61">
        <f t="shared" si="7"/>
        <v>3.5442454395061169</v>
      </c>
      <c r="S49" s="3"/>
      <c r="T49" s="2">
        <v>1920</v>
      </c>
      <c r="U49" s="59" t="s">
        <v>49</v>
      </c>
      <c r="V49" s="74">
        <v>213</v>
      </c>
      <c r="W49" s="3" t="s">
        <v>49</v>
      </c>
      <c r="X49" s="3" t="s">
        <v>49</v>
      </c>
      <c r="Y49" s="3" t="s">
        <v>49</v>
      </c>
      <c r="Z49" s="3" t="s">
        <v>49</v>
      </c>
      <c r="AA49" s="59" t="s">
        <v>49</v>
      </c>
      <c r="AB49" s="3" t="s">
        <v>49</v>
      </c>
      <c r="AC49" s="3" t="s">
        <v>49</v>
      </c>
      <c r="AD49" s="3" t="s">
        <v>49</v>
      </c>
      <c r="AE49" s="3" t="s">
        <v>49</v>
      </c>
      <c r="AF49" s="3" t="s">
        <v>49</v>
      </c>
      <c r="AG49" s="3" t="s">
        <v>49</v>
      </c>
      <c r="AH49" s="59" t="s">
        <v>49</v>
      </c>
      <c r="AI49" s="74">
        <f t="shared" si="8"/>
        <v>213</v>
      </c>
      <c r="AJ49" s="61">
        <f t="shared" si="9"/>
        <v>2.9035549177492417</v>
      </c>
      <c r="AK49" s="3"/>
      <c r="AL49" s="78">
        <f t="shared" si="10"/>
        <v>47</v>
      </c>
      <c r="AM49" s="83">
        <f t="shared" si="11"/>
        <v>0.64069052175687491</v>
      </c>
      <c r="AN49" s="207"/>
      <c r="AO49" s="2">
        <v>1920</v>
      </c>
      <c r="AP49" s="59" t="s">
        <v>49</v>
      </c>
      <c r="AQ49" s="59" t="s">
        <v>49</v>
      </c>
    </row>
    <row r="50" spans="1:43" x14ac:dyDescent="0.3">
      <c r="A50" s="30">
        <v>5455</v>
      </c>
      <c r="B50" s="2">
        <v>1921</v>
      </c>
      <c r="C50" s="59" t="s">
        <v>49</v>
      </c>
      <c r="D50" s="69">
        <v>293</v>
      </c>
      <c r="E50" s="59" t="s">
        <v>49</v>
      </c>
      <c r="F50" s="59" t="s">
        <v>49</v>
      </c>
      <c r="G50" s="59" t="s">
        <v>49</v>
      </c>
      <c r="H50" s="59" t="s">
        <v>49</v>
      </c>
      <c r="I50" s="59" t="s">
        <v>49</v>
      </c>
      <c r="J50" s="3" t="s">
        <v>49</v>
      </c>
      <c r="K50" s="3" t="s">
        <v>49</v>
      </c>
      <c r="L50" s="3" t="s">
        <v>49</v>
      </c>
      <c r="M50" s="3" t="s">
        <v>49</v>
      </c>
      <c r="N50" s="3" t="s">
        <v>49</v>
      </c>
      <c r="O50" s="3" t="s">
        <v>49</v>
      </c>
      <c r="P50" s="3" t="s">
        <v>49</v>
      </c>
      <c r="Q50" s="69">
        <f t="shared" si="6"/>
        <v>293</v>
      </c>
      <c r="R50" s="61">
        <f t="shared" si="7"/>
        <v>5.3712190650779101</v>
      </c>
      <c r="S50" s="3"/>
      <c r="T50" s="2">
        <v>1921</v>
      </c>
      <c r="U50" s="59" t="s">
        <v>49</v>
      </c>
      <c r="V50" s="74">
        <v>258</v>
      </c>
      <c r="W50" s="3" t="s">
        <v>49</v>
      </c>
      <c r="X50" s="3" t="s">
        <v>49</v>
      </c>
      <c r="Y50" s="3" t="s">
        <v>49</v>
      </c>
      <c r="Z50" s="3" t="s">
        <v>49</v>
      </c>
      <c r="AA50" s="59" t="s">
        <v>49</v>
      </c>
      <c r="AB50" s="3" t="s">
        <v>49</v>
      </c>
      <c r="AC50" s="3" t="s">
        <v>49</v>
      </c>
      <c r="AD50" s="3" t="s">
        <v>49</v>
      </c>
      <c r="AE50" s="3" t="s">
        <v>49</v>
      </c>
      <c r="AF50" s="3" t="s">
        <v>49</v>
      </c>
      <c r="AG50" s="3" t="s">
        <v>49</v>
      </c>
      <c r="AH50" s="59" t="s">
        <v>49</v>
      </c>
      <c r="AI50" s="74">
        <f t="shared" si="8"/>
        <v>258</v>
      </c>
      <c r="AJ50" s="61">
        <f t="shared" si="9"/>
        <v>4.7296058661778186</v>
      </c>
      <c r="AK50" s="3"/>
      <c r="AL50" s="78">
        <f t="shared" si="10"/>
        <v>35</v>
      </c>
      <c r="AM50" s="83">
        <f t="shared" si="11"/>
        <v>0.64161319890009172</v>
      </c>
      <c r="AN50" s="207"/>
      <c r="AO50" s="2">
        <v>1921</v>
      </c>
      <c r="AP50" s="59" t="s">
        <v>49</v>
      </c>
      <c r="AQ50" s="59" t="s">
        <v>49</v>
      </c>
    </row>
    <row r="51" spans="1:43" x14ac:dyDescent="0.3">
      <c r="A51" s="30">
        <v>4590</v>
      </c>
      <c r="B51" s="2">
        <v>1922</v>
      </c>
      <c r="C51" s="59" t="s">
        <v>49</v>
      </c>
      <c r="D51" s="69">
        <v>280</v>
      </c>
      <c r="E51" s="59" t="s">
        <v>49</v>
      </c>
      <c r="F51" s="59" t="s">
        <v>49</v>
      </c>
      <c r="G51" s="59" t="s">
        <v>49</v>
      </c>
      <c r="H51" s="59" t="s">
        <v>49</v>
      </c>
      <c r="I51" s="59" t="s">
        <v>49</v>
      </c>
      <c r="J51" s="3" t="s">
        <v>49</v>
      </c>
      <c r="K51" s="3" t="s">
        <v>49</v>
      </c>
      <c r="L51" s="3" t="s">
        <v>49</v>
      </c>
      <c r="M51" s="3" t="s">
        <v>49</v>
      </c>
      <c r="N51" s="3" t="s">
        <v>49</v>
      </c>
      <c r="O51" s="3" t="s">
        <v>49</v>
      </c>
      <c r="P51" s="3" t="s">
        <v>49</v>
      </c>
      <c r="Q51" s="69">
        <f t="shared" si="6"/>
        <v>280</v>
      </c>
      <c r="R51" s="61">
        <f t="shared" si="7"/>
        <v>6.1002178649237475</v>
      </c>
      <c r="S51" s="3"/>
      <c r="T51" s="2">
        <v>1922</v>
      </c>
      <c r="U51" s="59" t="s">
        <v>49</v>
      </c>
      <c r="V51" s="74">
        <v>228</v>
      </c>
      <c r="W51" s="3" t="s">
        <v>49</v>
      </c>
      <c r="X51" s="3" t="s">
        <v>49</v>
      </c>
      <c r="Y51" s="3" t="s">
        <v>49</v>
      </c>
      <c r="Z51" s="3" t="s">
        <v>49</v>
      </c>
      <c r="AA51" s="59" t="s">
        <v>49</v>
      </c>
      <c r="AB51" s="3" t="s">
        <v>49</v>
      </c>
      <c r="AC51" s="3" t="s">
        <v>49</v>
      </c>
      <c r="AD51" s="3" t="s">
        <v>49</v>
      </c>
      <c r="AE51" s="3" t="s">
        <v>49</v>
      </c>
      <c r="AF51" s="3" t="s">
        <v>49</v>
      </c>
      <c r="AG51" s="3" t="s">
        <v>49</v>
      </c>
      <c r="AH51" s="59" t="s">
        <v>49</v>
      </c>
      <c r="AI51" s="74">
        <f t="shared" si="8"/>
        <v>228</v>
      </c>
      <c r="AJ51" s="61">
        <f t="shared" si="9"/>
        <v>4.9673202614379086</v>
      </c>
      <c r="AK51" s="3"/>
      <c r="AL51" s="78">
        <f t="shared" si="10"/>
        <v>52</v>
      </c>
      <c r="AM51" s="83">
        <f t="shared" si="11"/>
        <v>1.1328976034858389</v>
      </c>
      <c r="AN51" s="207"/>
      <c r="AO51" s="2">
        <v>1922</v>
      </c>
      <c r="AP51" s="59" t="s">
        <v>49</v>
      </c>
      <c r="AQ51" s="59" t="s">
        <v>49</v>
      </c>
    </row>
    <row r="52" spans="1:43" x14ac:dyDescent="0.3">
      <c r="A52" s="30">
        <v>5014</v>
      </c>
      <c r="B52" s="2">
        <v>1923</v>
      </c>
      <c r="C52" s="59" t="s">
        <v>49</v>
      </c>
      <c r="D52" s="69">
        <v>287</v>
      </c>
      <c r="E52" s="115">
        <v>265</v>
      </c>
      <c r="F52" s="59" t="s">
        <v>49</v>
      </c>
      <c r="G52" s="59" t="s">
        <v>49</v>
      </c>
      <c r="H52" s="59" t="s">
        <v>49</v>
      </c>
      <c r="I52" s="59" t="s">
        <v>49</v>
      </c>
      <c r="J52" s="3" t="s">
        <v>49</v>
      </c>
      <c r="K52" s="3" t="s">
        <v>49</v>
      </c>
      <c r="L52" s="3" t="s">
        <v>49</v>
      </c>
      <c r="M52" s="3" t="s">
        <v>49</v>
      </c>
      <c r="N52" s="3" t="s">
        <v>49</v>
      </c>
      <c r="O52" s="3" t="s">
        <v>49</v>
      </c>
      <c r="P52" s="3" t="s">
        <v>49</v>
      </c>
      <c r="Q52" s="69">
        <f t="shared" si="6"/>
        <v>287</v>
      </c>
      <c r="R52" s="61">
        <f t="shared" si="7"/>
        <v>5.7239728759473474</v>
      </c>
      <c r="S52" s="5"/>
      <c r="T52" s="2">
        <v>1923</v>
      </c>
      <c r="U52" s="59" t="s">
        <v>49</v>
      </c>
      <c r="V52" s="74">
        <v>236</v>
      </c>
      <c r="W52" s="3">
        <v>348</v>
      </c>
      <c r="X52" s="3" t="s">
        <v>49</v>
      </c>
      <c r="Y52" s="3" t="s">
        <v>49</v>
      </c>
      <c r="Z52" s="3" t="s">
        <v>49</v>
      </c>
      <c r="AA52" s="59" t="s">
        <v>49</v>
      </c>
      <c r="AB52" s="3" t="s">
        <v>49</v>
      </c>
      <c r="AC52" s="3" t="s">
        <v>49</v>
      </c>
      <c r="AD52" s="3" t="s">
        <v>49</v>
      </c>
      <c r="AE52" s="3" t="s">
        <v>49</v>
      </c>
      <c r="AF52" s="3" t="s">
        <v>49</v>
      </c>
      <c r="AG52" s="3" t="s">
        <v>49</v>
      </c>
      <c r="AH52" s="59" t="s">
        <v>49</v>
      </c>
      <c r="AI52" s="74">
        <f t="shared" si="8"/>
        <v>236</v>
      </c>
      <c r="AJ52" s="61">
        <f t="shared" si="9"/>
        <v>4.7068209014758677</v>
      </c>
      <c r="AK52" s="3"/>
      <c r="AL52" s="78">
        <f t="shared" si="10"/>
        <v>51</v>
      </c>
      <c r="AM52" s="83">
        <f t="shared" si="11"/>
        <v>1.0171519744714799</v>
      </c>
      <c r="AN52" s="207"/>
      <c r="AO52" s="2">
        <v>1923</v>
      </c>
      <c r="AP52" s="59" t="s">
        <v>49</v>
      </c>
      <c r="AQ52" s="59" t="s">
        <v>49</v>
      </c>
    </row>
    <row r="53" spans="1:43" x14ac:dyDescent="0.3">
      <c r="A53" s="30">
        <v>4633</v>
      </c>
      <c r="B53" s="2">
        <v>1924</v>
      </c>
      <c r="C53" s="59" t="s">
        <v>49</v>
      </c>
      <c r="D53" s="69">
        <v>273</v>
      </c>
      <c r="E53" s="115">
        <v>284</v>
      </c>
      <c r="F53" s="59" t="s">
        <v>49</v>
      </c>
      <c r="G53" s="59" t="s">
        <v>49</v>
      </c>
      <c r="H53" s="59" t="s">
        <v>49</v>
      </c>
      <c r="I53" s="59" t="s">
        <v>49</v>
      </c>
      <c r="J53" s="3" t="s">
        <v>49</v>
      </c>
      <c r="K53" s="3" t="s">
        <v>49</v>
      </c>
      <c r="L53" s="3" t="s">
        <v>49</v>
      </c>
      <c r="M53" s="3" t="s">
        <v>49</v>
      </c>
      <c r="N53" s="3" t="s">
        <v>49</v>
      </c>
      <c r="O53" s="3" t="s">
        <v>49</v>
      </c>
      <c r="P53" s="3" t="s">
        <v>49</v>
      </c>
      <c r="Q53" s="69">
        <f t="shared" si="6"/>
        <v>273</v>
      </c>
      <c r="R53" s="61">
        <f t="shared" si="7"/>
        <v>5.8925102525361535</v>
      </c>
      <c r="S53" s="5"/>
      <c r="T53" s="2">
        <v>1924</v>
      </c>
      <c r="U53" s="59" t="s">
        <v>49</v>
      </c>
      <c r="V53" s="74">
        <v>211</v>
      </c>
      <c r="W53" s="3">
        <v>276</v>
      </c>
      <c r="X53" s="3" t="s">
        <v>49</v>
      </c>
      <c r="Y53" s="3" t="s">
        <v>49</v>
      </c>
      <c r="Z53" s="3" t="s">
        <v>49</v>
      </c>
      <c r="AA53" s="59" t="s">
        <v>49</v>
      </c>
      <c r="AB53" s="3" t="s">
        <v>49</v>
      </c>
      <c r="AC53" s="3" t="s">
        <v>49</v>
      </c>
      <c r="AD53" s="3" t="s">
        <v>49</v>
      </c>
      <c r="AE53" s="3" t="s">
        <v>49</v>
      </c>
      <c r="AF53" s="3" t="s">
        <v>49</v>
      </c>
      <c r="AG53" s="3" t="s">
        <v>49</v>
      </c>
      <c r="AH53" s="59" t="s">
        <v>49</v>
      </c>
      <c r="AI53" s="74">
        <f t="shared" si="8"/>
        <v>211</v>
      </c>
      <c r="AJ53" s="61">
        <f t="shared" si="9"/>
        <v>4.5542844808979064</v>
      </c>
      <c r="AK53" s="3"/>
      <c r="AL53" s="78">
        <f t="shared" si="10"/>
        <v>62</v>
      </c>
      <c r="AM53" s="83">
        <f t="shared" si="11"/>
        <v>1.3382257716382473</v>
      </c>
      <c r="AN53" s="207"/>
      <c r="AO53" s="2">
        <v>1924</v>
      </c>
      <c r="AP53" s="59" t="s">
        <v>49</v>
      </c>
      <c r="AQ53" s="59" t="s">
        <v>49</v>
      </c>
    </row>
    <row r="54" spans="1:43" ht="15" customHeight="1" x14ac:dyDescent="0.3">
      <c r="A54" s="30">
        <v>5239</v>
      </c>
      <c r="B54" s="2">
        <v>1925</v>
      </c>
      <c r="C54" s="59" t="s">
        <v>49</v>
      </c>
      <c r="D54" s="69">
        <v>322</v>
      </c>
      <c r="E54" s="115">
        <v>322</v>
      </c>
      <c r="F54" s="59" t="s">
        <v>49</v>
      </c>
      <c r="G54" s="59" t="s">
        <v>49</v>
      </c>
      <c r="H54" s="59" t="s">
        <v>49</v>
      </c>
      <c r="I54" s="59" t="s">
        <v>49</v>
      </c>
      <c r="J54" s="3" t="s">
        <v>49</v>
      </c>
      <c r="K54" s="3" t="s">
        <v>49</v>
      </c>
      <c r="L54" s="3" t="s">
        <v>49</v>
      </c>
      <c r="M54" s="3" t="s">
        <v>49</v>
      </c>
      <c r="N54" s="3" t="s">
        <v>49</v>
      </c>
      <c r="O54" s="3" t="s">
        <v>49</v>
      </c>
      <c r="P54" s="3" t="s">
        <v>49</v>
      </c>
      <c r="Q54" s="69">
        <f t="shared" si="6"/>
        <v>322</v>
      </c>
      <c r="R54" s="61">
        <f t="shared" si="7"/>
        <v>6.1462111089902658</v>
      </c>
      <c r="S54" s="5"/>
      <c r="T54" s="2">
        <v>1925</v>
      </c>
      <c r="U54" s="59" t="s">
        <v>49</v>
      </c>
      <c r="V54" s="74">
        <v>298</v>
      </c>
      <c r="W54" s="3">
        <v>293</v>
      </c>
      <c r="X54" s="3" t="s">
        <v>49</v>
      </c>
      <c r="Y54" s="3" t="s">
        <v>49</v>
      </c>
      <c r="Z54" s="3" t="s">
        <v>49</v>
      </c>
      <c r="AA54" s="59" t="s">
        <v>49</v>
      </c>
      <c r="AB54" s="3" t="s">
        <v>49</v>
      </c>
      <c r="AC54" s="3" t="s">
        <v>49</v>
      </c>
      <c r="AD54" s="3" t="s">
        <v>49</v>
      </c>
      <c r="AE54" s="3" t="s">
        <v>49</v>
      </c>
      <c r="AF54" s="3" t="s">
        <v>49</v>
      </c>
      <c r="AG54" s="3" t="s">
        <v>49</v>
      </c>
      <c r="AH54" s="59" t="s">
        <v>49</v>
      </c>
      <c r="AI54" s="74">
        <f t="shared" si="8"/>
        <v>298</v>
      </c>
      <c r="AJ54" s="61">
        <f t="shared" si="9"/>
        <v>5.6881084176369532</v>
      </c>
      <c r="AK54" s="3"/>
      <c r="AL54" s="78">
        <f t="shared" si="10"/>
        <v>24</v>
      </c>
      <c r="AM54" s="83">
        <f t="shared" si="11"/>
        <v>0.45810269135331172</v>
      </c>
      <c r="AN54" s="207"/>
      <c r="AO54" s="2">
        <v>1925</v>
      </c>
      <c r="AP54" s="59" t="s">
        <v>49</v>
      </c>
      <c r="AQ54" s="275" t="s">
        <v>193</v>
      </c>
    </row>
    <row r="55" spans="1:43" x14ac:dyDescent="0.3">
      <c r="A55" s="30">
        <v>5469</v>
      </c>
      <c r="B55" s="2">
        <v>1926</v>
      </c>
      <c r="C55" s="59" t="s">
        <v>49</v>
      </c>
      <c r="D55" s="69">
        <v>309</v>
      </c>
      <c r="E55" s="115">
        <v>309</v>
      </c>
      <c r="F55" s="59" t="s">
        <v>49</v>
      </c>
      <c r="G55" s="59" t="s">
        <v>49</v>
      </c>
      <c r="H55" s="59" t="s">
        <v>49</v>
      </c>
      <c r="I55" s="59" t="s">
        <v>49</v>
      </c>
      <c r="J55" s="3" t="s">
        <v>49</v>
      </c>
      <c r="K55" s="3" t="s">
        <v>49</v>
      </c>
      <c r="L55" s="3" t="s">
        <v>49</v>
      </c>
      <c r="M55" s="3" t="s">
        <v>49</v>
      </c>
      <c r="N55" s="3" t="s">
        <v>49</v>
      </c>
      <c r="O55" s="3" t="s">
        <v>49</v>
      </c>
      <c r="P55" s="3" t="s">
        <v>49</v>
      </c>
      <c r="Q55" s="69">
        <f t="shared" si="6"/>
        <v>309</v>
      </c>
      <c r="R55" s="61">
        <f t="shared" si="7"/>
        <v>5.6500274273176085</v>
      </c>
      <c r="S55" s="5"/>
      <c r="T55" s="2">
        <v>1926</v>
      </c>
      <c r="U55" s="59" t="s">
        <v>49</v>
      </c>
      <c r="V55" s="74">
        <v>325</v>
      </c>
      <c r="W55" s="3">
        <v>307</v>
      </c>
      <c r="X55" s="3" t="s">
        <v>49</v>
      </c>
      <c r="Y55" s="3" t="s">
        <v>49</v>
      </c>
      <c r="Z55" s="3" t="s">
        <v>49</v>
      </c>
      <c r="AA55" s="59" t="s">
        <v>49</v>
      </c>
      <c r="AB55" s="3" t="s">
        <v>49</v>
      </c>
      <c r="AC55" s="3" t="s">
        <v>49</v>
      </c>
      <c r="AD55" s="3" t="s">
        <v>49</v>
      </c>
      <c r="AE55" s="3" t="s">
        <v>49</v>
      </c>
      <c r="AF55" s="3" t="s">
        <v>49</v>
      </c>
      <c r="AG55" s="3" t="s">
        <v>49</v>
      </c>
      <c r="AH55" s="59" t="s">
        <v>49</v>
      </c>
      <c r="AI55" s="74">
        <f t="shared" si="8"/>
        <v>325</v>
      </c>
      <c r="AJ55" s="61">
        <f t="shared" si="9"/>
        <v>5.942585481806546</v>
      </c>
      <c r="AK55" s="3"/>
      <c r="AL55" s="78">
        <f t="shared" si="10"/>
        <v>-16</v>
      </c>
      <c r="AM55" s="83">
        <f t="shared" si="11"/>
        <v>-0.29255805448893762</v>
      </c>
      <c r="AN55" s="207"/>
      <c r="AO55" s="2">
        <v>1926</v>
      </c>
      <c r="AP55" s="59" t="s">
        <v>49</v>
      </c>
      <c r="AQ55" s="275"/>
    </row>
    <row r="56" spans="1:43" ht="15" customHeight="1" x14ac:dyDescent="0.3">
      <c r="A56" s="30">
        <v>4987</v>
      </c>
      <c r="B56" s="2">
        <v>1927</v>
      </c>
      <c r="C56" s="59" t="s">
        <v>49</v>
      </c>
      <c r="D56" s="69">
        <v>295</v>
      </c>
      <c r="E56" s="115">
        <v>307</v>
      </c>
      <c r="F56" s="59" t="s">
        <v>49</v>
      </c>
      <c r="G56" s="59" t="s">
        <v>49</v>
      </c>
      <c r="H56" s="59" t="s">
        <v>49</v>
      </c>
      <c r="I56" s="59" t="s">
        <v>49</v>
      </c>
      <c r="J56" s="3" t="s">
        <v>49</v>
      </c>
      <c r="K56" s="3" t="s">
        <v>49</v>
      </c>
      <c r="L56" s="3" t="s">
        <v>49</v>
      </c>
      <c r="M56" s="3" t="s">
        <v>49</v>
      </c>
      <c r="N56" s="3" t="s">
        <v>49</v>
      </c>
      <c r="O56" s="3" t="s">
        <v>49</v>
      </c>
      <c r="P56" s="3" t="s">
        <v>49</v>
      </c>
      <c r="Q56" s="69">
        <f t="shared" si="6"/>
        <v>295</v>
      </c>
      <c r="R56" s="61">
        <f t="shared" si="7"/>
        <v>5.9153799879687181</v>
      </c>
      <c r="S56" s="5"/>
      <c r="T56" s="2">
        <v>1927</v>
      </c>
      <c r="U56" s="59" t="s">
        <v>49</v>
      </c>
      <c r="V56" s="74">
        <v>310</v>
      </c>
      <c r="W56" s="3">
        <v>310</v>
      </c>
      <c r="X56" s="3" t="s">
        <v>49</v>
      </c>
      <c r="Y56" s="3" t="s">
        <v>49</v>
      </c>
      <c r="Z56" s="3" t="s">
        <v>49</v>
      </c>
      <c r="AA56" s="59" t="s">
        <v>49</v>
      </c>
      <c r="AB56" s="3" t="s">
        <v>49</v>
      </c>
      <c r="AC56" s="3" t="s">
        <v>49</v>
      </c>
      <c r="AD56" s="3" t="s">
        <v>49</v>
      </c>
      <c r="AE56" s="3" t="s">
        <v>49</v>
      </c>
      <c r="AF56" s="3" t="s">
        <v>49</v>
      </c>
      <c r="AG56" s="3" t="s">
        <v>49</v>
      </c>
      <c r="AH56" s="59" t="s">
        <v>49</v>
      </c>
      <c r="AI56" s="74">
        <f t="shared" si="8"/>
        <v>310</v>
      </c>
      <c r="AJ56" s="61">
        <f t="shared" si="9"/>
        <v>6.216162021255264</v>
      </c>
      <c r="AK56" s="3"/>
      <c r="AL56" s="78">
        <f t="shared" si="10"/>
        <v>-15</v>
      </c>
      <c r="AM56" s="83">
        <f t="shared" si="11"/>
        <v>-0.30078203328654501</v>
      </c>
      <c r="AN56" s="207"/>
      <c r="AO56" s="2">
        <v>1927</v>
      </c>
      <c r="AP56" s="59" t="s">
        <v>49</v>
      </c>
      <c r="AQ56" s="275"/>
    </row>
    <row r="57" spans="1:43" ht="15.6" customHeight="1" x14ac:dyDescent="0.3">
      <c r="A57" s="30">
        <v>5018</v>
      </c>
      <c r="B57" s="2">
        <v>1928</v>
      </c>
      <c r="C57" s="59" t="s">
        <v>49</v>
      </c>
      <c r="D57" s="69">
        <v>300</v>
      </c>
      <c r="E57" s="115">
        <v>311</v>
      </c>
      <c r="F57" s="59" t="s">
        <v>49</v>
      </c>
      <c r="G57" s="59" t="s">
        <v>49</v>
      </c>
      <c r="H57" s="59" t="s">
        <v>49</v>
      </c>
      <c r="I57" s="59" t="s">
        <v>49</v>
      </c>
      <c r="J57" s="3" t="s">
        <v>49</v>
      </c>
      <c r="K57" s="3" t="s">
        <v>49</v>
      </c>
      <c r="L57" s="3" t="s">
        <v>49</v>
      </c>
      <c r="M57" s="3" t="s">
        <v>49</v>
      </c>
      <c r="N57" s="3" t="s">
        <v>49</v>
      </c>
      <c r="O57" s="3" t="s">
        <v>49</v>
      </c>
      <c r="P57" s="3" t="s">
        <v>49</v>
      </c>
      <c r="Q57" s="69">
        <f t="shared" si="6"/>
        <v>300</v>
      </c>
      <c r="R57" s="61">
        <f t="shared" si="7"/>
        <v>5.9784774810681549</v>
      </c>
      <c r="S57" s="5"/>
      <c r="T57" s="2">
        <v>1928</v>
      </c>
      <c r="U57" s="59" t="s">
        <v>49</v>
      </c>
      <c r="V57" s="74">
        <v>288</v>
      </c>
      <c r="W57" s="3">
        <v>287</v>
      </c>
      <c r="X57" s="3" t="s">
        <v>49</v>
      </c>
      <c r="Y57" s="3" t="s">
        <v>49</v>
      </c>
      <c r="Z57" s="3" t="s">
        <v>49</v>
      </c>
      <c r="AA57" s="59" t="s">
        <v>49</v>
      </c>
      <c r="AB57" s="3" t="s">
        <v>49</v>
      </c>
      <c r="AC57" s="3" t="s">
        <v>49</v>
      </c>
      <c r="AD57" s="3" t="s">
        <v>49</v>
      </c>
      <c r="AE57" s="3" t="s">
        <v>49</v>
      </c>
      <c r="AF57" s="3" t="s">
        <v>49</v>
      </c>
      <c r="AG57" s="3" t="s">
        <v>49</v>
      </c>
      <c r="AH57" s="59" t="s">
        <v>49</v>
      </c>
      <c r="AI57" s="74">
        <f t="shared" si="8"/>
        <v>288</v>
      </c>
      <c r="AJ57" s="61">
        <f t="shared" si="9"/>
        <v>5.7393383818254282</v>
      </c>
      <c r="AK57" s="3"/>
      <c r="AL57" s="78">
        <f t="shared" si="10"/>
        <v>12</v>
      </c>
      <c r="AM57" s="83">
        <f t="shared" si="11"/>
        <v>0.23913909924272617</v>
      </c>
      <c r="AN57" s="207"/>
      <c r="AO57" s="2">
        <v>1928</v>
      </c>
      <c r="AP57" s="59" t="s">
        <v>49</v>
      </c>
      <c r="AQ57" s="275"/>
    </row>
    <row r="58" spans="1:43" x14ac:dyDescent="0.3">
      <c r="A58" s="30">
        <v>4863</v>
      </c>
      <c r="B58" s="2">
        <v>1929</v>
      </c>
      <c r="C58" s="59" t="s">
        <v>49</v>
      </c>
      <c r="D58" s="69">
        <v>322</v>
      </c>
      <c r="E58" s="115">
        <v>322</v>
      </c>
      <c r="F58" s="59" t="s">
        <v>49</v>
      </c>
      <c r="G58" s="59" t="s">
        <v>49</v>
      </c>
      <c r="H58" s="59" t="s">
        <v>49</v>
      </c>
      <c r="I58" s="59" t="s">
        <v>49</v>
      </c>
      <c r="J58" s="3" t="s">
        <v>49</v>
      </c>
      <c r="K58" s="3" t="s">
        <v>49</v>
      </c>
      <c r="L58" s="3" t="s">
        <v>49</v>
      </c>
      <c r="M58" s="3" t="s">
        <v>49</v>
      </c>
      <c r="N58" s="3" t="s">
        <v>49</v>
      </c>
      <c r="O58" s="3" t="s">
        <v>49</v>
      </c>
      <c r="P58" s="3" t="s">
        <v>49</v>
      </c>
      <c r="Q58" s="69">
        <f t="shared" si="6"/>
        <v>322</v>
      </c>
      <c r="R58" s="61">
        <f t="shared" si="7"/>
        <v>6.6214271026115572</v>
      </c>
      <c r="S58" s="5"/>
      <c r="T58" s="2">
        <v>1929</v>
      </c>
      <c r="U58" s="59" t="s">
        <v>49</v>
      </c>
      <c r="V58" s="74">
        <v>276</v>
      </c>
      <c r="W58" s="3">
        <v>276</v>
      </c>
      <c r="X58" s="3" t="s">
        <v>49</v>
      </c>
      <c r="Y58" s="3" t="s">
        <v>49</v>
      </c>
      <c r="Z58" s="3" t="s">
        <v>49</v>
      </c>
      <c r="AA58" s="59" t="s">
        <v>49</v>
      </c>
      <c r="AB58" s="3" t="s">
        <v>49</v>
      </c>
      <c r="AC58" s="3" t="s">
        <v>49</v>
      </c>
      <c r="AD58" s="3" t="s">
        <v>49</v>
      </c>
      <c r="AE58" s="3" t="s">
        <v>49</v>
      </c>
      <c r="AF58" s="3" t="s">
        <v>49</v>
      </c>
      <c r="AG58" s="3" t="s">
        <v>49</v>
      </c>
      <c r="AH58" s="59" t="s">
        <v>49</v>
      </c>
      <c r="AI58" s="74">
        <f t="shared" si="8"/>
        <v>276</v>
      </c>
      <c r="AJ58" s="61">
        <f t="shared" si="9"/>
        <v>5.6755089450956202</v>
      </c>
      <c r="AK58" s="3"/>
      <c r="AL58" s="78">
        <f t="shared" si="10"/>
        <v>46</v>
      </c>
      <c r="AM58" s="83">
        <f t="shared" si="11"/>
        <v>0.94591815751593666</v>
      </c>
      <c r="AN58" s="207"/>
      <c r="AO58" s="2">
        <v>1929</v>
      </c>
      <c r="AP58" s="59" t="s">
        <v>49</v>
      </c>
      <c r="AQ58" s="275"/>
    </row>
    <row r="59" spans="1:43" x14ac:dyDescent="0.3">
      <c r="A59" s="30">
        <v>4668</v>
      </c>
      <c r="B59" s="2">
        <v>1930</v>
      </c>
      <c r="C59" s="59" t="s">
        <v>49</v>
      </c>
      <c r="D59" s="69">
        <v>289</v>
      </c>
      <c r="E59" s="115">
        <v>289</v>
      </c>
      <c r="F59" s="59" t="s">
        <v>49</v>
      </c>
      <c r="G59" s="59" t="s">
        <v>49</v>
      </c>
      <c r="H59" s="59" t="s">
        <v>49</v>
      </c>
      <c r="I59" s="59" t="s">
        <v>49</v>
      </c>
      <c r="J59" s="3" t="s">
        <v>49</v>
      </c>
      <c r="K59" s="3" t="s">
        <v>49</v>
      </c>
      <c r="L59" s="3" t="s">
        <v>49</v>
      </c>
      <c r="M59" s="3" t="s">
        <v>49</v>
      </c>
      <c r="N59" s="3" t="s">
        <v>49</v>
      </c>
      <c r="O59" s="3" t="s">
        <v>49</v>
      </c>
      <c r="P59" s="3" t="s">
        <v>49</v>
      </c>
      <c r="Q59" s="69">
        <f t="shared" si="6"/>
        <v>289</v>
      </c>
      <c r="R59" s="61">
        <f t="shared" si="7"/>
        <v>6.1910882604970014</v>
      </c>
      <c r="S59" s="5"/>
      <c r="T59" s="2">
        <v>1930</v>
      </c>
      <c r="U59" s="59" t="s">
        <v>49</v>
      </c>
      <c r="V59" s="74">
        <v>279</v>
      </c>
      <c r="W59" s="3">
        <v>279</v>
      </c>
      <c r="X59" s="3" t="s">
        <v>49</v>
      </c>
      <c r="Y59" s="3" t="s">
        <v>49</v>
      </c>
      <c r="Z59" s="3" t="s">
        <v>49</v>
      </c>
      <c r="AA59" s="59" t="s">
        <v>49</v>
      </c>
      <c r="AB59" s="3" t="s">
        <v>49</v>
      </c>
      <c r="AC59" s="3" t="s">
        <v>49</v>
      </c>
      <c r="AD59" s="3" t="s">
        <v>49</v>
      </c>
      <c r="AE59" s="3" t="s">
        <v>49</v>
      </c>
      <c r="AF59" s="3" t="s">
        <v>49</v>
      </c>
      <c r="AG59" s="3" t="s">
        <v>49</v>
      </c>
      <c r="AH59" s="59" t="s">
        <v>49</v>
      </c>
      <c r="AI59" s="74">
        <f t="shared" si="8"/>
        <v>279</v>
      </c>
      <c r="AJ59" s="61">
        <f t="shared" si="9"/>
        <v>5.9768637532133679</v>
      </c>
      <c r="AK59" s="3"/>
      <c r="AL59" s="78">
        <f t="shared" si="10"/>
        <v>10</v>
      </c>
      <c r="AM59" s="83">
        <f t="shared" si="11"/>
        <v>0.21422450728363326</v>
      </c>
      <c r="AN59" s="207"/>
      <c r="AO59" s="2">
        <v>1930</v>
      </c>
      <c r="AP59" s="59" t="s">
        <v>49</v>
      </c>
      <c r="AQ59" s="275"/>
    </row>
    <row r="60" spans="1:43" x14ac:dyDescent="0.3">
      <c r="A60" s="30">
        <v>4218</v>
      </c>
      <c r="B60" s="2">
        <v>1931</v>
      </c>
      <c r="C60" s="59" t="s">
        <v>49</v>
      </c>
      <c r="D60" s="69">
        <v>256</v>
      </c>
      <c r="E60" s="115">
        <v>256</v>
      </c>
      <c r="F60" s="59" t="s">
        <v>49</v>
      </c>
      <c r="G60" s="59" t="s">
        <v>49</v>
      </c>
      <c r="H60" s="59" t="s">
        <v>49</v>
      </c>
      <c r="I60" s="59" t="s">
        <v>49</v>
      </c>
      <c r="J60" s="3" t="s">
        <v>49</v>
      </c>
      <c r="K60" s="3" t="s">
        <v>49</v>
      </c>
      <c r="L60" s="3" t="s">
        <v>49</v>
      </c>
      <c r="M60" s="3" t="s">
        <v>49</v>
      </c>
      <c r="N60" s="3" t="s">
        <v>49</v>
      </c>
      <c r="O60" s="3" t="s">
        <v>49</v>
      </c>
      <c r="P60" s="3" t="s">
        <v>49</v>
      </c>
      <c r="Q60" s="69">
        <f t="shared" si="6"/>
        <v>256</v>
      </c>
      <c r="R60" s="61">
        <f t="shared" si="7"/>
        <v>6.0692271218587006</v>
      </c>
      <c r="S60" s="5"/>
      <c r="T60" s="2">
        <v>1931</v>
      </c>
      <c r="U60" s="59" t="s">
        <v>49</v>
      </c>
      <c r="V60" s="74">
        <v>226</v>
      </c>
      <c r="W60" s="3">
        <v>227</v>
      </c>
      <c r="X60" s="3" t="s">
        <v>49</v>
      </c>
      <c r="Y60" s="3" t="s">
        <v>49</v>
      </c>
      <c r="Z60" s="3" t="s">
        <v>49</v>
      </c>
      <c r="AA60" s="59" t="s">
        <v>49</v>
      </c>
      <c r="AB60" s="3" t="s">
        <v>49</v>
      </c>
      <c r="AC60" s="3" t="s">
        <v>49</v>
      </c>
      <c r="AD60" s="3" t="s">
        <v>49</v>
      </c>
      <c r="AE60" s="3" t="s">
        <v>49</v>
      </c>
      <c r="AF60" s="3" t="s">
        <v>49</v>
      </c>
      <c r="AG60" s="3" t="s">
        <v>49</v>
      </c>
      <c r="AH60" s="59" t="s">
        <v>49</v>
      </c>
      <c r="AI60" s="74">
        <f t="shared" si="8"/>
        <v>226</v>
      </c>
      <c r="AJ60" s="61">
        <f t="shared" si="9"/>
        <v>5.357989568515884</v>
      </c>
      <c r="AK60" s="3"/>
      <c r="AL60" s="78">
        <f t="shared" si="10"/>
        <v>30</v>
      </c>
      <c r="AM60" s="83">
        <f t="shared" si="11"/>
        <v>0.71123755334281646</v>
      </c>
      <c r="AN60" s="207"/>
      <c r="AO60" s="2">
        <v>1931</v>
      </c>
      <c r="AP60" s="59" t="s">
        <v>49</v>
      </c>
      <c r="AQ60" s="275"/>
    </row>
    <row r="61" spans="1:43" x14ac:dyDescent="0.3">
      <c r="A61" s="30">
        <v>3206</v>
      </c>
      <c r="B61" s="2">
        <v>1932</v>
      </c>
      <c r="C61" s="59" t="s">
        <v>49</v>
      </c>
      <c r="D61" s="69">
        <v>212</v>
      </c>
      <c r="E61" s="116">
        <v>212</v>
      </c>
      <c r="F61" s="59" t="s">
        <v>49</v>
      </c>
      <c r="G61" s="59" t="s">
        <v>49</v>
      </c>
      <c r="H61" s="59" t="s">
        <v>49</v>
      </c>
      <c r="I61" s="59" t="s">
        <v>49</v>
      </c>
      <c r="J61" s="3" t="s">
        <v>49</v>
      </c>
      <c r="K61" s="3" t="s">
        <v>49</v>
      </c>
      <c r="L61" s="3" t="s">
        <v>49</v>
      </c>
      <c r="M61" s="3" t="s">
        <v>49</v>
      </c>
      <c r="N61" s="3" t="s">
        <v>49</v>
      </c>
      <c r="O61" s="3" t="s">
        <v>49</v>
      </c>
      <c r="P61" s="3" t="s">
        <v>49</v>
      </c>
      <c r="Q61" s="69">
        <f t="shared" si="6"/>
        <v>212</v>
      </c>
      <c r="R61" s="61">
        <f t="shared" si="7"/>
        <v>6.6126013724267008</v>
      </c>
      <c r="S61" s="5"/>
      <c r="T61" s="2">
        <v>1932</v>
      </c>
      <c r="U61" s="59" t="s">
        <v>49</v>
      </c>
      <c r="V61" s="74">
        <v>212</v>
      </c>
      <c r="W61" s="3">
        <v>212</v>
      </c>
      <c r="X61" s="3" t="s">
        <v>49</v>
      </c>
      <c r="Y61" s="3" t="s">
        <v>49</v>
      </c>
      <c r="Z61" s="3" t="s">
        <v>49</v>
      </c>
      <c r="AA61" s="59" t="s">
        <v>49</v>
      </c>
      <c r="AB61" s="3" t="s">
        <v>49</v>
      </c>
      <c r="AC61" s="3" t="s">
        <v>49</v>
      </c>
      <c r="AD61" s="3" t="s">
        <v>49</v>
      </c>
      <c r="AE61" s="3" t="s">
        <v>49</v>
      </c>
      <c r="AF61" s="3" t="s">
        <v>49</v>
      </c>
      <c r="AG61" s="3" t="s">
        <v>49</v>
      </c>
      <c r="AH61" s="59" t="s">
        <v>49</v>
      </c>
      <c r="AI61" s="74">
        <f t="shared" si="8"/>
        <v>212</v>
      </c>
      <c r="AJ61" s="61">
        <f t="shared" si="9"/>
        <v>6.6126013724267008</v>
      </c>
      <c r="AK61" s="3"/>
      <c r="AL61" s="78">
        <f t="shared" si="10"/>
        <v>0</v>
      </c>
      <c r="AM61" s="83">
        <f t="shared" si="11"/>
        <v>0</v>
      </c>
      <c r="AN61" s="207"/>
      <c r="AO61" s="2">
        <v>1932</v>
      </c>
      <c r="AP61" s="59" t="s">
        <v>49</v>
      </c>
      <c r="AQ61" s="275"/>
    </row>
    <row r="62" spans="1:43" x14ac:dyDescent="0.3">
      <c r="A62" s="30">
        <v>3782</v>
      </c>
      <c r="B62" s="2">
        <v>1933</v>
      </c>
      <c r="C62" s="59" t="s">
        <v>49</v>
      </c>
      <c r="D62" s="69">
        <v>223</v>
      </c>
      <c r="E62" s="116">
        <v>223</v>
      </c>
      <c r="F62" s="59" t="s">
        <v>49</v>
      </c>
      <c r="G62" s="59" t="s">
        <v>49</v>
      </c>
      <c r="H62" s="59" t="s">
        <v>49</v>
      </c>
      <c r="I62" s="59" t="s">
        <v>49</v>
      </c>
      <c r="J62" s="3" t="s">
        <v>49</v>
      </c>
      <c r="K62" s="3" t="s">
        <v>49</v>
      </c>
      <c r="L62" s="3" t="s">
        <v>49</v>
      </c>
      <c r="M62" s="3" t="s">
        <v>49</v>
      </c>
      <c r="N62" s="3" t="s">
        <v>49</v>
      </c>
      <c r="O62" s="3" t="s">
        <v>49</v>
      </c>
      <c r="P62" s="3" t="s">
        <v>49</v>
      </c>
      <c r="Q62" s="69">
        <f t="shared" si="6"/>
        <v>223</v>
      </c>
      <c r="R62" s="61">
        <f t="shared" si="7"/>
        <v>5.8963511369645696</v>
      </c>
      <c r="S62" s="5"/>
      <c r="T62" s="2">
        <v>1933</v>
      </c>
      <c r="U62" s="59" t="s">
        <v>49</v>
      </c>
      <c r="V62" s="74">
        <v>245</v>
      </c>
      <c r="W62" s="3">
        <v>246</v>
      </c>
      <c r="X62" s="3" t="s">
        <v>49</v>
      </c>
      <c r="Y62" s="3" t="s">
        <v>49</v>
      </c>
      <c r="Z62" s="3" t="s">
        <v>49</v>
      </c>
      <c r="AA62" s="59" t="s">
        <v>49</v>
      </c>
      <c r="AB62" s="3" t="s">
        <v>49</v>
      </c>
      <c r="AC62" s="3" t="s">
        <v>49</v>
      </c>
      <c r="AD62" s="3" t="s">
        <v>49</v>
      </c>
      <c r="AE62" s="3" t="s">
        <v>49</v>
      </c>
      <c r="AF62" s="3" t="s">
        <v>49</v>
      </c>
      <c r="AG62" s="3" t="s">
        <v>49</v>
      </c>
      <c r="AH62" s="59" t="s">
        <v>49</v>
      </c>
      <c r="AI62" s="74">
        <f t="shared" si="8"/>
        <v>245</v>
      </c>
      <c r="AJ62" s="61">
        <f t="shared" si="9"/>
        <v>6.478053939714437</v>
      </c>
      <c r="AK62" s="3"/>
      <c r="AL62" s="78">
        <f t="shared" si="10"/>
        <v>-22</v>
      </c>
      <c r="AM62" s="83">
        <f t="shared" si="11"/>
        <v>-0.58170280274986774</v>
      </c>
      <c r="AN62" s="207"/>
      <c r="AO62" s="2">
        <v>1933</v>
      </c>
      <c r="AP62" s="59" t="s">
        <v>49</v>
      </c>
      <c r="AQ62" s="59" t="s">
        <v>49</v>
      </c>
    </row>
    <row r="63" spans="1:43" ht="15.6" customHeight="1" x14ac:dyDescent="0.3">
      <c r="A63" s="30">
        <v>4151</v>
      </c>
      <c r="B63" s="2">
        <v>1934</v>
      </c>
      <c r="C63" s="59" t="s">
        <v>49</v>
      </c>
      <c r="D63" s="69">
        <v>295</v>
      </c>
      <c r="E63" s="116">
        <v>295</v>
      </c>
      <c r="F63" s="59" t="s">
        <v>49</v>
      </c>
      <c r="G63" s="59" t="s">
        <v>49</v>
      </c>
      <c r="H63" s="59" t="s">
        <v>49</v>
      </c>
      <c r="I63" s="59" t="s">
        <v>49</v>
      </c>
      <c r="J63" s="3" t="s">
        <v>49</v>
      </c>
      <c r="K63" s="3" t="s">
        <v>49</v>
      </c>
      <c r="L63" s="3" t="s">
        <v>49</v>
      </c>
      <c r="M63" s="3" t="s">
        <v>49</v>
      </c>
      <c r="N63" s="3">
        <v>295.89999999999998</v>
      </c>
      <c r="O63" s="3" t="s">
        <v>49</v>
      </c>
      <c r="P63" s="3" t="s">
        <v>49</v>
      </c>
      <c r="Q63" s="69">
        <f t="shared" si="6"/>
        <v>295</v>
      </c>
      <c r="R63" s="61">
        <f t="shared" si="7"/>
        <v>7.1067212719826554</v>
      </c>
      <c r="S63" s="5"/>
      <c r="T63" s="2">
        <v>1934</v>
      </c>
      <c r="U63" s="59" t="s">
        <v>49</v>
      </c>
      <c r="V63" s="74">
        <v>265</v>
      </c>
      <c r="W63" s="4">
        <v>265</v>
      </c>
      <c r="X63" s="3" t="s">
        <v>49</v>
      </c>
      <c r="Y63" s="3" t="s">
        <v>49</v>
      </c>
      <c r="Z63" s="3" t="s">
        <v>49</v>
      </c>
      <c r="AA63" s="59" t="s">
        <v>49</v>
      </c>
      <c r="AB63" s="3" t="s">
        <v>49</v>
      </c>
      <c r="AC63" s="3" t="s">
        <v>49</v>
      </c>
      <c r="AD63" s="3" t="s">
        <v>49</v>
      </c>
      <c r="AE63" s="3" t="s">
        <v>49</v>
      </c>
      <c r="AF63" s="35">
        <v>264.7</v>
      </c>
      <c r="AG63" s="3" t="s">
        <v>49</v>
      </c>
      <c r="AH63" s="59" t="s">
        <v>49</v>
      </c>
      <c r="AI63" s="74">
        <f t="shared" si="8"/>
        <v>265</v>
      </c>
      <c r="AJ63" s="61">
        <f t="shared" si="9"/>
        <v>6.3840038544928941</v>
      </c>
      <c r="AK63" s="3"/>
      <c r="AL63" s="109">
        <f t="shared" si="10"/>
        <v>30</v>
      </c>
      <c r="AM63" s="110">
        <f t="shared" si="11"/>
        <v>0.72271741748976148</v>
      </c>
      <c r="AN63" s="207"/>
      <c r="AO63" s="2">
        <v>1934</v>
      </c>
      <c r="AP63" s="205">
        <v>28.4</v>
      </c>
      <c r="AQ63" s="205">
        <f t="shared" ref="AQ63:AQ87" si="12">(AP63/A63)*100</f>
        <v>0.68417248855697421</v>
      </c>
    </row>
    <row r="64" spans="1:43" x14ac:dyDescent="0.3">
      <c r="A64" s="30">
        <v>4540</v>
      </c>
      <c r="B64" s="2">
        <v>1935</v>
      </c>
      <c r="C64" s="59" t="s">
        <v>49</v>
      </c>
      <c r="D64" s="61">
        <v>313</v>
      </c>
      <c r="E64" s="116">
        <v>313</v>
      </c>
      <c r="F64" s="63">
        <v>330.6</v>
      </c>
      <c r="G64" s="71">
        <v>313</v>
      </c>
      <c r="H64" s="63">
        <f t="shared" ref="H64:H90" si="13">F64-G64</f>
        <v>17.600000000000023</v>
      </c>
      <c r="I64" s="59" t="s">
        <v>49</v>
      </c>
      <c r="J64" s="3" t="s">
        <v>49</v>
      </c>
      <c r="K64" s="3" t="s">
        <v>49</v>
      </c>
      <c r="L64" s="3" t="s">
        <v>49</v>
      </c>
      <c r="M64" s="3" t="s">
        <v>49</v>
      </c>
      <c r="N64" s="3">
        <v>329.7</v>
      </c>
      <c r="O64" s="3" t="s">
        <v>49</v>
      </c>
      <c r="P64" s="3" t="s">
        <v>49</v>
      </c>
      <c r="Q64" s="251">
        <f t="shared" ref="Q64:Q87" si="14">G64</f>
        <v>313</v>
      </c>
      <c r="R64" s="61">
        <f t="shared" si="7"/>
        <v>6.8942731277533049</v>
      </c>
      <c r="S64" s="5"/>
      <c r="T64" s="2">
        <v>1935</v>
      </c>
      <c r="U64" s="59" t="s">
        <v>49</v>
      </c>
      <c r="V64" s="59">
        <v>301</v>
      </c>
      <c r="W64" s="4">
        <v>301</v>
      </c>
      <c r="X64" s="3">
        <v>301.39999999999998</v>
      </c>
      <c r="Y64" s="73">
        <v>300.8</v>
      </c>
      <c r="Z64" s="34">
        <f t="shared" ref="Z64:Z90" si="15">X64-Y64</f>
        <v>0.59999999999996589</v>
      </c>
      <c r="AA64" s="59" t="s">
        <v>49</v>
      </c>
      <c r="AB64" s="3" t="s">
        <v>49</v>
      </c>
      <c r="AC64" s="3" t="s">
        <v>49</v>
      </c>
      <c r="AD64" s="3" t="s">
        <v>49</v>
      </c>
      <c r="AE64" s="3" t="s">
        <v>49</v>
      </c>
      <c r="AF64" s="35">
        <v>300.7</v>
      </c>
      <c r="AG64" s="3" t="s">
        <v>49</v>
      </c>
      <c r="AH64" s="59" t="s">
        <v>49</v>
      </c>
      <c r="AI64" s="76">
        <f t="shared" ref="AI64:AI87" si="16">Y64</f>
        <v>300.8</v>
      </c>
      <c r="AJ64" s="61">
        <f t="shared" si="9"/>
        <v>6.6255506607929515</v>
      </c>
      <c r="AK64" s="3"/>
      <c r="AL64" s="109">
        <f t="shared" si="10"/>
        <v>12.199999999999989</v>
      </c>
      <c r="AM64" s="110">
        <f t="shared" si="11"/>
        <v>0.26872246696035218</v>
      </c>
      <c r="AN64" s="207"/>
      <c r="AO64" s="2">
        <v>1935</v>
      </c>
      <c r="AP64" s="205">
        <v>42.2</v>
      </c>
      <c r="AQ64" s="205">
        <f t="shared" si="12"/>
        <v>0.92951541850220276</v>
      </c>
    </row>
    <row r="65" spans="1:43" x14ac:dyDescent="0.3">
      <c r="A65" s="30">
        <v>5346</v>
      </c>
      <c r="B65" s="2">
        <v>1936</v>
      </c>
      <c r="C65" s="59" t="s">
        <v>49</v>
      </c>
      <c r="D65" s="61">
        <v>385</v>
      </c>
      <c r="E65" s="116">
        <v>385</v>
      </c>
      <c r="F65" s="63">
        <v>385.2</v>
      </c>
      <c r="G65" s="71">
        <v>379.9</v>
      </c>
      <c r="H65" s="63">
        <f t="shared" si="13"/>
        <v>5.3000000000000114</v>
      </c>
      <c r="I65" s="59" t="s">
        <v>49</v>
      </c>
      <c r="J65" s="3" t="s">
        <v>49</v>
      </c>
      <c r="K65" s="3" t="s">
        <v>49</v>
      </c>
      <c r="L65" s="3" t="s">
        <v>49</v>
      </c>
      <c r="M65" s="3" t="s">
        <v>49</v>
      </c>
      <c r="N65" s="3">
        <v>381.7</v>
      </c>
      <c r="O65" s="3" t="s">
        <v>49</v>
      </c>
      <c r="P65" s="3" t="s">
        <v>49</v>
      </c>
      <c r="Q65" s="251">
        <f t="shared" si="14"/>
        <v>379.9</v>
      </c>
      <c r="R65" s="61">
        <f t="shared" si="7"/>
        <v>7.1062476618032164</v>
      </c>
      <c r="S65" s="5"/>
      <c r="T65" s="2">
        <v>1936</v>
      </c>
      <c r="U65" s="59" t="s">
        <v>49</v>
      </c>
      <c r="V65" s="59">
        <v>406</v>
      </c>
      <c r="W65" s="4">
        <v>406</v>
      </c>
      <c r="X65" s="3">
        <v>406.1</v>
      </c>
      <c r="Y65" s="73">
        <v>402.3</v>
      </c>
      <c r="Z65" s="34">
        <f t="shared" si="15"/>
        <v>3.8000000000000114</v>
      </c>
      <c r="AA65" s="59" t="s">
        <v>49</v>
      </c>
      <c r="AB65" s="3" t="s">
        <v>49</v>
      </c>
      <c r="AC65" s="3" t="s">
        <v>49</v>
      </c>
      <c r="AD65" s="3" t="s">
        <v>49</v>
      </c>
      <c r="AE65" s="3" t="s">
        <v>49</v>
      </c>
      <c r="AF65" s="35">
        <v>402.5</v>
      </c>
      <c r="AG65" s="3" t="s">
        <v>49</v>
      </c>
      <c r="AH65" s="59" t="s">
        <v>49</v>
      </c>
      <c r="AI65" s="76">
        <f t="shared" si="16"/>
        <v>402.3</v>
      </c>
      <c r="AJ65" s="61">
        <f t="shared" si="9"/>
        <v>7.5252525252525251</v>
      </c>
      <c r="AK65" s="3"/>
      <c r="AL65" s="109">
        <f t="shared" si="10"/>
        <v>-22.400000000000034</v>
      </c>
      <c r="AM65" s="110">
        <f t="shared" si="11"/>
        <v>-0.4190048634493086</v>
      </c>
      <c r="AN65" s="207"/>
      <c r="AO65" s="2">
        <v>1936</v>
      </c>
      <c r="AP65" s="205">
        <v>-72</v>
      </c>
      <c r="AQ65" s="205">
        <f t="shared" si="12"/>
        <v>-1.3468013468013467</v>
      </c>
    </row>
    <row r="66" spans="1:43" x14ac:dyDescent="0.3">
      <c r="A66" s="30">
        <v>6800</v>
      </c>
      <c r="B66" s="2">
        <v>1937</v>
      </c>
      <c r="C66" s="59" t="s">
        <v>49</v>
      </c>
      <c r="D66" s="61">
        <v>451</v>
      </c>
      <c r="E66" s="116">
        <v>451</v>
      </c>
      <c r="F66" s="37">
        <v>451.1</v>
      </c>
      <c r="G66" s="71">
        <v>435.1</v>
      </c>
      <c r="H66" s="63">
        <f t="shared" si="13"/>
        <v>16</v>
      </c>
      <c r="I66" s="59" t="s">
        <v>49</v>
      </c>
      <c r="J66" s="3" t="s">
        <v>49</v>
      </c>
      <c r="K66" s="3" t="s">
        <v>49</v>
      </c>
      <c r="L66" s="3" t="s">
        <v>49</v>
      </c>
      <c r="M66" s="3" t="s">
        <v>49</v>
      </c>
      <c r="N66" s="3">
        <v>446</v>
      </c>
      <c r="O66" s="3" t="s">
        <v>49</v>
      </c>
      <c r="P66" s="3" t="s">
        <v>49</v>
      </c>
      <c r="Q66" s="251">
        <f t="shared" si="14"/>
        <v>435.1</v>
      </c>
      <c r="R66" s="61">
        <f t="shared" si="7"/>
        <v>6.3985294117647058</v>
      </c>
      <c r="S66" s="5"/>
      <c r="T66" s="2">
        <v>1937</v>
      </c>
      <c r="U66" s="59" t="s">
        <v>49</v>
      </c>
      <c r="V66" s="59">
        <v>479</v>
      </c>
      <c r="W66" s="4">
        <v>479</v>
      </c>
      <c r="X66" s="3">
        <v>478.8</v>
      </c>
      <c r="Y66" s="73">
        <v>466.2</v>
      </c>
      <c r="Z66" s="34">
        <f t="shared" si="15"/>
        <v>12.600000000000023</v>
      </c>
      <c r="AA66" s="59" t="s">
        <v>49</v>
      </c>
      <c r="AB66" s="3" t="s">
        <v>49</v>
      </c>
      <c r="AC66" s="3" t="s">
        <v>49</v>
      </c>
      <c r="AD66" s="3" t="s">
        <v>49</v>
      </c>
      <c r="AE66" s="3" t="s">
        <v>49</v>
      </c>
      <c r="AF66" s="35">
        <v>470.3</v>
      </c>
      <c r="AG66" s="3" t="s">
        <v>49</v>
      </c>
      <c r="AH66" s="59" t="s">
        <v>49</v>
      </c>
      <c r="AI66" s="76">
        <f t="shared" si="16"/>
        <v>466.2</v>
      </c>
      <c r="AJ66" s="61">
        <f t="shared" si="9"/>
        <v>6.855882352941177</v>
      </c>
      <c r="AK66" s="3"/>
      <c r="AL66" s="109">
        <f t="shared" si="10"/>
        <v>-31.099999999999966</v>
      </c>
      <c r="AM66" s="110">
        <f t="shared" si="11"/>
        <v>-0.45735294117647013</v>
      </c>
      <c r="AN66" s="207"/>
      <c r="AO66" s="2">
        <v>1937</v>
      </c>
      <c r="AP66" s="205">
        <v>-69</v>
      </c>
      <c r="AQ66" s="205">
        <f t="shared" si="12"/>
        <v>-1.0147058823529411</v>
      </c>
    </row>
    <row r="67" spans="1:43" x14ac:dyDescent="0.3">
      <c r="A67" s="30">
        <v>7281</v>
      </c>
      <c r="B67" s="2">
        <v>1938</v>
      </c>
      <c r="C67" s="59" t="s">
        <v>49</v>
      </c>
      <c r="D67" s="61">
        <v>438</v>
      </c>
      <c r="E67" s="116">
        <v>438</v>
      </c>
      <c r="F67" s="37">
        <v>466.3</v>
      </c>
      <c r="G67" s="72">
        <v>438.3</v>
      </c>
      <c r="H67" s="37">
        <f t="shared" si="13"/>
        <v>28</v>
      </c>
      <c r="I67" s="59" t="s">
        <v>49</v>
      </c>
      <c r="J67" s="3" t="s">
        <v>49</v>
      </c>
      <c r="K67" s="3" t="s">
        <v>49</v>
      </c>
      <c r="L67" s="3" t="s">
        <v>49</v>
      </c>
      <c r="M67" s="3" t="s">
        <v>49</v>
      </c>
      <c r="N67" s="3">
        <v>434.8</v>
      </c>
      <c r="O67" s="5">
        <v>438.3</v>
      </c>
      <c r="P67" s="3" t="s">
        <v>49</v>
      </c>
      <c r="Q67" s="251">
        <f t="shared" si="14"/>
        <v>438.3</v>
      </c>
      <c r="R67" s="61">
        <f t="shared" si="7"/>
        <v>6.0197775030902356</v>
      </c>
      <c r="S67" s="5"/>
      <c r="T67" s="2">
        <v>1938</v>
      </c>
      <c r="U67" s="59" t="s">
        <v>49</v>
      </c>
      <c r="V67" s="59">
        <v>504</v>
      </c>
      <c r="W67" s="4">
        <v>504</v>
      </c>
      <c r="X67" s="3">
        <v>537</v>
      </c>
      <c r="Y67" s="73">
        <v>506.8</v>
      </c>
      <c r="Z67" s="34">
        <f t="shared" si="15"/>
        <v>30.199999999999989</v>
      </c>
      <c r="AA67" s="59" t="s">
        <v>49</v>
      </c>
      <c r="AB67" s="3" t="s">
        <v>49</v>
      </c>
      <c r="AC67" s="3" t="s">
        <v>49</v>
      </c>
      <c r="AD67" s="3" t="s">
        <v>49</v>
      </c>
      <c r="AE67" s="3" t="s">
        <v>49</v>
      </c>
      <c r="AF67" s="35">
        <v>503.8</v>
      </c>
      <c r="AG67" s="30">
        <v>424.2</v>
      </c>
      <c r="AH67" s="59" t="s">
        <v>49</v>
      </c>
      <c r="AI67" s="76">
        <f t="shared" si="16"/>
        <v>506.8</v>
      </c>
      <c r="AJ67" s="61">
        <f t="shared" si="9"/>
        <v>6.9605823375909894</v>
      </c>
      <c r="AK67" s="3"/>
      <c r="AL67" s="109">
        <f t="shared" si="10"/>
        <v>-68.5</v>
      </c>
      <c r="AM67" s="110">
        <f t="shared" si="11"/>
        <v>-0.94080483450075547</v>
      </c>
      <c r="AN67" s="207"/>
      <c r="AO67" s="2">
        <v>1938</v>
      </c>
      <c r="AP67" s="205">
        <v>-17.3</v>
      </c>
      <c r="AQ67" s="205">
        <f t="shared" si="12"/>
        <v>-0.23760472462573823</v>
      </c>
    </row>
    <row r="68" spans="1:43" x14ac:dyDescent="0.3">
      <c r="A68" s="30">
        <v>7785</v>
      </c>
      <c r="B68" s="2">
        <v>1939</v>
      </c>
      <c r="C68" s="59" t="s">
        <v>49</v>
      </c>
      <c r="D68" s="61">
        <v>566</v>
      </c>
      <c r="E68" s="116">
        <v>566</v>
      </c>
      <c r="F68" s="63">
        <v>596.1</v>
      </c>
      <c r="G68" s="71">
        <v>494.9</v>
      </c>
      <c r="H68" s="63">
        <f t="shared" si="13"/>
        <v>101.20000000000005</v>
      </c>
      <c r="I68" s="59" t="s">
        <v>49</v>
      </c>
      <c r="J68" s="3" t="s">
        <v>49</v>
      </c>
      <c r="K68" s="3" t="s">
        <v>49</v>
      </c>
      <c r="L68" s="3" t="s">
        <v>49</v>
      </c>
      <c r="M68" s="3" t="s">
        <v>49</v>
      </c>
      <c r="N68" s="3">
        <v>565.70000000000005</v>
      </c>
      <c r="O68" s="5">
        <v>565.70000000000005</v>
      </c>
      <c r="P68" s="3" t="s">
        <v>49</v>
      </c>
      <c r="Q68" s="251">
        <f t="shared" si="14"/>
        <v>494.9</v>
      </c>
      <c r="R68" s="61">
        <f t="shared" si="7"/>
        <v>6.357096981374438</v>
      </c>
      <c r="S68" s="5"/>
      <c r="T68" s="2">
        <v>1939</v>
      </c>
      <c r="U68" s="59" t="s">
        <v>49</v>
      </c>
      <c r="V68" s="59">
        <v>571</v>
      </c>
      <c r="W68" s="4">
        <v>571</v>
      </c>
      <c r="X68" s="3">
        <v>620.29999999999995</v>
      </c>
      <c r="Y68" s="73">
        <v>515.79999999999995</v>
      </c>
      <c r="Z68" s="34">
        <f t="shared" si="15"/>
        <v>104.5</v>
      </c>
      <c r="AA68" s="59" t="s">
        <v>49</v>
      </c>
      <c r="AB68" s="3" t="s">
        <v>49</v>
      </c>
      <c r="AC68" s="3" t="s">
        <v>49</v>
      </c>
      <c r="AD68" s="3" t="s">
        <v>49</v>
      </c>
      <c r="AE68" s="3" t="s">
        <v>49</v>
      </c>
      <c r="AF68" s="35">
        <v>570.9</v>
      </c>
      <c r="AG68" s="30">
        <v>485.9</v>
      </c>
      <c r="AH68" s="59" t="s">
        <v>49</v>
      </c>
      <c r="AI68" s="76">
        <f t="shared" si="16"/>
        <v>515.79999999999995</v>
      </c>
      <c r="AJ68" s="61">
        <f t="shared" si="9"/>
        <v>6.625561978163133</v>
      </c>
      <c r="AK68" s="3"/>
      <c r="AL68" s="109">
        <f t="shared" si="10"/>
        <v>-20.899999999999977</v>
      </c>
      <c r="AM68" s="110">
        <f t="shared" si="11"/>
        <v>-0.26846499678869595</v>
      </c>
      <c r="AN68" s="207"/>
      <c r="AO68" s="2">
        <v>1939</v>
      </c>
      <c r="AP68" s="205">
        <v>-42</v>
      </c>
      <c r="AQ68" s="205">
        <f t="shared" si="12"/>
        <v>-0.53949903660886322</v>
      </c>
    </row>
    <row r="69" spans="1:43" x14ac:dyDescent="0.3">
      <c r="A69" s="30">
        <v>8249</v>
      </c>
      <c r="B69" s="2">
        <v>1940</v>
      </c>
      <c r="C69" s="59" t="s">
        <v>49</v>
      </c>
      <c r="D69" s="61">
        <v>577</v>
      </c>
      <c r="E69" s="116">
        <v>577</v>
      </c>
      <c r="F69" s="63">
        <v>612</v>
      </c>
      <c r="G69" s="71">
        <v>510</v>
      </c>
      <c r="H69" s="63">
        <f t="shared" si="13"/>
        <v>102</v>
      </c>
      <c r="I69" s="59" t="s">
        <v>49</v>
      </c>
      <c r="J69" s="3" t="s">
        <v>49</v>
      </c>
      <c r="K69" s="3" t="s">
        <v>49</v>
      </c>
      <c r="L69" s="3">
        <v>744</v>
      </c>
      <c r="M69" s="3" t="s">
        <v>49</v>
      </c>
      <c r="N69" s="3">
        <v>564.9</v>
      </c>
      <c r="O69" s="5">
        <v>598.29999999999995</v>
      </c>
      <c r="P69" s="3" t="s">
        <v>49</v>
      </c>
      <c r="Q69" s="251">
        <f t="shared" si="14"/>
        <v>510</v>
      </c>
      <c r="R69" s="61">
        <f t="shared" si="7"/>
        <v>6.1825675839495702</v>
      </c>
      <c r="S69" s="5"/>
      <c r="T69" s="2">
        <v>1940</v>
      </c>
      <c r="U69" s="59" t="s">
        <v>49</v>
      </c>
      <c r="V69" s="59">
        <v>610</v>
      </c>
      <c r="W69" s="4">
        <v>610</v>
      </c>
      <c r="X69" s="3">
        <v>658.3</v>
      </c>
      <c r="Y69" s="73">
        <v>557.6</v>
      </c>
      <c r="Z69" s="34">
        <f t="shared" si="15"/>
        <v>100.69999999999993</v>
      </c>
      <c r="AA69" s="59" t="s">
        <v>49</v>
      </c>
      <c r="AB69" s="3" t="s">
        <v>49</v>
      </c>
      <c r="AC69" s="3" t="s">
        <v>49</v>
      </c>
      <c r="AD69" s="30">
        <v>821</v>
      </c>
      <c r="AE69" s="3" t="s">
        <v>49</v>
      </c>
      <c r="AF69" s="35">
        <v>603.79999999999995</v>
      </c>
      <c r="AG69" s="30">
        <v>522.29999999999995</v>
      </c>
      <c r="AH69" s="59" t="s">
        <v>49</v>
      </c>
      <c r="AI69" s="76">
        <f t="shared" si="16"/>
        <v>557.6</v>
      </c>
      <c r="AJ69" s="61">
        <f t="shared" si="9"/>
        <v>6.759607225118196</v>
      </c>
      <c r="AK69" s="3"/>
      <c r="AL69" s="109">
        <f t="shared" si="10"/>
        <v>-47.600000000000023</v>
      </c>
      <c r="AM69" s="110">
        <f t="shared" si="11"/>
        <v>-0.57703964116862683</v>
      </c>
      <c r="AN69" s="207"/>
      <c r="AO69" s="2">
        <v>1940</v>
      </c>
      <c r="AP69" s="205">
        <v>-72</v>
      </c>
      <c r="AQ69" s="205">
        <f t="shared" si="12"/>
        <v>-0.8728330706752333</v>
      </c>
    </row>
    <row r="70" spans="1:43" x14ac:dyDescent="0.3">
      <c r="A70" s="30">
        <v>9232</v>
      </c>
      <c r="B70" s="2">
        <v>1941</v>
      </c>
      <c r="C70" s="59" t="s">
        <v>49</v>
      </c>
      <c r="D70" s="59" t="s">
        <v>49</v>
      </c>
      <c r="E70" s="116">
        <v>665</v>
      </c>
      <c r="F70" s="63">
        <v>780.4</v>
      </c>
      <c r="G70" s="71">
        <v>544.1</v>
      </c>
      <c r="H70" s="63">
        <f t="shared" si="13"/>
        <v>236.29999999999995</v>
      </c>
      <c r="I70" s="59">
        <v>544.1</v>
      </c>
      <c r="J70" s="3" t="s">
        <v>49</v>
      </c>
      <c r="K70" s="3" t="s">
        <v>49</v>
      </c>
      <c r="L70" s="3">
        <v>821</v>
      </c>
      <c r="M70" s="3" t="s">
        <v>49</v>
      </c>
      <c r="N70" s="3">
        <v>664.9</v>
      </c>
      <c r="O70" s="5">
        <v>712.1</v>
      </c>
      <c r="P70" s="3" t="s">
        <v>49</v>
      </c>
      <c r="Q70" s="251">
        <f t="shared" si="14"/>
        <v>544.1</v>
      </c>
      <c r="R70" s="61">
        <f t="shared" si="7"/>
        <v>5.8936308492201039</v>
      </c>
      <c r="S70" s="5"/>
      <c r="T70" s="2">
        <v>1941</v>
      </c>
      <c r="U70" s="59" t="s">
        <v>49</v>
      </c>
      <c r="V70" s="59" t="s">
        <v>49</v>
      </c>
      <c r="W70" s="4">
        <v>689</v>
      </c>
      <c r="X70" s="3">
        <v>777.6</v>
      </c>
      <c r="Y70" s="73">
        <v>544.9</v>
      </c>
      <c r="Z70" s="34">
        <f t="shared" si="15"/>
        <v>232.70000000000005</v>
      </c>
      <c r="AA70" s="37">
        <v>597.4</v>
      </c>
      <c r="AB70" s="3" t="s">
        <v>49</v>
      </c>
      <c r="AC70" s="3" t="s">
        <v>49</v>
      </c>
      <c r="AD70" s="30">
        <v>928</v>
      </c>
      <c r="AE70" s="3" t="s">
        <v>49</v>
      </c>
      <c r="AF70" s="35">
        <v>681.9</v>
      </c>
      <c r="AG70" s="30">
        <v>614.79999999999995</v>
      </c>
      <c r="AH70" s="59" t="s">
        <v>49</v>
      </c>
      <c r="AI70" s="76">
        <f t="shared" si="16"/>
        <v>544.9</v>
      </c>
      <c r="AJ70" s="61">
        <f t="shared" si="9"/>
        <v>5.902296360485269</v>
      </c>
      <c r="AK70" s="3"/>
      <c r="AL70" s="109">
        <f t="shared" si="10"/>
        <v>-0.79999999999995453</v>
      </c>
      <c r="AM70" s="110">
        <f t="shared" si="11"/>
        <v>-8.6655112651641518E-3</v>
      </c>
      <c r="AN70" s="207"/>
      <c r="AO70" s="2">
        <v>1941</v>
      </c>
      <c r="AP70" s="205">
        <v>-76.5</v>
      </c>
      <c r="AQ70" s="205">
        <f t="shared" si="12"/>
        <v>-0.8286395147313691</v>
      </c>
    </row>
    <row r="71" spans="1:43" x14ac:dyDescent="0.3">
      <c r="A71" s="30">
        <v>10681</v>
      </c>
      <c r="B71" s="2">
        <v>1942</v>
      </c>
      <c r="C71" s="59" t="s">
        <v>49</v>
      </c>
      <c r="D71" s="59" t="s">
        <v>49</v>
      </c>
      <c r="E71" s="116">
        <v>746</v>
      </c>
      <c r="F71" s="63">
        <v>940.7</v>
      </c>
      <c r="G71" s="71">
        <v>632.6</v>
      </c>
      <c r="H71" s="63">
        <f t="shared" si="13"/>
        <v>308.10000000000002</v>
      </c>
      <c r="I71" s="63">
        <v>631.1</v>
      </c>
      <c r="J71" s="3" t="s">
        <v>49</v>
      </c>
      <c r="K71" s="3" t="s">
        <v>49</v>
      </c>
      <c r="L71" s="3">
        <v>942</v>
      </c>
      <c r="M71" s="3" t="s">
        <v>49</v>
      </c>
      <c r="N71" s="3">
        <v>774.2</v>
      </c>
      <c r="O71" s="5">
        <v>802</v>
      </c>
      <c r="P71" s="3" t="s">
        <v>49</v>
      </c>
      <c r="Q71" s="251">
        <f t="shared" si="14"/>
        <v>632.6</v>
      </c>
      <c r="R71" s="61">
        <f t="shared" si="7"/>
        <v>5.9226664170021532</v>
      </c>
      <c r="S71" s="5"/>
      <c r="T71" s="2">
        <v>1942</v>
      </c>
      <c r="U71" s="59" t="s">
        <v>49</v>
      </c>
      <c r="V71" s="59" t="s">
        <v>49</v>
      </c>
      <c r="W71" s="4">
        <v>845</v>
      </c>
      <c r="X71" s="3">
        <v>1005.7</v>
      </c>
      <c r="Y71" s="73">
        <v>697.9</v>
      </c>
      <c r="Z71" s="34">
        <f t="shared" si="15"/>
        <v>307.80000000000007</v>
      </c>
      <c r="AA71" s="37">
        <v>735.2</v>
      </c>
      <c r="AB71" s="3" t="s">
        <v>49</v>
      </c>
      <c r="AC71" s="3" t="s">
        <v>49</v>
      </c>
      <c r="AD71" s="30">
        <v>1103</v>
      </c>
      <c r="AE71" s="3" t="s">
        <v>49</v>
      </c>
      <c r="AF71" s="35">
        <v>836.8</v>
      </c>
      <c r="AG71" s="30">
        <v>732.7</v>
      </c>
      <c r="AH71" s="59" t="s">
        <v>49</v>
      </c>
      <c r="AI71" s="76">
        <f t="shared" si="16"/>
        <v>697.9</v>
      </c>
      <c r="AJ71" s="61">
        <f t="shared" si="9"/>
        <v>6.5340323939706018</v>
      </c>
      <c r="AK71" s="3"/>
      <c r="AL71" s="109">
        <f t="shared" si="10"/>
        <v>-65.299999999999955</v>
      </c>
      <c r="AM71" s="110">
        <f t="shared" si="11"/>
        <v>-0.61136597696844819</v>
      </c>
      <c r="AN71" s="207"/>
      <c r="AO71" s="2">
        <v>1942</v>
      </c>
      <c r="AP71" s="205">
        <v>-192.8</v>
      </c>
      <c r="AQ71" s="205">
        <f t="shared" si="12"/>
        <v>-1.8050744312330309</v>
      </c>
    </row>
    <row r="72" spans="1:43" x14ac:dyDescent="0.3">
      <c r="A72" s="30">
        <v>13035</v>
      </c>
      <c r="B72" s="2">
        <v>1943</v>
      </c>
      <c r="C72" s="59" t="s">
        <v>49</v>
      </c>
      <c r="D72" s="59" t="s">
        <v>49</v>
      </c>
      <c r="E72" s="116">
        <v>1092</v>
      </c>
      <c r="F72" s="63">
        <v>1275.7</v>
      </c>
      <c r="G72" s="71">
        <v>916</v>
      </c>
      <c r="H72" s="63">
        <f t="shared" si="13"/>
        <v>359.70000000000005</v>
      </c>
      <c r="I72" s="63">
        <v>916.1</v>
      </c>
      <c r="J72" s="3" t="s">
        <v>49</v>
      </c>
      <c r="K72" s="3" t="s">
        <v>49</v>
      </c>
      <c r="L72" s="3">
        <v>1269</v>
      </c>
      <c r="M72" s="3" t="s">
        <v>49</v>
      </c>
      <c r="N72" s="3">
        <v>1091.5999999999999</v>
      </c>
      <c r="O72" s="5">
        <v>1150.5</v>
      </c>
      <c r="P72" s="3" t="s">
        <v>49</v>
      </c>
      <c r="Q72" s="251">
        <f t="shared" si="14"/>
        <v>916</v>
      </c>
      <c r="R72" s="61">
        <f t="shared" si="7"/>
        <v>7.0272343690065213</v>
      </c>
      <c r="S72" s="5"/>
      <c r="T72" s="2">
        <v>1943</v>
      </c>
      <c r="U72" s="59" t="s">
        <v>49</v>
      </c>
      <c r="V72" s="59" t="s">
        <v>49</v>
      </c>
      <c r="W72" s="4">
        <v>1085</v>
      </c>
      <c r="X72" s="3">
        <v>1195.5</v>
      </c>
      <c r="Y72" s="73">
        <v>879.7</v>
      </c>
      <c r="Z72" s="34">
        <f t="shared" si="15"/>
        <v>315.79999999999995</v>
      </c>
      <c r="AA72" s="37">
        <v>916.1</v>
      </c>
      <c r="AB72" s="3" t="s">
        <v>49</v>
      </c>
      <c r="AC72" s="3" t="s">
        <v>49</v>
      </c>
      <c r="AD72" s="30">
        <v>1306</v>
      </c>
      <c r="AE72" s="3" t="s">
        <v>49</v>
      </c>
      <c r="AF72" s="35">
        <v>1075.5</v>
      </c>
      <c r="AG72" s="30">
        <v>830.3</v>
      </c>
      <c r="AH72" s="59" t="s">
        <v>49</v>
      </c>
      <c r="AI72" s="76">
        <f t="shared" si="16"/>
        <v>879.7</v>
      </c>
      <c r="AJ72" s="61">
        <f t="shared" si="9"/>
        <v>6.7487533563482929</v>
      </c>
      <c r="AK72" s="3"/>
      <c r="AL72" s="109">
        <f t="shared" si="10"/>
        <v>36.299999999999955</v>
      </c>
      <c r="AM72" s="110">
        <f t="shared" si="11"/>
        <v>0.2784810126582275</v>
      </c>
      <c r="AN72" s="207"/>
      <c r="AO72" s="2">
        <v>1943</v>
      </c>
      <c r="AP72" s="205">
        <v>26.5</v>
      </c>
      <c r="AQ72" s="205">
        <f t="shared" si="12"/>
        <v>0.2032988108937476</v>
      </c>
    </row>
    <row r="73" spans="1:43" x14ac:dyDescent="0.3">
      <c r="A73" s="30">
        <v>18801</v>
      </c>
      <c r="B73" s="2">
        <v>1944</v>
      </c>
      <c r="C73" s="59" t="s">
        <v>49</v>
      </c>
      <c r="D73" s="59" t="s">
        <v>49</v>
      </c>
      <c r="E73" s="116">
        <v>1295</v>
      </c>
      <c r="F73" s="63">
        <v>1313.4</v>
      </c>
      <c r="G73" s="71">
        <v>1110.4000000000001</v>
      </c>
      <c r="H73" s="63">
        <f t="shared" si="13"/>
        <v>203</v>
      </c>
      <c r="I73" s="63">
        <v>1081.8</v>
      </c>
      <c r="J73" s="3" t="s">
        <v>49</v>
      </c>
      <c r="K73" s="3" t="s">
        <v>49</v>
      </c>
      <c r="L73" s="3">
        <v>1479</v>
      </c>
      <c r="M73" s="3" t="s">
        <v>49</v>
      </c>
      <c r="N73" s="3">
        <v>1295.3</v>
      </c>
      <c r="O73" s="5">
        <v>1285.0999999999999</v>
      </c>
      <c r="P73" s="3" t="s">
        <v>49</v>
      </c>
      <c r="Q73" s="251">
        <f t="shared" si="14"/>
        <v>1110.4000000000001</v>
      </c>
      <c r="R73" s="61">
        <f t="shared" si="7"/>
        <v>5.9060688261262708</v>
      </c>
      <c r="S73" s="5"/>
      <c r="T73" s="2">
        <v>1944</v>
      </c>
      <c r="U73" s="59" t="s">
        <v>49</v>
      </c>
      <c r="V73" s="59" t="s">
        <v>49</v>
      </c>
      <c r="W73" s="4">
        <v>1505</v>
      </c>
      <c r="X73" s="3">
        <v>1463.8</v>
      </c>
      <c r="Y73" s="73">
        <v>1088.9000000000001</v>
      </c>
      <c r="Z73" s="34">
        <f t="shared" si="15"/>
        <v>374.89999999999986</v>
      </c>
      <c r="AA73" s="37">
        <v>1051.3</v>
      </c>
      <c r="AB73" s="3" t="s">
        <v>49</v>
      </c>
      <c r="AC73" s="3" t="s">
        <v>49</v>
      </c>
      <c r="AD73" s="30">
        <v>1566</v>
      </c>
      <c r="AE73" s="3" t="s">
        <v>49</v>
      </c>
      <c r="AF73" s="35">
        <v>1453.3</v>
      </c>
      <c r="AG73" s="30">
        <v>946.3</v>
      </c>
      <c r="AH73" s="59" t="s">
        <v>49</v>
      </c>
      <c r="AI73" s="76">
        <f t="shared" si="16"/>
        <v>1088.9000000000001</v>
      </c>
      <c r="AJ73" s="61">
        <f t="shared" si="9"/>
        <v>5.7917132067443227</v>
      </c>
      <c r="AK73" s="3"/>
      <c r="AL73" s="109">
        <f t="shared" si="10"/>
        <v>21.5</v>
      </c>
      <c r="AM73" s="110">
        <f t="shared" si="11"/>
        <v>0.11435561938194776</v>
      </c>
      <c r="AN73" s="207"/>
      <c r="AO73" s="2">
        <v>1944</v>
      </c>
      <c r="AP73" s="205">
        <v>-42.5</v>
      </c>
      <c r="AQ73" s="205">
        <f t="shared" si="12"/>
        <v>-0.22605180575501305</v>
      </c>
    </row>
    <row r="74" spans="1:43" ht="15" customHeight="1" x14ac:dyDescent="0.3">
      <c r="A74" s="30">
        <v>20566</v>
      </c>
      <c r="B74" s="2">
        <v>1945</v>
      </c>
      <c r="C74" s="59" t="s">
        <v>49</v>
      </c>
      <c r="D74" s="59" t="s">
        <v>49</v>
      </c>
      <c r="E74" s="116">
        <v>1404</v>
      </c>
      <c r="F74" s="63">
        <v>1585</v>
      </c>
      <c r="G74" s="71">
        <v>1184.9000000000001</v>
      </c>
      <c r="H74" s="63">
        <f t="shared" si="13"/>
        <v>400.09999999999991</v>
      </c>
      <c r="I74" s="63">
        <v>1168.3</v>
      </c>
      <c r="J74" s="3" t="s">
        <v>49</v>
      </c>
      <c r="K74" s="3" t="s">
        <v>49</v>
      </c>
      <c r="L74" s="3">
        <v>1669</v>
      </c>
      <c r="M74" s="3" t="s">
        <v>49</v>
      </c>
      <c r="N74" s="3">
        <v>1404</v>
      </c>
      <c r="O74" s="5">
        <v>1403</v>
      </c>
      <c r="P74" s="3" t="s">
        <v>49</v>
      </c>
      <c r="Q74" s="251">
        <f t="shared" si="14"/>
        <v>1184.9000000000001</v>
      </c>
      <c r="R74" s="61">
        <f t="shared" si="7"/>
        <v>5.7614509384420893</v>
      </c>
      <c r="S74" s="5"/>
      <c r="T74" s="2">
        <v>1945</v>
      </c>
      <c r="U74" s="59" t="s">
        <v>49</v>
      </c>
      <c r="V74" s="59" t="s">
        <v>49</v>
      </c>
      <c r="W74" s="4">
        <v>1573</v>
      </c>
      <c r="X74" s="3">
        <v>1660.1</v>
      </c>
      <c r="Y74" s="73">
        <v>1316.8</v>
      </c>
      <c r="Z74" s="34">
        <f t="shared" si="15"/>
        <v>343.29999999999995</v>
      </c>
      <c r="AA74" s="37">
        <v>1283.7</v>
      </c>
      <c r="AB74" s="3" t="s">
        <v>49</v>
      </c>
      <c r="AC74" s="3" t="s">
        <v>49</v>
      </c>
      <c r="AD74" s="30">
        <v>1915</v>
      </c>
      <c r="AE74" s="3" t="s">
        <v>49</v>
      </c>
      <c r="AF74" s="35">
        <v>1572.8</v>
      </c>
      <c r="AG74" s="30">
        <v>1050.5999999999999</v>
      </c>
      <c r="AH74" s="59" t="s">
        <v>49</v>
      </c>
      <c r="AI74" s="76">
        <f t="shared" si="16"/>
        <v>1316.8</v>
      </c>
      <c r="AJ74" s="61">
        <f t="shared" si="9"/>
        <v>6.4028007390839248</v>
      </c>
      <c r="AK74" s="3"/>
      <c r="AL74" s="109">
        <f t="shared" si="10"/>
        <v>-131.89999999999986</v>
      </c>
      <c r="AM74" s="110">
        <f t="shared" si="11"/>
        <v>-0.64134980064183533</v>
      </c>
      <c r="AN74" s="207"/>
      <c r="AO74" s="2">
        <v>1945</v>
      </c>
      <c r="AP74" s="205">
        <v>-148.80000000000001</v>
      </c>
      <c r="AQ74" s="205">
        <f t="shared" si="12"/>
        <v>-0.72352426334727227</v>
      </c>
    </row>
    <row r="75" spans="1:43" ht="15" customHeight="1" x14ac:dyDescent="0.3">
      <c r="A75" s="30">
        <v>27930</v>
      </c>
      <c r="B75" s="2">
        <v>1946</v>
      </c>
      <c r="C75" s="59" t="s">
        <v>49</v>
      </c>
      <c r="D75" s="59" t="s">
        <v>49</v>
      </c>
      <c r="E75" s="116">
        <v>2012</v>
      </c>
      <c r="F75" s="63">
        <v>2227.9</v>
      </c>
      <c r="G75" s="71">
        <v>1654.5</v>
      </c>
      <c r="H75" s="63">
        <f t="shared" si="13"/>
        <v>573.40000000000009</v>
      </c>
      <c r="I75" s="63">
        <v>1599.5</v>
      </c>
      <c r="J75" s="3" t="s">
        <v>49</v>
      </c>
      <c r="K75" s="3" t="s">
        <v>49</v>
      </c>
      <c r="L75" s="3">
        <v>2160</v>
      </c>
      <c r="M75" s="3" t="s">
        <v>49</v>
      </c>
      <c r="N75" s="3" t="s">
        <v>49</v>
      </c>
      <c r="O75" s="5">
        <v>1948</v>
      </c>
      <c r="P75" s="3" t="s">
        <v>49</v>
      </c>
      <c r="Q75" s="251">
        <f t="shared" si="14"/>
        <v>1654.5</v>
      </c>
      <c r="R75" s="61">
        <f t="shared" si="7"/>
        <v>5.9237379162191193</v>
      </c>
      <c r="S75" s="5"/>
      <c r="T75" s="2">
        <v>1946</v>
      </c>
      <c r="U75" s="59" t="s">
        <v>49</v>
      </c>
      <c r="V75" s="59" t="s">
        <v>49</v>
      </c>
      <c r="W75" s="4">
        <v>1829</v>
      </c>
      <c r="X75" s="3">
        <v>1920.8</v>
      </c>
      <c r="Y75" s="73">
        <v>1357.3</v>
      </c>
      <c r="Z75" s="34">
        <f t="shared" si="15"/>
        <v>563.5</v>
      </c>
      <c r="AA75" s="37">
        <v>1405.5</v>
      </c>
      <c r="AB75" s="3" t="s">
        <v>49</v>
      </c>
      <c r="AC75" s="3" t="s">
        <v>49</v>
      </c>
      <c r="AD75" s="30">
        <v>2102</v>
      </c>
      <c r="AE75" s="3" t="s">
        <v>49</v>
      </c>
      <c r="AF75" s="3" t="s">
        <v>49</v>
      </c>
      <c r="AG75" s="30">
        <v>1280.7</v>
      </c>
      <c r="AH75" s="59" t="s">
        <v>49</v>
      </c>
      <c r="AI75" s="76">
        <f t="shared" si="16"/>
        <v>1357.3</v>
      </c>
      <c r="AJ75" s="61">
        <f t="shared" si="9"/>
        <v>4.8596491228070171</v>
      </c>
      <c r="AK75" s="3"/>
      <c r="AL75" s="109">
        <f t="shared" si="10"/>
        <v>297.20000000000005</v>
      </c>
      <c r="AM75" s="110">
        <f t="shared" si="11"/>
        <v>1.0640887934121017</v>
      </c>
      <c r="AN75" s="207"/>
      <c r="AO75" s="2">
        <v>1946</v>
      </c>
      <c r="AP75" s="205">
        <v>4</v>
      </c>
      <c r="AQ75" s="205">
        <f t="shared" si="12"/>
        <v>1.4321518080916577E-2</v>
      </c>
    </row>
    <row r="76" spans="1:43" ht="15" customHeight="1" x14ac:dyDescent="0.3">
      <c r="A76" s="30">
        <v>31023</v>
      </c>
      <c r="B76" s="2">
        <v>1947</v>
      </c>
      <c r="C76" s="59" t="s">
        <v>49</v>
      </c>
      <c r="D76" s="59" t="s">
        <v>49</v>
      </c>
      <c r="E76" s="116">
        <v>2055</v>
      </c>
      <c r="F76" s="63">
        <v>2245</v>
      </c>
      <c r="G76" s="71">
        <v>1728</v>
      </c>
      <c r="H76" s="63">
        <f t="shared" si="13"/>
        <v>517</v>
      </c>
      <c r="I76" s="63">
        <v>1728.3</v>
      </c>
      <c r="J76" s="3" t="s">
        <v>49</v>
      </c>
      <c r="K76" s="3" t="s">
        <v>49</v>
      </c>
      <c r="L76" s="3">
        <v>2294</v>
      </c>
      <c r="M76" s="3" t="s">
        <v>49</v>
      </c>
      <c r="N76" s="3" t="s">
        <v>49</v>
      </c>
      <c r="O76" s="5">
        <v>2010.8</v>
      </c>
      <c r="P76" s="3" t="s">
        <v>49</v>
      </c>
      <c r="Q76" s="251">
        <f t="shared" si="14"/>
        <v>1728</v>
      </c>
      <c r="R76" s="61">
        <f t="shared" si="7"/>
        <v>5.57006092254134</v>
      </c>
      <c r="S76" s="5"/>
      <c r="T76" s="2">
        <v>1947</v>
      </c>
      <c r="U76" s="59" t="s">
        <v>49</v>
      </c>
      <c r="V76" s="59" t="s">
        <v>49</v>
      </c>
      <c r="W76" s="4">
        <v>2343</v>
      </c>
      <c r="X76" s="3">
        <v>2208.6</v>
      </c>
      <c r="Y76" s="73">
        <v>1718.1</v>
      </c>
      <c r="Z76" s="34">
        <f t="shared" si="15"/>
        <v>490.5</v>
      </c>
      <c r="AA76" s="37">
        <v>1713.9</v>
      </c>
      <c r="AB76" s="3" t="s">
        <v>49</v>
      </c>
      <c r="AC76" s="3" t="s">
        <v>49</v>
      </c>
      <c r="AD76" s="30">
        <v>2669</v>
      </c>
      <c r="AE76" s="3" t="s">
        <v>49</v>
      </c>
      <c r="AF76" s="3" t="s">
        <v>49</v>
      </c>
      <c r="AG76" s="30">
        <v>1514.5</v>
      </c>
      <c r="AH76" s="59" t="s">
        <v>49</v>
      </c>
      <c r="AI76" s="76">
        <f t="shared" si="16"/>
        <v>1718.1</v>
      </c>
      <c r="AJ76" s="61">
        <f t="shared" si="9"/>
        <v>5.5381491151726134</v>
      </c>
      <c r="AK76" s="3"/>
      <c r="AL76" s="109">
        <f t="shared" si="10"/>
        <v>9.9000000000000909</v>
      </c>
      <c r="AM76" s="110">
        <f t="shared" si="11"/>
        <v>3.1911807368726723E-2</v>
      </c>
      <c r="AN76" s="207"/>
      <c r="AO76" s="2">
        <v>1947</v>
      </c>
      <c r="AP76" s="205">
        <v>86.9</v>
      </c>
      <c r="AQ76" s="205">
        <f t="shared" si="12"/>
        <v>0.28011475356993198</v>
      </c>
    </row>
    <row r="77" spans="1:43" ht="15" customHeight="1" x14ac:dyDescent="0.3">
      <c r="A77" s="30">
        <v>33101</v>
      </c>
      <c r="B77" s="2">
        <v>1948</v>
      </c>
      <c r="C77" s="59" t="s">
        <v>49</v>
      </c>
      <c r="D77" s="59" t="s">
        <v>49</v>
      </c>
      <c r="E77" s="116">
        <v>2268</v>
      </c>
      <c r="F77" s="63">
        <v>2654.6</v>
      </c>
      <c r="G77" s="71">
        <v>1930.5</v>
      </c>
      <c r="H77" s="63">
        <f t="shared" si="13"/>
        <v>724.09999999999991</v>
      </c>
      <c r="I77" s="63">
        <v>1931.9</v>
      </c>
      <c r="J77" s="3" t="s">
        <v>49</v>
      </c>
      <c r="K77" s="3" t="s">
        <v>49</v>
      </c>
      <c r="L77" s="3">
        <v>2612</v>
      </c>
      <c r="M77" s="3" t="s">
        <v>49</v>
      </c>
      <c r="N77" s="3" t="s">
        <v>49</v>
      </c>
      <c r="O77" s="5">
        <v>2281.4</v>
      </c>
      <c r="P77" s="3" t="s">
        <v>49</v>
      </c>
      <c r="Q77" s="251">
        <f t="shared" si="14"/>
        <v>1930.5</v>
      </c>
      <c r="R77" s="61">
        <f t="shared" si="7"/>
        <v>5.8321500861001176</v>
      </c>
      <c r="S77" s="5"/>
      <c r="T77" s="2">
        <v>1948</v>
      </c>
      <c r="U77" s="59" t="s">
        <v>49</v>
      </c>
      <c r="V77" s="59" t="s">
        <v>49</v>
      </c>
      <c r="W77" s="4">
        <v>2773</v>
      </c>
      <c r="X77" s="3">
        <v>2773.4</v>
      </c>
      <c r="Y77" s="73">
        <v>2247.1</v>
      </c>
      <c r="Z77" s="34">
        <f t="shared" si="15"/>
        <v>526.30000000000018</v>
      </c>
      <c r="AA77" s="37">
        <v>2130.6999999999998</v>
      </c>
      <c r="AB77" s="3" t="s">
        <v>49</v>
      </c>
      <c r="AC77" s="3" t="s">
        <v>49</v>
      </c>
      <c r="AD77" s="30">
        <v>2892</v>
      </c>
      <c r="AE77" s="3" t="s">
        <v>49</v>
      </c>
      <c r="AF77" s="3" t="s">
        <v>49</v>
      </c>
      <c r="AG77" s="30">
        <v>2133</v>
      </c>
      <c r="AH77" s="59" t="s">
        <v>49</v>
      </c>
      <c r="AI77" s="76">
        <f t="shared" si="16"/>
        <v>2247.1</v>
      </c>
      <c r="AJ77" s="61">
        <f t="shared" si="9"/>
        <v>6.7886166581070047</v>
      </c>
      <c r="AK77" s="3"/>
      <c r="AL77" s="109">
        <f t="shared" si="10"/>
        <v>-316.59999999999991</v>
      </c>
      <c r="AM77" s="110">
        <f t="shared" si="11"/>
        <v>-0.95646657200688778</v>
      </c>
      <c r="AN77" s="207"/>
      <c r="AO77" s="2">
        <v>1948</v>
      </c>
      <c r="AP77" s="205">
        <v>-341.3</v>
      </c>
      <c r="AQ77" s="205">
        <f t="shared" si="12"/>
        <v>-1.0310866741186067</v>
      </c>
    </row>
    <row r="78" spans="1:43" ht="15" customHeight="1" x14ac:dyDescent="0.3">
      <c r="A78" s="30">
        <v>36412</v>
      </c>
      <c r="B78" s="2">
        <v>1949</v>
      </c>
      <c r="C78" s="59" t="s">
        <v>49</v>
      </c>
      <c r="D78" s="59" t="s">
        <v>49</v>
      </c>
      <c r="E78" s="116">
        <v>3891</v>
      </c>
      <c r="F78" s="63">
        <v>3891.2</v>
      </c>
      <c r="G78" s="71">
        <v>2685.6</v>
      </c>
      <c r="H78" s="63">
        <f t="shared" si="13"/>
        <v>1205.5999999999999</v>
      </c>
      <c r="I78" s="63">
        <v>2687</v>
      </c>
      <c r="J78" s="3" t="s">
        <v>49</v>
      </c>
      <c r="K78" s="3" t="s">
        <v>49</v>
      </c>
      <c r="L78" s="3">
        <v>3648</v>
      </c>
      <c r="M78" s="3" t="s">
        <v>49</v>
      </c>
      <c r="N78" s="3" t="s">
        <v>49</v>
      </c>
      <c r="O78" s="5">
        <v>3815.5</v>
      </c>
      <c r="P78" s="3" t="s">
        <v>49</v>
      </c>
      <c r="Q78" s="251">
        <f t="shared" si="14"/>
        <v>2685.6</v>
      </c>
      <c r="R78" s="61">
        <f t="shared" ref="R78:R105" si="17">(Q78/A78)*100</f>
        <v>7.3755904646819737</v>
      </c>
      <c r="S78" s="5"/>
      <c r="T78" s="2">
        <v>1949</v>
      </c>
      <c r="U78" s="59" t="s">
        <v>49</v>
      </c>
      <c r="V78" s="59" t="s">
        <v>49</v>
      </c>
      <c r="W78" s="4">
        <v>3741</v>
      </c>
      <c r="X78" s="3">
        <v>3740.6</v>
      </c>
      <c r="Y78" s="73">
        <v>3152.5</v>
      </c>
      <c r="Z78" s="34">
        <f t="shared" si="15"/>
        <v>588.09999999999991</v>
      </c>
      <c r="AA78" s="37">
        <v>2497.4</v>
      </c>
      <c r="AB78" s="3" t="s">
        <v>49</v>
      </c>
      <c r="AC78" s="3" t="s">
        <v>49</v>
      </c>
      <c r="AD78" s="30">
        <v>3572</v>
      </c>
      <c r="AE78" s="3" t="s">
        <v>49</v>
      </c>
      <c r="AF78" s="3" t="s">
        <v>49</v>
      </c>
      <c r="AG78" s="30">
        <v>2904.9</v>
      </c>
      <c r="AH78" s="59" t="s">
        <v>49</v>
      </c>
      <c r="AI78" s="76">
        <f t="shared" si="16"/>
        <v>3152.5</v>
      </c>
      <c r="AJ78" s="61">
        <f t="shared" ref="AJ78:AJ105" si="18">(AI78/A78)*100</f>
        <v>8.6578600461386355</v>
      </c>
      <c r="AK78" s="3"/>
      <c r="AL78" s="109">
        <f t="shared" si="10"/>
        <v>-466.90000000000009</v>
      </c>
      <c r="AM78" s="110">
        <f t="shared" ref="AM78:AM105" si="19">(AL78/A78)*100</f>
        <v>-1.2822695814566629</v>
      </c>
      <c r="AN78" s="207"/>
      <c r="AO78" s="2">
        <v>1949</v>
      </c>
      <c r="AP78" s="205">
        <v>100.8</v>
      </c>
      <c r="AQ78" s="205">
        <f t="shared" si="12"/>
        <v>0.27683181368779519</v>
      </c>
    </row>
    <row r="79" spans="1:43" ht="15" customHeight="1" x14ac:dyDescent="0.3">
      <c r="A79" s="30">
        <v>42163</v>
      </c>
      <c r="B79" s="32">
        <v>1950</v>
      </c>
      <c r="C79" s="59" t="s">
        <v>49</v>
      </c>
      <c r="D79" s="59" t="s">
        <v>49</v>
      </c>
      <c r="E79" s="116">
        <v>3641</v>
      </c>
      <c r="F79" s="63">
        <v>3640.8</v>
      </c>
      <c r="G79" s="71">
        <v>3049.6</v>
      </c>
      <c r="H79" s="63">
        <f t="shared" si="13"/>
        <v>591.20000000000027</v>
      </c>
      <c r="I79" s="63">
        <v>3056.7</v>
      </c>
      <c r="J79" s="3" t="s">
        <v>49</v>
      </c>
      <c r="K79" s="3" t="s">
        <v>49</v>
      </c>
      <c r="L79" s="3" t="s">
        <v>49</v>
      </c>
      <c r="M79" s="3" t="s">
        <v>49</v>
      </c>
      <c r="N79" s="3" t="s">
        <v>49</v>
      </c>
      <c r="O79" s="5">
        <v>3562.2</v>
      </c>
      <c r="P79" s="3" t="s">
        <v>49</v>
      </c>
      <c r="Q79" s="251">
        <f t="shared" si="14"/>
        <v>3049.6</v>
      </c>
      <c r="R79" s="61">
        <f t="shared" si="17"/>
        <v>7.2328819106799793</v>
      </c>
      <c r="S79" s="5"/>
      <c r="T79" s="32">
        <v>1950</v>
      </c>
      <c r="U79" s="59" t="s">
        <v>49</v>
      </c>
      <c r="V79" s="59" t="s">
        <v>49</v>
      </c>
      <c r="W79" s="4">
        <v>3463</v>
      </c>
      <c r="X79" s="3">
        <v>3463.3</v>
      </c>
      <c r="Y79" s="73">
        <v>2775.3</v>
      </c>
      <c r="Z79" s="34">
        <f t="shared" si="15"/>
        <v>688</v>
      </c>
      <c r="AA79" s="37">
        <v>2721.2</v>
      </c>
      <c r="AB79" s="3" t="s">
        <v>49</v>
      </c>
      <c r="AC79" s="3" t="s">
        <v>49</v>
      </c>
      <c r="AD79" s="3" t="s">
        <v>49</v>
      </c>
      <c r="AE79" s="3" t="s">
        <v>49</v>
      </c>
      <c r="AF79" s="3" t="s">
        <v>49</v>
      </c>
      <c r="AG79" s="30">
        <v>3099.6</v>
      </c>
      <c r="AH79" s="59" t="s">
        <v>49</v>
      </c>
      <c r="AI79" s="76">
        <f t="shared" si="16"/>
        <v>2775.3</v>
      </c>
      <c r="AJ79" s="61">
        <f t="shared" si="18"/>
        <v>6.582311505348291</v>
      </c>
      <c r="AK79" s="3"/>
      <c r="AL79" s="109">
        <f t="shared" si="10"/>
        <v>274.29999999999973</v>
      </c>
      <c r="AM79" s="110">
        <f t="shared" si="19"/>
        <v>0.6505704053316882</v>
      </c>
      <c r="AN79" s="207"/>
      <c r="AO79" s="2">
        <v>1950</v>
      </c>
      <c r="AP79" s="205">
        <v>268.10000000000002</v>
      </c>
      <c r="AQ79" s="205">
        <f t="shared" si="12"/>
        <v>0.63586556933804528</v>
      </c>
    </row>
    <row r="80" spans="1:43" ht="15" customHeight="1" x14ac:dyDescent="0.3">
      <c r="A80" s="30">
        <v>54375</v>
      </c>
      <c r="B80" s="2">
        <v>1951</v>
      </c>
      <c r="C80" s="59" t="s">
        <v>49</v>
      </c>
      <c r="D80" s="59" t="s">
        <v>49</v>
      </c>
      <c r="E80" s="116">
        <v>4884</v>
      </c>
      <c r="F80" s="63">
        <v>4883.7</v>
      </c>
      <c r="G80" s="71">
        <v>4330.8999999999996</v>
      </c>
      <c r="H80" s="63">
        <f t="shared" si="13"/>
        <v>552.80000000000018</v>
      </c>
      <c r="I80" s="63">
        <v>4352.8</v>
      </c>
      <c r="J80" s="3" t="s">
        <v>49</v>
      </c>
      <c r="K80" s="3" t="s">
        <v>49</v>
      </c>
      <c r="L80" s="3" t="s">
        <v>49</v>
      </c>
      <c r="M80" s="3" t="s">
        <v>49</v>
      </c>
      <c r="N80" s="3" t="s">
        <v>49</v>
      </c>
      <c r="O80" s="5">
        <v>4874.3999999999996</v>
      </c>
      <c r="P80" s="3" t="s">
        <v>49</v>
      </c>
      <c r="Q80" s="251">
        <f t="shared" si="14"/>
        <v>4330.8999999999996</v>
      </c>
      <c r="R80" s="61">
        <f t="shared" si="17"/>
        <v>7.96487356321839</v>
      </c>
      <c r="S80" s="5"/>
      <c r="T80" s="2">
        <v>1951</v>
      </c>
      <c r="U80" s="59" t="s">
        <v>49</v>
      </c>
      <c r="V80" s="59" t="s">
        <v>49</v>
      </c>
      <c r="W80" s="4">
        <v>4670</v>
      </c>
      <c r="X80" s="3">
        <v>4670.1000000000004</v>
      </c>
      <c r="Y80" s="73">
        <v>3960.2</v>
      </c>
      <c r="Z80" s="34">
        <f t="shared" si="15"/>
        <v>709.90000000000055</v>
      </c>
      <c r="AA80" s="37">
        <v>3626</v>
      </c>
      <c r="AB80" s="3" t="s">
        <v>49</v>
      </c>
      <c r="AC80" s="3" t="s">
        <v>49</v>
      </c>
      <c r="AD80" s="3" t="s">
        <v>49</v>
      </c>
      <c r="AE80" s="3" t="s">
        <v>49</v>
      </c>
      <c r="AF80" s="3" t="s">
        <v>49</v>
      </c>
      <c r="AG80" s="30">
        <v>3577.2</v>
      </c>
      <c r="AH80" s="59" t="s">
        <v>49</v>
      </c>
      <c r="AI80" s="76">
        <f t="shared" si="16"/>
        <v>3960.2</v>
      </c>
      <c r="AJ80" s="61">
        <f t="shared" si="18"/>
        <v>7.2831264367816093</v>
      </c>
      <c r="AK80" s="3"/>
      <c r="AL80" s="109">
        <f t="shared" si="10"/>
        <v>370.69999999999982</v>
      </c>
      <c r="AM80" s="110">
        <f t="shared" si="19"/>
        <v>0.68174712643678126</v>
      </c>
      <c r="AN80" s="207"/>
      <c r="AO80" s="2">
        <v>1951</v>
      </c>
      <c r="AP80" s="205">
        <v>491.6</v>
      </c>
      <c r="AQ80" s="205">
        <f t="shared" si="12"/>
        <v>0.90409195402298848</v>
      </c>
    </row>
    <row r="81" spans="1:43" ht="15" customHeight="1" x14ac:dyDescent="0.3">
      <c r="A81" s="30">
        <v>60993</v>
      </c>
      <c r="B81" s="2">
        <v>1952</v>
      </c>
      <c r="C81" s="59" t="s">
        <v>49</v>
      </c>
      <c r="D81" s="59" t="s">
        <v>49</v>
      </c>
      <c r="E81" s="116">
        <v>6338</v>
      </c>
      <c r="F81" s="63">
        <v>6338.1</v>
      </c>
      <c r="G81" s="71">
        <v>4836.7</v>
      </c>
      <c r="H81" s="63">
        <f t="shared" si="13"/>
        <v>1501.4000000000005</v>
      </c>
      <c r="I81" s="63">
        <v>4824.3999999999996</v>
      </c>
      <c r="J81" s="3" t="s">
        <v>49</v>
      </c>
      <c r="K81" s="3" t="s">
        <v>49</v>
      </c>
      <c r="L81" s="3" t="s">
        <v>49</v>
      </c>
      <c r="M81" s="3" t="s">
        <v>49</v>
      </c>
      <c r="N81" s="3" t="s">
        <v>49</v>
      </c>
      <c r="O81" s="5">
        <v>5640.2</v>
      </c>
      <c r="P81" s="3" t="s">
        <v>49</v>
      </c>
      <c r="Q81" s="251">
        <f t="shared" si="14"/>
        <v>4836.7</v>
      </c>
      <c r="R81" s="61">
        <f t="shared" si="17"/>
        <v>7.9299263849949995</v>
      </c>
      <c r="S81" s="5"/>
      <c r="T81" s="2">
        <v>1952</v>
      </c>
      <c r="U81" s="59" t="s">
        <v>49</v>
      </c>
      <c r="V81" s="59" t="s">
        <v>49</v>
      </c>
      <c r="W81" s="4">
        <v>6464</v>
      </c>
      <c r="X81" s="3">
        <v>6464.2</v>
      </c>
      <c r="Y81" s="73">
        <v>4967.7</v>
      </c>
      <c r="Z81" s="34">
        <f t="shared" si="15"/>
        <v>1496.5</v>
      </c>
      <c r="AA81" s="37">
        <v>4925.3999999999996</v>
      </c>
      <c r="AB81" s="3" t="s">
        <v>49</v>
      </c>
      <c r="AC81" s="3" t="s">
        <v>49</v>
      </c>
      <c r="AD81" s="3" t="s">
        <v>49</v>
      </c>
      <c r="AE81" s="3" t="s">
        <v>49</v>
      </c>
      <c r="AF81" s="3" t="s">
        <v>49</v>
      </c>
      <c r="AG81" s="30">
        <v>4725.3</v>
      </c>
      <c r="AH81" s="59" t="s">
        <v>49</v>
      </c>
      <c r="AI81" s="76">
        <f t="shared" si="16"/>
        <v>4967.7</v>
      </c>
      <c r="AJ81" s="61">
        <f t="shared" si="18"/>
        <v>8.1447051300968969</v>
      </c>
      <c r="AK81" s="3"/>
      <c r="AL81" s="109">
        <f t="shared" si="10"/>
        <v>-131</v>
      </c>
      <c r="AM81" s="110">
        <f t="shared" si="19"/>
        <v>-0.21477874510189696</v>
      </c>
      <c r="AN81" s="207"/>
      <c r="AO81" s="2">
        <v>1952</v>
      </c>
      <c r="AP81" s="205">
        <v>-162.5</v>
      </c>
      <c r="AQ81" s="205">
        <f t="shared" si="12"/>
        <v>-0.26642401587067371</v>
      </c>
    </row>
    <row r="82" spans="1:43" x14ac:dyDescent="0.3">
      <c r="A82" s="30">
        <v>60664</v>
      </c>
      <c r="B82" s="2">
        <v>1953</v>
      </c>
      <c r="C82" s="59" t="s">
        <v>49</v>
      </c>
      <c r="D82" s="59" t="s">
        <v>49</v>
      </c>
      <c r="E82" s="116">
        <v>5023</v>
      </c>
      <c r="F82" s="63">
        <v>5023.1000000000004</v>
      </c>
      <c r="G82" s="71">
        <v>4320.2</v>
      </c>
      <c r="H82" s="63">
        <f t="shared" si="13"/>
        <v>702.90000000000055</v>
      </c>
      <c r="I82" s="63">
        <v>4314.8</v>
      </c>
      <c r="J82" s="3" t="s">
        <v>49</v>
      </c>
      <c r="K82" s="3" t="s">
        <v>49</v>
      </c>
      <c r="L82" s="3" t="s">
        <v>49</v>
      </c>
      <c r="M82" s="3" t="s">
        <v>49</v>
      </c>
      <c r="N82" s="3" t="s">
        <v>49</v>
      </c>
      <c r="O82" s="5">
        <v>4827.2</v>
      </c>
      <c r="P82" s="3" t="s">
        <v>49</v>
      </c>
      <c r="Q82" s="251">
        <f t="shared" si="14"/>
        <v>4320.2</v>
      </c>
      <c r="R82" s="61">
        <f t="shared" si="17"/>
        <v>7.1215218251351704</v>
      </c>
      <c r="S82" s="5"/>
      <c r="T82" s="2">
        <v>1953</v>
      </c>
      <c r="U82" s="59" t="s">
        <v>49</v>
      </c>
      <c r="V82" s="59" t="s">
        <v>49</v>
      </c>
      <c r="W82" s="4">
        <v>5490</v>
      </c>
      <c r="X82" s="3">
        <v>5490.4</v>
      </c>
      <c r="Y82" s="73">
        <v>4551.2</v>
      </c>
      <c r="Z82" s="34">
        <f t="shared" si="15"/>
        <v>939.19999999999982</v>
      </c>
      <c r="AA82" s="37">
        <v>4549.1000000000004</v>
      </c>
      <c r="AB82" s="3" t="s">
        <v>49</v>
      </c>
      <c r="AC82" s="3" t="s">
        <v>49</v>
      </c>
      <c r="AD82" s="3" t="s">
        <v>49</v>
      </c>
      <c r="AE82" s="3" t="s">
        <v>49</v>
      </c>
      <c r="AF82" s="3" t="s">
        <v>49</v>
      </c>
      <c r="AG82" s="30">
        <v>5273.8</v>
      </c>
      <c r="AH82" s="59" t="s">
        <v>49</v>
      </c>
      <c r="AI82" s="76">
        <f t="shared" si="16"/>
        <v>4551.2</v>
      </c>
      <c r="AJ82" s="61">
        <f t="shared" si="18"/>
        <v>7.5023077937491758</v>
      </c>
      <c r="AK82" s="3"/>
      <c r="AL82" s="109">
        <f t="shared" si="10"/>
        <v>-231</v>
      </c>
      <c r="AM82" s="110">
        <f t="shared" si="19"/>
        <v>-0.38078596861400499</v>
      </c>
      <c r="AN82" s="207"/>
      <c r="AO82" s="2">
        <v>1953</v>
      </c>
      <c r="AP82" s="205">
        <v>-288.7</v>
      </c>
      <c r="AQ82" s="205">
        <f t="shared" si="12"/>
        <v>-0.47590003956217858</v>
      </c>
    </row>
    <row r="83" spans="1:43" x14ac:dyDescent="0.3">
      <c r="A83" s="30">
        <v>73936</v>
      </c>
      <c r="B83" s="2">
        <v>1954</v>
      </c>
      <c r="C83" s="59" t="s">
        <v>49</v>
      </c>
      <c r="D83" s="59" t="s">
        <v>49</v>
      </c>
      <c r="E83" s="116">
        <v>7714</v>
      </c>
      <c r="F83" s="63">
        <v>7713.8</v>
      </c>
      <c r="G83" s="71">
        <v>5179.8999999999996</v>
      </c>
      <c r="H83" s="63">
        <f t="shared" si="13"/>
        <v>2533.9000000000005</v>
      </c>
      <c r="I83" s="63">
        <v>5160.7</v>
      </c>
      <c r="J83" s="3" t="s">
        <v>49</v>
      </c>
      <c r="K83" s="3" t="s">
        <v>49</v>
      </c>
      <c r="L83" s="3" t="s">
        <v>49</v>
      </c>
      <c r="M83" s="3" t="s">
        <v>49</v>
      </c>
      <c r="N83" s="3" t="s">
        <v>49</v>
      </c>
      <c r="O83" s="5">
        <v>6462.2</v>
      </c>
      <c r="P83" s="3" t="s">
        <v>49</v>
      </c>
      <c r="Q83" s="251">
        <f t="shared" si="14"/>
        <v>5179.8999999999996</v>
      </c>
      <c r="R83" s="61">
        <f t="shared" si="17"/>
        <v>7.0059240424150611</v>
      </c>
      <c r="S83" s="5"/>
      <c r="T83" s="2">
        <v>1954</v>
      </c>
      <c r="U83" s="59" t="s">
        <v>49</v>
      </c>
      <c r="V83" s="59" t="s">
        <v>49</v>
      </c>
      <c r="W83" s="4">
        <v>7917</v>
      </c>
      <c r="X83" s="3">
        <v>7916.8</v>
      </c>
      <c r="Y83" s="73">
        <v>5737.2</v>
      </c>
      <c r="Z83" s="34">
        <f t="shared" si="15"/>
        <v>2179.6000000000004</v>
      </c>
      <c r="AA83" s="37">
        <v>5718.2</v>
      </c>
      <c r="AB83" s="3" t="s">
        <v>49</v>
      </c>
      <c r="AC83" s="3" t="s">
        <v>49</v>
      </c>
      <c r="AD83" s="3" t="s">
        <v>49</v>
      </c>
      <c r="AE83" s="3" t="s">
        <v>49</v>
      </c>
      <c r="AF83" s="3" t="s">
        <v>49</v>
      </c>
      <c r="AG83" s="30">
        <v>7304.3</v>
      </c>
      <c r="AH83" s="59" t="s">
        <v>49</v>
      </c>
      <c r="AI83" s="76">
        <f t="shared" si="16"/>
        <v>5737.2</v>
      </c>
      <c r="AJ83" s="61">
        <f t="shared" si="18"/>
        <v>7.7596840510711962</v>
      </c>
      <c r="AK83" s="3"/>
      <c r="AL83" s="109">
        <f t="shared" si="10"/>
        <v>-557.30000000000018</v>
      </c>
      <c r="AM83" s="110">
        <f t="shared" si="19"/>
        <v>-0.75376000865613524</v>
      </c>
      <c r="AN83" s="207"/>
      <c r="AO83" s="2">
        <v>1954</v>
      </c>
      <c r="AP83" s="205">
        <v>-449.8</v>
      </c>
      <c r="AQ83" s="205">
        <f t="shared" si="12"/>
        <v>-0.6083639904782514</v>
      </c>
    </row>
    <row r="84" spans="1:43" x14ac:dyDescent="0.3">
      <c r="A84" s="30">
        <v>90053</v>
      </c>
      <c r="B84" s="2">
        <v>1955</v>
      </c>
      <c r="C84" s="59" t="s">
        <v>49</v>
      </c>
      <c r="D84" s="59" t="s">
        <v>49</v>
      </c>
      <c r="E84" s="116">
        <v>9024</v>
      </c>
      <c r="F84" s="63">
        <v>9023.5</v>
      </c>
      <c r="G84" s="71">
        <v>7118.2</v>
      </c>
      <c r="H84" s="63">
        <f t="shared" si="13"/>
        <v>1905.3000000000002</v>
      </c>
      <c r="I84" s="63">
        <v>7133.1</v>
      </c>
      <c r="J84" s="3" t="s">
        <v>49</v>
      </c>
      <c r="K84" s="3" t="s">
        <v>49</v>
      </c>
      <c r="L84" s="3" t="s">
        <v>49</v>
      </c>
      <c r="M84" s="3" t="s">
        <v>49</v>
      </c>
      <c r="N84" s="3" t="s">
        <v>49</v>
      </c>
      <c r="O84" s="5">
        <v>7896</v>
      </c>
      <c r="P84" s="3" t="s">
        <v>49</v>
      </c>
      <c r="Q84" s="251">
        <f t="shared" si="14"/>
        <v>7118.2</v>
      </c>
      <c r="R84" s="61">
        <f t="shared" si="17"/>
        <v>7.9044562646441534</v>
      </c>
      <c r="S84" s="5"/>
      <c r="T84" s="2">
        <v>1955</v>
      </c>
      <c r="U84" s="59" t="s">
        <v>49</v>
      </c>
      <c r="V84" s="59" t="s">
        <v>49</v>
      </c>
      <c r="W84" s="4">
        <v>8883</v>
      </c>
      <c r="X84" s="3">
        <v>8883.1</v>
      </c>
      <c r="Y84" s="73">
        <v>6424.6</v>
      </c>
      <c r="Z84" s="34">
        <f t="shared" si="15"/>
        <v>2458.5</v>
      </c>
      <c r="AA84" s="37">
        <v>6439.8</v>
      </c>
      <c r="AB84" s="3" t="s">
        <v>49</v>
      </c>
      <c r="AC84" s="3" t="s">
        <v>49</v>
      </c>
      <c r="AD84" s="3" t="s">
        <v>49</v>
      </c>
      <c r="AE84" s="3" t="s">
        <v>49</v>
      </c>
      <c r="AF84" s="3" t="s">
        <v>49</v>
      </c>
      <c r="AG84" s="30">
        <v>8083.2</v>
      </c>
      <c r="AH84" s="59" t="s">
        <v>49</v>
      </c>
      <c r="AI84" s="76">
        <f t="shared" si="16"/>
        <v>6424.6</v>
      </c>
      <c r="AJ84" s="61">
        <f t="shared" si="18"/>
        <v>7.1342431679122296</v>
      </c>
      <c r="AK84" s="3"/>
      <c r="AL84" s="109">
        <f t="shared" si="10"/>
        <v>693.59999999999945</v>
      </c>
      <c r="AM84" s="110">
        <f t="shared" si="19"/>
        <v>0.77021309673192395</v>
      </c>
      <c r="AN84" s="207"/>
      <c r="AO84" s="2">
        <v>1955</v>
      </c>
      <c r="AP84" s="205">
        <v>680</v>
      </c>
      <c r="AQ84" s="205">
        <f t="shared" si="12"/>
        <v>0.75511087914894559</v>
      </c>
    </row>
    <row r="85" spans="1:43" ht="15.9" customHeight="1" x14ac:dyDescent="0.3">
      <c r="A85" s="30">
        <v>102920</v>
      </c>
      <c r="B85" s="2">
        <v>1956</v>
      </c>
      <c r="C85" s="59" t="s">
        <v>49</v>
      </c>
      <c r="D85" s="59" t="s">
        <v>49</v>
      </c>
      <c r="E85" s="116">
        <v>10194</v>
      </c>
      <c r="F85" s="63">
        <v>10193.5</v>
      </c>
      <c r="G85" s="71">
        <v>7893.9</v>
      </c>
      <c r="H85" s="63">
        <f t="shared" si="13"/>
        <v>2299.6000000000004</v>
      </c>
      <c r="I85" s="63">
        <v>8041.4</v>
      </c>
      <c r="J85" s="3" t="s">
        <v>49</v>
      </c>
      <c r="K85" s="3" t="s">
        <v>49</v>
      </c>
      <c r="L85" s="3" t="s">
        <v>49</v>
      </c>
      <c r="M85" s="3" t="s">
        <v>49</v>
      </c>
      <c r="N85" s="3" t="s">
        <v>49</v>
      </c>
      <c r="O85" s="5">
        <v>8989.1</v>
      </c>
      <c r="P85" s="3" t="s">
        <v>49</v>
      </c>
      <c r="Q85" s="251">
        <f t="shared" si="14"/>
        <v>7893.9</v>
      </c>
      <c r="R85" s="61">
        <f t="shared" si="17"/>
        <v>7.6699378157792459</v>
      </c>
      <c r="S85" s="5"/>
      <c r="T85" s="2">
        <v>1956</v>
      </c>
      <c r="U85" s="59" t="s">
        <v>49</v>
      </c>
      <c r="V85" s="59" t="s">
        <v>49</v>
      </c>
      <c r="W85" s="3">
        <v>10270</v>
      </c>
      <c r="X85" s="3">
        <v>10270.1</v>
      </c>
      <c r="Y85" s="73">
        <v>7448.7</v>
      </c>
      <c r="Z85" s="34">
        <f t="shared" si="15"/>
        <v>2821.4000000000005</v>
      </c>
      <c r="AA85" s="37">
        <v>7395.9</v>
      </c>
      <c r="AB85" s="3" t="s">
        <v>49</v>
      </c>
      <c r="AC85" s="3" t="s">
        <v>49</v>
      </c>
      <c r="AD85" s="3" t="s">
        <v>49</v>
      </c>
      <c r="AE85" s="3" t="s">
        <v>49</v>
      </c>
      <c r="AF85" s="3" t="s">
        <v>49</v>
      </c>
      <c r="AG85" s="30">
        <v>9105.7999999999993</v>
      </c>
      <c r="AH85" s="59" t="s">
        <v>49</v>
      </c>
      <c r="AI85" s="76">
        <f t="shared" si="16"/>
        <v>7448.7</v>
      </c>
      <c r="AJ85" s="61">
        <f t="shared" si="18"/>
        <v>7.2373688301593466</v>
      </c>
      <c r="AK85" s="3"/>
      <c r="AL85" s="109">
        <f t="shared" si="10"/>
        <v>445.19999999999982</v>
      </c>
      <c r="AM85" s="110">
        <f t="shared" si="19"/>
        <v>0.43256898561989876</v>
      </c>
      <c r="AN85" s="207"/>
      <c r="AO85" s="2">
        <v>1956</v>
      </c>
      <c r="AP85" s="205">
        <v>395</v>
      </c>
      <c r="AQ85" s="205">
        <f t="shared" si="12"/>
        <v>0.38379323746599298</v>
      </c>
    </row>
    <row r="86" spans="1:43" ht="17.25" customHeight="1" x14ac:dyDescent="0.3">
      <c r="A86" s="30">
        <v>118206</v>
      </c>
      <c r="B86" s="2">
        <v>1957</v>
      </c>
      <c r="C86" s="59" t="s">
        <v>49</v>
      </c>
      <c r="D86" s="59" t="s">
        <v>49</v>
      </c>
      <c r="E86" s="116">
        <v>10870</v>
      </c>
      <c r="F86" s="63">
        <v>10669.9</v>
      </c>
      <c r="G86" s="71">
        <v>8082.2</v>
      </c>
      <c r="H86" s="63">
        <f t="shared" si="13"/>
        <v>2587.6999999999998</v>
      </c>
      <c r="I86" s="63">
        <v>8036.6</v>
      </c>
      <c r="J86" s="3" t="s">
        <v>49</v>
      </c>
      <c r="K86" s="3" t="s">
        <v>49</v>
      </c>
      <c r="L86" s="3" t="s">
        <v>49</v>
      </c>
      <c r="M86" s="3" t="s">
        <v>49</v>
      </c>
      <c r="N86" s="3" t="s">
        <v>49</v>
      </c>
      <c r="O86" s="5">
        <v>9335.4</v>
      </c>
      <c r="P86" s="3" t="s">
        <v>49</v>
      </c>
      <c r="Q86" s="251">
        <f t="shared" si="14"/>
        <v>8082.2</v>
      </c>
      <c r="R86" s="61">
        <f t="shared" si="17"/>
        <v>6.8373855811041748</v>
      </c>
      <c r="S86" s="5"/>
      <c r="T86" s="2">
        <v>1957</v>
      </c>
      <c r="U86" s="59" t="s">
        <v>49</v>
      </c>
      <c r="V86" s="59" t="s">
        <v>49</v>
      </c>
      <c r="W86" s="3">
        <v>11303</v>
      </c>
      <c r="X86" s="3">
        <v>11103.2</v>
      </c>
      <c r="Y86" s="73">
        <v>8456.2000000000007</v>
      </c>
      <c r="Z86" s="34">
        <f t="shared" si="15"/>
        <v>2647</v>
      </c>
      <c r="AA86" s="37">
        <v>8401.6</v>
      </c>
      <c r="AB86" s="3" t="s">
        <v>49</v>
      </c>
      <c r="AC86" s="3" t="s">
        <v>49</v>
      </c>
      <c r="AD86" s="3" t="s">
        <v>49</v>
      </c>
      <c r="AE86" s="3" t="s">
        <v>49</v>
      </c>
      <c r="AF86" s="3" t="s">
        <v>49</v>
      </c>
      <c r="AG86" s="36">
        <v>10263.5</v>
      </c>
      <c r="AH86" s="59" t="s">
        <v>49</v>
      </c>
      <c r="AI86" s="76">
        <f t="shared" si="16"/>
        <v>8456.2000000000007</v>
      </c>
      <c r="AJ86" s="61">
        <f t="shared" si="18"/>
        <v>7.1537823799130331</v>
      </c>
      <c r="AK86" s="3"/>
      <c r="AL86" s="109">
        <f t="shared" si="10"/>
        <v>-374.00000000000091</v>
      </c>
      <c r="AM86" s="110">
        <f t="shared" si="19"/>
        <v>-0.3163967988088599</v>
      </c>
      <c r="AN86" s="207"/>
      <c r="AO86" s="2">
        <v>1957</v>
      </c>
      <c r="AP86" s="205">
        <v>-405</v>
      </c>
      <c r="AQ86" s="205">
        <f t="shared" si="12"/>
        <v>-0.34262220191868431</v>
      </c>
    </row>
    <row r="87" spans="1:43" x14ac:dyDescent="0.3">
      <c r="A87" s="30">
        <v>131377</v>
      </c>
      <c r="B87" s="2">
        <v>1958</v>
      </c>
      <c r="C87" s="59" t="s">
        <v>49</v>
      </c>
      <c r="D87" s="59" t="s">
        <v>49</v>
      </c>
      <c r="E87" s="116">
        <v>13183</v>
      </c>
      <c r="F87" s="63">
        <v>13183.3</v>
      </c>
      <c r="G87" s="71">
        <v>8801.7000000000007</v>
      </c>
      <c r="H87" s="63">
        <f t="shared" si="13"/>
        <v>4381.5999999999985</v>
      </c>
      <c r="I87" s="63">
        <v>8610.2999999999993</v>
      </c>
      <c r="J87" s="3" t="s">
        <v>49</v>
      </c>
      <c r="K87" s="3" t="s">
        <v>49</v>
      </c>
      <c r="L87" s="3" t="s">
        <v>49</v>
      </c>
      <c r="M87" s="3" t="s">
        <v>49</v>
      </c>
      <c r="N87" s="3" t="s">
        <v>49</v>
      </c>
      <c r="O87" s="5">
        <v>11750.9</v>
      </c>
      <c r="P87" s="3" t="s">
        <v>49</v>
      </c>
      <c r="Q87" s="251">
        <f t="shared" si="14"/>
        <v>8801.7000000000007</v>
      </c>
      <c r="R87" s="61">
        <f t="shared" si="17"/>
        <v>6.6995745069532724</v>
      </c>
      <c r="S87" s="5"/>
      <c r="T87" s="2">
        <v>1958</v>
      </c>
      <c r="U87" s="59" t="s">
        <v>49</v>
      </c>
      <c r="V87" s="59" t="s">
        <v>49</v>
      </c>
      <c r="W87" s="3">
        <v>12019</v>
      </c>
      <c r="X87" s="3">
        <v>13287.7</v>
      </c>
      <c r="Y87" s="73">
        <v>9543.1</v>
      </c>
      <c r="Z87" s="34">
        <f t="shared" si="15"/>
        <v>3744.6000000000004</v>
      </c>
      <c r="AA87" s="37">
        <v>9351.7999999999993</v>
      </c>
      <c r="AB87" s="3" t="s">
        <v>49</v>
      </c>
      <c r="AC87" s="3" t="s">
        <v>49</v>
      </c>
      <c r="AD87" s="3" t="s">
        <v>49</v>
      </c>
      <c r="AE87" s="3" t="s">
        <v>49</v>
      </c>
      <c r="AF87" s="3" t="s">
        <v>49</v>
      </c>
      <c r="AG87" s="36">
        <v>12287</v>
      </c>
      <c r="AH87" s="59" t="s">
        <v>49</v>
      </c>
      <c r="AI87" s="76">
        <f t="shared" si="16"/>
        <v>9543.1</v>
      </c>
      <c r="AJ87" s="61">
        <f t="shared" si="18"/>
        <v>7.2639046408427648</v>
      </c>
      <c r="AK87" s="3"/>
      <c r="AL87" s="109">
        <f t="shared" si="10"/>
        <v>-741.39999999999964</v>
      </c>
      <c r="AM87" s="110">
        <f t="shared" si="19"/>
        <v>-0.56433013388949327</v>
      </c>
      <c r="AN87" s="207"/>
      <c r="AO87" s="64">
        <v>1958</v>
      </c>
      <c r="AP87" s="206">
        <v>-875</v>
      </c>
      <c r="AQ87" s="206">
        <f t="shared" si="12"/>
        <v>-0.66602221088927283</v>
      </c>
    </row>
    <row r="88" spans="1:43" x14ac:dyDescent="0.3">
      <c r="A88" s="30">
        <v>140772</v>
      </c>
      <c r="B88" s="2">
        <v>1959</v>
      </c>
      <c r="C88" s="59" t="s">
        <v>49</v>
      </c>
      <c r="D88" s="59" t="s">
        <v>49</v>
      </c>
      <c r="E88" s="116">
        <v>14163</v>
      </c>
      <c r="F88" s="63">
        <v>14163.4</v>
      </c>
      <c r="G88" s="71">
        <v>9204</v>
      </c>
      <c r="H88" s="63">
        <f t="shared" si="13"/>
        <v>4959.3999999999996</v>
      </c>
      <c r="I88" s="63">
        <v>9053.4</v>
      </c>
      <c r="J88" s="3" t="s">
        <v>49</v>
      </c>
      <c r="K88" s="3" t="s">
        <v>49</v>
      </c>
      <c r="L88" s="3" t="s">
        <v>49</v>
      </c>
      <c r="M88" s="63">
        <v>10446</v>
      </c>
      <c r="N88" s="3" t="s">
        <v>49</v>
      </c>
      <c r="O88" s="3" t="s">
        <v>49</v>
      </c>
      <c r="P88" s="3" t="s">
        <v>49</v>
      </c>
      <c r="Q88" s="266">
        <f>M88</f>
        <v>10446</v>
      </c>
      <c r="R88" s="61">
        <f t="shared" si="17"/>
        <v>7.4205097604637285</v>
      </c>
      <c r="S88" s="5"/>
      <c r="T88" s="2">
        <v>1959</v>
      </c>
      <c r="U88" s="59" t="s">
        <v>49</v>
      </c>
      <c r="V88" s="59" t="s">
        <v>49</v>
      </c>
      <c r="W88" s="3">
        <v>14158</v>
      </c>
      <c r="X88" s="3">
        <v>14157.7</v>
      </c>
      <c r="Y88" s="73">
        <v>9846</v>
      </c>
      <c r="Z88" s="34">
        <f t="shared" si="15"/>
        <v>4311.7000000000007</v>
      </c>
      <c r="AA88" s="37">
        <v>9699</v>
      </c>
      <c r="AB88" s="3" t="s">
        <v>49</v>
      </c>
      <c r="AC88" s="3" t="s">
        <v>49</v>
      </c>
      <c r="AD88" s="3" t="s">
        <v>49</v>
      </c>
      <c r="AE88" s="63">
        <v>11352</v>
      </c>
      <c r="AF88" s="3" t="s">
        <v>49</v>
      </c>
      <c r="AG88" s="3" t="s">
        <v>49</v>
      </c>
      <c r="AH88" s="59" t="s">
        <v>49</v>
      </c>
      <c r="AI88" s="249">
        <f t="shared" ref="AI88:AI93" si="20">AE88</f>
        <v>11352</v>
      </c>
      <c r="AJ88" s="61">
        <f t="shared" si="18"/>
        <v>8.06410365697724</v>
      </c>
      <c r="AK88" s="3"/>
      <c r="AL88" s="78">
        <f>Q88-AI88</f>
        <v>-906</v>
      </c>
      <c r="AM88" s="83">
        <f t="shared" si="19"/>
        <v>-0.64359389651351118</v>
      </c>
      <c r="AN88" s="207"/>
      <c r="AO88" s="2"/>
      <c r="AP88" s="59"/>
      <c r="AQ88" s="59"/>
    </row>
    <row r="89" spans="1:43" ht="15.75" customHeight="1" x14ac:dyDescent="0.3">
      <c r="A89" s="30">
        <v>159703</v>
      </c>
      <c r="B89" s="2">
        <v>1960</v>
      </c>
      <c r="C89" s="59" t="s">
        <v>49</v>
      </c>
      <c r="D89" s="59" t="s">
        <v>49</v>
      </c>
      <c r="E89" s="116">
        <v>19458</v>
      </c>
      <c r="F89" s="63">
        <v>19457.599999999999</v>
      </c>
      <c r="G89" s="71">
        <v>10966.6</v>
      </c>
      <c r="H89" s="63">
        <f t="shared" si="13"/>
        <v>8490.9999999999982</v>
      </c>
      <c r="I89" s="63">
        <v>10966.5</v>
      </c>
      <c r="J89" s="3" t="s">
        <v>49</v>
      </c>
      <c r="K89" s="3" t="s">
        <v>49</v>
      </c>
      <c r="L89" s="3" t="s">
        <v>49</v>
      </c>
      <c r="M89" s="63">
        <v>12878</v>
      </c>
      <c r="N89" s="3" t="s">
        <v>49</v>
      </c>
      <c r="O89" s="3" t="s">
        <v>49</v>
      </c>
      <c r="P89" s="3" t="s">
        <v>49</v>
      </c>
      <c r="Q89" s="266">
        <f t="shared" ref="Q89:Q93" si="21">M89</f>
        <v>12878</v>
      </c>
      <c r="R89" s="61">
        <f t="shared" si="17"/>
        <v>8.0637182770517768</v>
      </c>
      <c r="S89" s="5"/>
      <c r="T89" s="2">
        <v>1960</v>
      </c>
      <c r="U89" s="59" t="s">
        <v>49</v>
      </c>
      <c r="V89" s="59" t="s">
        <v>49</v>
      </c>
      <c r="W89" s="3">
        <v>20150</v>
      </c>
      <c r="X89" s="3">
        <v>20150.3</v>
      </c>
      <c r="Y89" s="73">
        <v>11794.8</v>
      </c>
      <c r="Z89" s="34">
        <f t="shared" si="15"/>
        <v>8355.5</v>
      </c>
      <c r="AA89" s="37">
        <v>11794.9</v>
      </c>
      <c r="AB89" s="3" t="s">
        <v>49</v>
      </c>
      <c r="AC89" s="3" t="s">
        <v>49</v>
      </c>
      <c r="AD89" s="3" t="s">
        <v>49</v>
      </c>
      <c r="AE89" s="63">
        <v>15382</v>
      </c>
      <c r="AF89" s="3" t="s">
        <v>49</v>
      </c>
      <c r="AG89" s="3" t="s">
        <v>49</v>
      </c>
      <c r="AH89" s="59" t="s">
        <v>49</v>
      </c>
      <c r="AI89" s="249">
        <f t="shared" si="20"/>
        <v>15382</v>
      </c>
      <c r="AJ89" s="61">
        <f t="shared" si="18"/>
        <v>9.6316287107944127</v>
      </c>
      <c r="AK89" s="3"/>
      <c r="AL89" s="78">
        <f t="shared" ref="AL89:AL99" si="22">Q89-AI89</f>
        <v>-2504</v>
      </c>
      <c r="AM89" s="83">
        <f t="shared" si="19"/>
        <v>-1.5679104337426346</v>
      </c>
      <c r="AN89" s="207"/>
      <c r="AO89" s="2"/>
      <c r="AP89" s="59"/>
      <c r="AQ89" s="59"/>
    </row>
    <row r="90" spans="1:43" ht="15" customHeight="1" x14ac:dyDescent="0.3">
      <c r="A90" s="30">
        <v>173236</v>
      </c>
      <c r="B90" s="2">
        <v>1961</v>
      </c>
      <c r="C90" s="59" t="s">
        <v>49</v>
      </c>
      <c r="D90" s="59" t="s">
        <v>49</v>
      </c>
      <c r="E90" s="116">
        <v>19941</v>
      </c>
      <c r="F90" s="63">
        <v>19122.3</v>
      </c>
      <c r="G90" s="71">
        <v>11282.8</v>
      </c>
      <c r="H90" s="63">
        <f t="shared" si="13"/>
        <v>7839.5</v>
      </c>
      <c r="I90" s="63">
        <v>11417.8</v>
      </c>
      <c r="J90" s="3" t="s">
        <v>49</v>
      </c>
      <c r="K90" s="3" t="s">
        <v>49</v>
      </c>
      <c r="L90" s="3" t="s">
        <v>49</v>
      </c>
      <c r="M90" s="63">
        <v>12221</v>
      </c>
      <c r="N90" s="3" t="s">
        <v>49</v>
      </c>
      <c r="O90" s="3" t="s">
        <v>49</v>
      </c>
      <c r="P90" s="3" t="s">
        <v>49</v>
      </c>
      <c r="Q90" s="266">
        <f t="shared" si="21"/>
        <v>12221</v>
      </c>
      <c r="R90" s="61">
        <f t="shared" si="17"/>
        <v>7.0545383176706915</v>
      </c>
      <c r="S90" s="5"/>
      <c r="T90" s="2">
        <v>1961</v>
      </c>
      <c r="U90" s="59" t="s">
        <v>49</v>
      </c>
      <c r="V90" s="59" t="s">
        <v>49</v>
      </c>
      <c r="W90" s="3">
        <v>20362</v>
      </c>
      <c r="X90" s="3">
        <v>19966.8</v>
      </c>
      <c r="Y90" s="73">
        <v>12919.6</v>
      </c>
      <c r="Z90" s="34">
        <f t="shared" si="15"/>
        <v>7047.1999999999989</v>
      </c>
      <c r="AA90" s="37">
        <v>13056.7</v>
      </c>
      <c r="AB90" s="3" t="s">
        <v>49</v>
      </c>
      <c r="AC90" s="3" t="s">
        <v>49</v>
      </c>
      <c r="AD90" s="3" t="s">
        <v>49</v>
      </c>
      <c r="AE90" s="63">
        <v>14795</v>
      </c>
      <c r="AF90" s="3" t="s">
        <v>49</v>
      </c>
      <c r="AG90" s="3" t="s">
        <v>49</v>
      </c>
      <c r="AH90" s="59" t="s">
        <v>49</v>
      </c>
      <c r="AI90" s="249">
        <f t="shared" si="20"/>
        <v>14795</v>
      </c>
      <c r="AJ90" s="61">
        <f t="shared" si="18"/>
        <v>8.5403726708074537</v>
      </c>
      <c r="AK90" s="3"/>
      <c r="AL90" s="78">
        <f t="shared" si="22"/>
        <v>-2574</v>
      </c>
      <c r="AM90" s="83">
        <f t="shared" si="19"/>
        <v>-1.4858343531367615</v>
      </c>
      <c r="AN90" s="207"/>
      <c r="AO90" s="2"/>
      <c r="AP90" s="59"/>
      <c r="AQ90" s="59"/>
    </row>
    <row r="91" spans="1:43" x14ac:dyDescent="0.3">
      <c r="A91" s="30">
        <v>186781</v>
      </c>
      <c r="B91" s="2">
        <v>1962</v>
      </c>
      <c r="C91" s="59" t="s">
        <v>49</v>
      </c>
      <c r="D91" s="59" t="s">
        <v>49</v>
      </c>
      <c r="E91" s="116">
        <v>20398</v>
      </c>
      <c r="F91" s="3" t="s">
        <v>49</v>
      </c>
      <c r="G91" s="3" t="s">
        <v>49</v>
      </c>
      <c r="H91" s="3" t="s">
        <v>49</v>
      </c>
      <c r="I91" s="63">
        <v>12829.2</v>
      </c>
      <c r="J91" s="3" t="s">
        <v>49</v>
      </c>
      <c r="K91" s="3" t="s">
        <v>49</v>
      </c>
      <c r="L91" s="3" t="s">
        <v>49</v>
      </c>
      <c r="M91" s="63">
        <v>13955</v>
      </c>
      <c r="N91" s="3" t="s">
        <v>49</v>
      </c>
      <c r="O91" s="3" t="s">
        <v>49</v>
      </c>
      <c r="P91" s="3" t="s">
        <v>49</v>
      </c>
      <c r="Q91" s="266">
        <f t="shared" si="21"/>
        <v>13955</v>
      </c>
      <c r="R91" s="61">
        <f t="shared" si="17"/>
        <v>7.4713166756790033</v>
      </c>
      <c r="S91" s="5"/>
      <c r="T91" s="2">
        <v>1962</v>
      </c>
      <c r="U91" s="59" t="s">
        <v>49</v>
      </c>
      <c r="V91" s="59" t="s">
        <v>49</v>
      </c>
      <c r="W91" s="3">
        <v>20219</v>
      </c>
      <c r="X91" s="3" t="s">
        <v>49</v>
      </c>
      <c r="Y91" s="3" t="s">
        <v>49</v>
      </c>
      <c r="Z91" s="3" t="s">
        <v>49</v>
      </c>
      <c r="AA91" s="77">
        <v>14413</v>
      </c>
      <c r="AB91" s="3" t="s">
        <v>49</v>
      </c>
      <c r="AC91" s="3" t="s">
        <v>49</v>
      </c>
      <c r="AD91" s="3" t="s">
        <v>49</v>
      </c>
      <c r="AE91" s="63">
        <v>16491</v>
      </c>
      <c r="AF91" s="3" t="s">
        <v>49</v>
      </c>
      <c r="AG91" s="3" t="s">
        <v>49</v>
      </c>
      <c r="AH91" s="59" t="s">
        <v>49</v>
      </c>
      <c r="AI91" s="249">
        <f t="shared" si="20"/>
        <v>16491</v>
      </c>
      <c r="AJ91" s="61">
        <f t="shared" si="18"/>
        <v>8.8290564886150094</v>
      </c>
      <c r="AK91" s="3"/>
      <c r="AL91" s="78">
        <f t="shared" si="22"/>
        <v>-2536</v>
      </c>
      <c r="AM91" s="83">
        <f t="shared" si="19"/>
        <v>-1.3577398129360052</v>
      </c>
      <c r="AN91" s="207"/>
      <c r="AO91" s="2"/>
      <c r="AP91" s="59"/>
      <c r="AQ91" s="59"/>
    </row>
    <row r="92" spans="1:43" x14ac:dyDescent="0.3">
      <c r="A92" s="36">
        <v>207952</v>
      </c>
      <c r="B92" s="2">
        <v>1963</v>
      </c>
      <c r="C92" s="59" t="s">
        <v>49</v>
      </c>
      <c r="D92" s="59" t="s">
        <v>49</v>
      </c>
      <c r="E92" s="116">
        <v>19704</v>
      </c>
      <c r="F92" s="3" t="s">
        <v>49</v>
      </c>
      <c r="G92" s="3" t="s">
        <v>49</v>
      </c>
      <c r="H92" s="3" t="s">
        <v>49</v>
      </c>
      <c r="I92" s="63">
        <v>14556</v>
      </c>
      <c r="J92" s="3" t="s">
        <v>49</v>
      </c>
      <c r="K92" s="3" t="s">
        <v>49</v>
      </c>
      <c r="L92" s="3" t="s">
        <v>49</v>
      </c>
      <c r="M92" s="63">
        <v>16379</v>
      </c>
      <c r="N92" s="3" t="s">
        <v>49</v>
      </c>
      <c r="O92" s="3" t="s">
        <v>49</v>
      </c>
      <c r="P92" s="3" t="s">
        <v>49</v>
      </c>
      <c r="Q92" s="266">
        <f t="shared" si="21"/>
        <v>16379</v>
      </c>
      <c r="R92" s="61">
        <f t="shared" si="17"/>
        <v>7.8763368469646835</v>
      </c>
      <c r="S92" s="5"/>
      <c r="T92" s="2">
        <v>1963</v>
      </c>
      <c r="U92" s="59" t="s">
        <v>49</v>
      </c>
      <c r="V92" s="59" t="s">
        <v>49</v>
      </c>
      <c r="W92" s="3">
        <v>20295</v>
      </c>
      <c r="X92" s="3" t="s">
        <v>49</v>
      </c>
      <c r="Y92" s="3" t="s">
        <v>49</v>
      </c>
      <c r="Z92" s="3" t="s">
        <v>49</v>
      </c>
      <c r="AA92" s="77">
        <v>16217</v>
      </c>
      <c r="AB92" s="3" t="s">
        <v>49</v>
      </c>
      <c r="AC92" s="3" t="s">
        <v>49</v>
      </c>
      <c r="AD92" s="3" t="s">
        <v>49</v>
      </c>
      <c r="AE92" s="63">
        <v>19721</v>
      </c>
      <c r="AF92" s="3" t="s">
        <v>49</v>
      </c>
      <c r="AG92" s="3" t="s">
        <v>49</v>
      </c>
      <c r="AH92" s="59" t="s">
        <v>49</v>
      </c>
      <c r="AI92" s="249">
        <f t="shared" si="20"/>
        <v>19721</v>
      </c>
      <c r="AJ92" s="61">
        <f t="shared" si="18"/>
        <v>9.483438485804415</v>
      </c>
      <c r="AK92" s="3"/>
      <c r="AL92" s="78">
        <f t="shared" si="22"/>
        <v>-3342</v>
      </c>
      <c r="AM92" s="185">
        <f t="shared" si="19"/>
        <v>-1.6071016388397321</v>
      </c>
      <c r="AN92" s="96"/>
      <c r="AO92" s="2"/>
      <c r="AP92" s="59"/>
      <c r="AQ92" s="59"/>
    </row>
    <row r="93" spans="1:43" x14ac:dyDescent="0.3">
      <c r="A93" s="36">
        <v>245501</v>
      </c>
      <c r="B93" s="2">
        <v>1964</v>
      </c>
      <c r="C93" s="59" t="s">
        <v>49</v>
      </c>
      <c r="D93" s="59" t="s">
        <v>49</v>
      </c>
      <c r="E93" s="116">
        <v>28976</v>
      </c>
      <c r="F93" s="59" t="s">
        <v>49</v>
      </c>
      <c r="G93" s="59" t="s">
        <v>49</v>
      </c>
      <c r="H93" s="59" t="s">
        <v>49</v>
      </c>
      <c r="I93" s="63">
        <v>17296.5</v>
      </c>
      <c r="J93" s="59" t="s">
        <v>49</v>
      </c>
      <c r="K93" s="59" t="s">
        <v>49</v>
      </c>
      <c r="L93" s="59" t="s">
        <v>49</v>
      </c>
      <c r="M93" s="63">
        <v>18575</v>
      </c>
      <c r="N93" s="59" t="s">
        <v>49</v>
      </c>
      <c r="O93" s="59" t="s">
        <v>49</v>
      </c>
      <c r="P93" s="59" t="s">
        <v>49</v>
      </c>
      <c r="Q93" s="266">
        <f t="shared" si="21"/>
        <v>18575</v>
      </c>
      <c r="R93" s="61">
        <f t="shared" si="17"/>
        <v>7.5661606266369583</v>
      </c>
      <c r="S93" s="5"/>
      <c r="T93" s="2">
        <v>1964</v>
      </c>
      <c r="U93" s="59" t="s">
        <v>49</v>
      </c>
      <c r="V93" s="59" t="s">
        <v>49</v>
      </c>
      <c r="W93" s="3">
        <v>28286</v>
      </c>
      <c r="X93" s="3" t="s">
        <v>49</v>
      </c>
      <c r="Y93" s="3" t="s">
        <v>49</v>
      </c>
      <c r="Z93" s="3" t="s">
        <v>49</v>
      </c>
      <c r="AA93" s="77">
        <v>19887</v>
      </c>
      <c r="AB93" s="3" t="s">
        <v>49</v>
      </c>
      <c r="AC93" s="3" t="s">
        <v>49</v>
      </c>
      <c r="AD93" s="3" t="s">
        <v>49</v>
      </c>
      <c r="AE93" s="63">
        <v>23044</v>
      </c>
      <c r="AF93" s="3" t="s">
        <v>49</v>
      </c>
      <c r="AG93" s="3" t="s">
        <v>49</v>
      </c>
      <c r="AH93" s="59" t="s">
        <v>49</v>
      </c>
      <c r="AI93" s="249">
        <f t="shared" si="20"/>
        <v>23044</v>
      </c>
      <c r="AJ93" s="61">
        <f t="shared" si="18"/>
        <v>9.3865198105099363</v>
      </c>
      <c r="AK93" s="3"/>
      <c r="AL93" s="78">
        <f t="shared" si="22"/>
        <v>-4469</v>
      </c>
      <c r="AM93" s="185">
        <f t="shared" si="19"/>
        <v>-1.8203591838729782</v>
      </c>
      <c r="AN93" s="96"/>
      <c r="AO93" s="2"/>
      <c r="AP93" s="59"/>
      <c r="AQ93" s="59"/>
    </row>
    <row r="94" spans="1:43" x14ac:dyDescent="0.3">
      <c r="A94" s="86">
        <v>267420</v>
      </c>
      <c r="B94" s="2">
        <v>1965</v>
      </c>
      <c r="C94" s="59" t="s">
        <v>49</v>
      </c>
      <c r="D94" s="59" t="s">
        <v>49</v>
      </c>
      <c r="E94" s="59" t="s">
        <v>49</v>
      </c>
      <c r="F94" s="59" t="s">
        <v>49</v>
      </c>
      <c r="G94" s="59" t="s">
        <v>49</v>
      </c>
      <c r="H94" s="59" t="s">
        <v>49</v>
      </c>
      <c r="I94" s="59" t="s">
        <v>49</v>
      </c>
      <c r="J94" s="59" t="s">
        <v>49</v>
      </c>
      <c r="K94" s="59" t="s">
        <v>49</v>
      </c>
      <c r="L94" s="59" t="s">
        <v>49</v>
      </c>
      <c r="M94" s="59">
        <v>21928</v>
      </c>
      <c r="N94" s="59" t="s">
        <v>49</v>
      </c>
      <c r="O94" s="59" t="s">
        <v>49</v>
      </c>
      <c r="P94" s="59" t="s">
        <v>49</v>
      </c>
      <c r="Q94" s="263">
        <f t="shared" ref="Q94:Q99" si="23">M94</f>
        <v>21928</v>
      </c>
      <c r="R94" s="61">
        <f t="shared" si="17"/>
        <v>8.1998354648119065</v>
      </c>
      <c r="T94" s="2">
        <v>1965</v>
      </c>
      <c r="U94" s="59" t="s">
        <v>49</v>
      </c>
      <c r="V94" s="59" t="s">
        <v>49</v>
      </c>
      <c r="W94" s="59" t="s">
        <v>49</v>
      </c>
      <c r="X94" s="59" t="s">
        <v>49</v>
      </c>
      <c r="Y94" s="59" t="s">
        <v>49</v>
      </c>
      <c r="Z94" s="59" t="s">
        <v>49</v>
      </c>
      <c r="AA94" s="59" t="s">
        <v>49</v>
      </c>
      <c r="AB94" s="59" t="s">
        <v>49</v>
      </c>
      <c r="AC94" s="59" t="s">
        <v>49</v>
      </c>
      <c r="AD94" s="59" t="s">
        <v>49</v>
      </c>
      <c r="AE94" s="59">
        <v>26305</v>
      </c>
      <c r="AF94" s="59" t="s">
        <v>49</v>
      </c>
      <c r="AG94" s="59" t="s">
        <v>49</v>
      </c>
      <c r="AH94" s="59" t="s">
        <v>49</v>
      </c>
      <c r="AI94" s="249">
        <f t="shared" ref="AI94:AI99" si="24">AE94</f>
        <v>26305</v>
      </c>
      <c r="AJ94" s="61">
        <f t="shared" si="18"/>
        <v>9.8365866427342752</v>
      </c>
      <c r="AL94" s="78">
        <f t="shared" si="22"/>
        <v>-4377</v>
      </c>
      <c r="AM94" s="185">
        <f t="shared" si="19"/>
        <v>-1.6367511779223693</v>
      </c>
      <c r="AN94" s="129"/>
      <c r="AO94" s="28"/>
      <c r="AP94" s="28"/>
      <c r="AQ94" s="28"/>
    </row>
    <row r="95" spans="1:43" x14ac:dyDescent="0.3">
      <c r="A95" s="85">
        <v>297196</v>
      </c>
      <c r="B95" s="2">
        <v>1966</v>
      </c>
      <c r="C95" s="59" t="s">
        <v>49</v>
      </c>
      <c r="D95" s="59" t="s">
        <v>49</v>
      </c>
      <c r="E95" s="59" t="s">
        <v>49</v>
      </c>
      <c r="F95" s="59" t="s">
        <v>49</v>
      </c>
      <c r="G95" s="59" t="s">
        <v>49</v>
      </c>
      <c r="H95" s="59" t="s">
        <v>49</v>
      </c>
      <c r="I95" s="59" t="s">
        <v>49</v>
      </c>
      <c r="J95" s="59" t="s">
        <v>49</v>
      </c>
      <c r="K95" s="59" t="s">
        <v>49</v>
      </c>
      <c r="L95" s="59" t="s">
        <v>49</v>
      </c>
      <c r="M95" s="59">
        <v>24411</v>
      </c>
      <c r="N95" s="59" t="s">
        <v>49</v>
      </c>
      <c r="O95" s="59" t="s">
        <v>49</v>
      </c>
      <c r="P95" s="59" t="s">
        <v>49</v>
      </c>
      <c r="Q95" s="263">
        <f t="shared" si="23"/>
        <v>24411</v>
      </c>
      <c r="R95" s="61">
        <f t="shared" si="17"/>
        <v>8.2137713831949295</v>
      </c>
      <c r="T95" s="2">
        <v>1966</v>
      </c>
      <c r="V95" s="59" t="s">
        <v>49</v>
      </c>
      <c r="W95" s="59" t="s">
        <v>49</v>
      </c>
      <c r="X95" s="59" t="s">
        <v>49</v>
      </c>
      <c r="Y95" s="59" t="s">
        <v>49</v>
      </c>
      <c r="Z95" s="59" t="s">
        <v>49</v>
      </c>
      <c r="AA95" s="59" t="s">
        <v>49</v>
      </c>
      <c r="AB95" s="59" t="s">
        <v>49</v>
      </c>
      <c r="AC95" s="59" t="s">
        <v>49</v>
      </c>
      <c r="AD95" s="59" t="s">
        <v>49</v>
      </c>
      <c r="AE95" s="59">
        <v>27013</v>
      </c>
      <c r="AF95" s="59" t="s">
        <v>49</v>
      </c>
      <c r="AG95" s="59" t="s">
        <v>49</v>
      </c>
      <c r="AH95" s="59" t="s">
        <v>49</v>
      </c>
      <c r="AI95" s="249">
        <f t="shared" si="24"/>
        <v>27013</v>
      </c>
      <c r="AJ95" s="61">
        <f t="shared" si="18"/>
        <v>9.0892878773603947</v>
      </c>
      <c r="AL95" s="78">
        <f t="shared" si="22"/>
        <v>-2602</v>
      </c>
      <c r="AM95" s="185">
        <f t="shared" si="19"/>
        <v>-0.87551649416546651</v>
      </c>
      <c r="AN95" s="129"/>
    </row>
    <row r="96" spans="1:43" x14ac:dyDescent="0.3">
      <c r="A96" s="85">
        <v>325025</v>
      </c>
      <c r="B96" s="2">
        <v>1967</v>
      </c>
      <c r="C96" s="59" t="s">
        <v>49</v>
      </c>
      <c r="D96" s="59" t="s">
        <v>49</v>
      </c>
      <c r="E96" s="59" t="s">
        <v>49</v>
      </c>
      <c r="F96" s="59" t="s">
        <v>49</v>
      </c>
      <c r="G96" s="59" t="s">
        <v>49</v>
      </c>
      <c r="H96" s="59" t="s">
        <v>49</v>
      </c>
      <c r="I96" s="59" t="s">
        <v>49</v>
      </c>
      <c r="J96" s="59" t="s">
        <v>49</v>
      </c>
      <c r="K96" s="59" t="s">
        <v>49</v>
      </c>
      <c r="L96" s="59" t="s">
        <v>49</v>
      </c>
      <c r="M96" s="59">
        <v>27243</v>
      </c>
      <c r="N96" s="59" t="s">
        <v>49</v>
      </c>
      <c r="O96" s="59" t="s">
        <v>49</v>
      </c>
      <c r="P96" s="59" t="s">
        <v>49</v>
      </c>
      <c r="Q96" s="263">
        <f t="shared" si="23"/>
        <v>27243</v>
      </c>
      <c r="R96" s="61">
        <f t="shared" si="17"/>
        <v>8.3818167833243606</v>
      </c>
      <c r="T96" s="2">
        <v>1967</v>
      </c>
      <c r="V96" s="59" t="s">
        <v>49</v>
      </c>
      <c r="W96" s="59" t="s">
        <v>49</v>
      </c>
      <c r="X96" s="59" t="s">
        <v>49</v>
      </c>
      <c r="Y96" s="59" t="s">
        <v>49</v>
      </c>
      <c r="Z96" s="59" t="s">
        <v>49</v>
      </c>
      <c r="AA96" s="59" t="s">
        <v>49</v>
      </c>
      <c r="AB96" s="59" t="s">
        <v>49</v>
      </c>
      <c r="AC96" s="59" t="s">
        <v>49</v>
      </c>
      <c r="AD96" s="59" t="s">
        <v>49</v>
      </c>
      <c r="AE96" s="59">
        <v>32350</v>
      </c>
      <c r="AF96" s="59" t="s">
        <v>49</v>
      </c>
      <c r="AG96" s="59" t="s">
        <v>49</v>
      </c>
      <c r="AH96" s="59" t="s">
        <v>49</v>
      </c>
      <c r="AI96" s="249">
        <f t="shared" si="24"/>
        <v>32350</v>
      </c>
      <c r="AJ96" s="61">
        <f t="shared" si="18"/>
        <v>9.9530805322667497</v>
      </c>
      <c r="AL96" s="78">
        <f t="shared" si="22"/>
        <v>-5107</v>
      </c>
      <c r="AM96" s="185">
        <f t="shared" si="19"/>
        <v>-1.5712637489423891</v>
      </c>
      <c r="AN96" s="129"/>
    </row>
    <row r="97" spans="1:40" x14ac:dyDescent="0.3">
      <c r="A97" s="85">
        <v>359858</v>
      </c>
      <c r="B97" s="2">
        <v>1968</v>
      </c>
      <c r="C97" s="59" t="s">
        <v>49</v>
      </c>
      <c r="D97" s="59" t="s">
        <v>49</v>
      </c>
      <c r="E97" s="59" t="s">
        <v>49</v>
      </c>
      <c r="F97" s="59" t="s">
        <v>49</v>
      </c>
      <c r="G97" s="59" t="s">
        <v>49</v>
      </c>
      <c r="H97" s="59" t="s">
        <v>49</v>
      </c>
      <c r="I97" s="59" t="s">
        <v>49</v>
      </c>
      <c r="J97" s="59" t="s">
        <v>49</v>
      </c>
      <c r="K97" s="59" t="s">
        <v>49</v>
      </c>
      <c r="L97" s="59" t="s">
        <v>49</v>
      </c>
      <c r="M97" s="59">
        <v>31732</v>
      </c>
      <c r="N97" s="59" t="s">
        <v>49</v>
      </c>
      <c r="O97" s="59" t="s">
        <v>49</v>
      </c>
      <c r="P97" s="59" t="s">
        <v>49</v>
      </c>
      <c r="Q97" s="263">
        <f t="shared" si="23"/>
        <v>31732</v>
      </c>
      <c r="R97" s="61">
        <f t="shared" si="17"/>
        <v>8.8179226250354308</v>
      </c>
      <c r="T97" s="2">
        <v>1968</v>
      </c>
      <c r="V97" s="59" t="s">
        <v>49</v>
      </c>
      <c r="W97" s="59" t="s">
        <v>49</v>
      </c>
      <c r="X97" s="59" t="s">
        <v>49</v>
      </c>
      <c r="Y97" s="59" t="s">
        <v>49</v>
      </c>
      <c r="Z97" s="59" t="s">
        <v>49</v>
      </c>
      <c r="AA97" s="59" t="s">
        <v>49</v>
      </c>
      <c r="AB97" s="59" t="s">
        <v>49</v>
      </c>
      <c r="AC97" s="59" t="s">
        <v>49</v>
      </c>
      <c r="AD97" s="59" t="s">
        <v>49</v>
      </c>
      <c r="AE97" s="59">
        <v>35373</v>
      </c>
      <c r="AF97" s="59" t="s">
        <v>49</v>
      </c>
      <c r="AG97" s="59" t="s">
        <v>49</v>
      </c>
      <c r="AH97" s="59" t="s">
        <v>49</v>
      </c>
      <c r="AI97" s="249">
        <f t="shared" si="24"/>
        <v>35373</v>
      </c>
      <c r="AJ97" s="61">
        <f t="shared" si="18"/>
        <v>9.8297106080731851</v>
      </c>
      <c r="AL97" s="78">
        <f t="shared" si="22"/>
        <v>-3641</v>
      </c>
      <c r="AM97" s="185">
        <f t="shared" si="19"/>
        <v>-1.0117879830377536</v>
      </c>
      <c r="AN97" s="129"/>
    </row>
    <row r="98" spans="1:40" x14ac:dyDescent="0.3">
      <c r="A98" s="85">
        <v>397796</v>
      </c>
      <c r="B98" s="2">
        <v>1969</v>
      </c>
      <c r="C98" s="59" t="s">
        <v>49</v>
      </c>
      <c r="D98" s="59" t="s">
        <v>49</v>
      </c>
      <c r="E98" s="59" t="s">
        <v>49</v>
      </c>
      <c r="F98" s="59" t="s">
        <v>49</v>
      </c>
      <c r="G98" s="59" t="s">
        <v>49</v>
      </c>
      <c r="H98" s="59" t="s">
        <v>49</v>
      </c>
      <c r="I98" s="59" t="s">
        <v>49</v>
      </c>
      <c r="J98" s="59" t="s">
        <v>49</v>
      </c>
      <c r="K98" s="59" t="s">
        <v>49</v>
      </c>
      <c r="L98" s="59" t="s">
        <v>49</v>
      </c>
      <c r="M98" s="59">
        <v>35712</v>
      </c>
      <c r="N98" s="59" t="s">
        <v>49</v>
      </c>
      <c r="O98" s="59" t="s">
        <v>49</v>
      </c>
      <c r="P98" s="59" t="s">
        <v>49</v>
      </c>
      <c r="Q98" s="263">
        <f t="shared" si="23"/>
        <v>35712</v>
      </c>
      <c r="R98" s="61">
        <f t="shared" si="17"/>
        <v>8.9774658367605511</v>
      </c>
      <c r="T98" s="2">
        <v>1969</v>
      </c>
      <c r="V98" s="59" t="s">
        <v>49</v>
      </c>
      <c r="W98" s="59" t="s">
        <v>49</v>
      </c>
      <c r="X98" s="59" t="s">
        <v>49</v>
      </c>
      <c r="Y98" s="59" t="s">
        <v>49</v>
      </c>
      <c r="Z98" s="59" t="s">
        <v>49</v>
      </c>
      <c r="AA98" s="59" t="s">
        <v>49</v>
      </c>
      <c r="AB98" s="59" t="s">
        <v>49</v>
      </c>
      <c r="AC98" s="59" t="s">
        <v>49</v>
      </c>
      <c r="AD98" s="59" t="s">
        <v>49</v>
      </c>
      <c r="AE98" s="59">
        <v>40591</v>
      </c>
      <c r="AF98" s="59" t="s">
        <v>49</v>
      </c>
      <c r="AG98" s="59" t="s">
        <v>49</v>
      </c>
      <c r="AH98" s="59" t="s">
        <v>49</v>
      </c>
      <c r="AI98" s="249">
        <f t="shared" si="24"/>
        <v>40591</v>
      </c>
      <c r="AJ98" s="61">
        <f t="shared" si="18"/>
        <v>10.203973896167886</v>
      </c>
      <c r="AL98" s="78">
        <f t="shared" si="22"/>
        <v>-4879</v>
      </c>
      <c r="AM98" s="185">
        <f t="shared" si="19"/>
        <v>-1.2265080594073343</v>
      </c>
      <c r="AN98" s="129"/>
    </row>
    <row r="99" spans="1:40" x14ac:dyDescent="0.3">
      <c r="A99" s="85">
        <v>444300</v>
      </c>
      <c r="B99" s="2">
        <v>1970</v>
      </c>
      <c r="C99" s="59" t="s">
        <v>49</v>
      </c>
      <c r="D99" s="59" t="s">
        <v>49</v>
      </c>
      <c r="E99" s="59" t="s">
        <v>49</v>
      </c>
      <c r="F99" s="59" t="s">
        <v>49</v>
      </c>
      <c r="G99" s="59" t="s">
        <v>49</v>
      </c>
      <c r="H99" s="59" t="s">
        <v>49</v>
      </c>
      <c r="I99" s="59" t="s">
        <v>49</v>
      </c>
      <c r="J99" s="70">
        <v>41300</v>
      </c>
      <c r="K99" s="59" t="s">
        <v>49</v>
      </c>
      <c r="L99" s="59" t="s">
        <v>49</v>
      </c>
      <c r="M99" s="59">
        <v>40218</v>
      </c>
      <c r="N99" s="59" t="s">
        <v>49</v>
      </c>
      <c r="O99" s="59" t="s">
        <v>49</v>
      </c>
      <c r="P99" s="59" t="s">
        <v>49</v>
      </c>
      <c r="Q99" s="263">
        <f t="shared" si="23"/>
        <v>40218</v>
      </c>
      <c r="R99" s="61">
        <f t="shared" si="17"/>
        <v>9.0519918973666442</v>
      </c>
      <c r="T99" s="2">
        <v>1970</v>
      </c>
      <c r="V99" s="59" t="s">
        <v>49</v>
      </c>
      <c r="W99" s="59" t="s">
        <v>49</v>
      </c>
      <c r="X99" s="59" t="s">
        <v>49</v>
      </c>
      <c r="Y99" s="59" t="s">
        <v>49</v>
      </c>
      <c r="Z99" s="59" t="s">
        <v>49</v>
      </c>
      <c r="AA99" s="59" t="s">
        <v>49</v>
      </c>
      <c r="AB99" s="255">
        <v>48000</v>
      </c>
      <c r="AC99" s="59" t="s">
        <v>49</v>
      </c>
      <c r="AD99" s="59" t="s">
        <v>49</v>
      </c>
      <c r="AE99" s="59">
        <v>48392</v>
      </c>
      <c r="AF99" s="59" t="s">
        <v>49</v>
      </c>
      <c r="AG99" s="59" t="s">
        <v>49</v>
      </c>
      <c r="AH99" s="59" t="s">
        <v>49</v>
      </c>
      <c r="AI99" s="249">
        <f t="shared" si="24"/>
        <v>48392</v>
      </c>
      <c r="AJ99" s="61">
        <f t="shared" si="18"/>
        <v>10.891739815440019</v>
      </c>
      <c r="AL99" s="78">
        <f t="shared" si="22"/>
        <v>-8174</v>
      </c>
      <c r="AM99" s="185">
        <f t="shared" si="19"/>
        <v>-1.8397479180733738</v>
      </c>
      <c r="AN99" s="129"/>
    </row>
    <row r="100" spans="1:40" x14ac:dyDescent="0.3">
      <c r="A100" s="85">
        <v>490011</v>
      </c>
      <c r="B100" s="2">
        <v>1971</v>
      </c>
      <c r="C100" s="59" t="s">
        <v>49</v>
      </c>
      <c r="D100" s="59" t="s">
        <v>49</v>
      </c>
      <c r="E100" s="59" t="s">
        <v>49</v>
      </c>
      <c r="F100" s="59" t="s">
        <v>49</v>
      </c>
      <c r="G100" s="59" t="s">
        <v>49</v>
      </c>
      <c r="H100" s="59" t="s">
        <v>49</v>
      </c>
      <c r="I100" s="59" t="s">
        <v>49</v>
      </c>
      <c r="J100" s="70">
        <v>44400</v>
      </c>
      <c r="K100" s="59" t="s">
        <v>49</v>
      </c>
      <c r="L100" s="59" t="s">
        <v>49</v>
      </c>
      <c r="M100" s="59" t="s">
        <v>49</v>
      </c>
      <c r="N100" s="59" t="s">
        <v>49</v>
      </c>
      <c r="O100" s="59" t="s">
        <v>49</v>
      </c>
      <c r="P100" s="59" t="s">
        <v>49</v>
      </c>
      <c r="Q100" s="252">
        <f t="shared" ref="Q100:Q105" si="25">J100</f>
        <v>44400</v>
      </c>
      <c r="R100" s="61">
        <f t="shared" si="17"/>
        <v>9.0610210791186319</v>
      </c>
      <c r="T100" s="2">
        <v>1971</v>
      </c>
      <c r="V100" s="59" t="s">
        <v>49</v>
      </c>
      <c r="W100" s="59" t="s">
        <v>49</v>
      </c>
      <c r="X100" s="59" t="s">
        <v>49</v>
      </c>
      <c r="Y100" s="59" t="s">
        <v>49</v>
      </c>
      <c r="Z100" s="59" t="s">
        <v>49</v>
      </c>
      <c r="AA100" s="59" t="s">
        <v>49</v>
      </c>
      <c r="AB100" s="255">
        <v>50800</v>
      </c>
      <c r="AC100" s="59" t="s">
        <v>49</v>
      </c>
      <c r="AD100" s="59" t="s">
        <v>49</v>
      </c>
      <c r="AE100" s="59" t="s">
        <v>49</v>
      </c>
      <c r="AF100" s="59" t="s">
        <v>49</v>
      </c>
      <c r="AG100" s="59" t="s">
        <v>49</v>
      </c>
      <c r="AH100" s="59" t="s">
        <v>49</v>
      </c>
      <c r="AI100" s="157">
        <f t="shared" ref="AI100:AI105" si="26">AB100</f>
        <v>50800</v>
      </c>
      <c r="AJ100" s="61">
        <f t="shared" si="18"/>
        <v>10.367114207640237</v>
      </c>
      <c r="AL100" s="78">
        <f t="shared" ref="AL100:AL105" si="27">Q100-AI100</f>
        <v>-6400</v>
      </c>
      <c r="AM100" s="185">
        <f t="shared" si="19"/>
        <v>-1.3060931285216046</v>
      </c>
      <c r="AN100" s="129"/>
    </row>
    <row r="101" spans="1:40" x14ac:dyDescent="0.3">
      <c r="A101" s="85">
        <v>564726</v>
      </c>
      <c r="B101" s="2">
        <v>1972</v>
      </c>
      <c r="C101" s="59" t="s">
        <v>49</v>
      </c>
      <c r="D101" s="59" t="s">
        <v>49</v>
      </c>
      <c r="E101" s="59" t="s">
        <v>49</v>
      </c>
      <c r="F101" s="59" t="s">
        <v>49</v>
      </c>
      <c r="G101" s="59" t="s">
        <v>49</v>
      </c>
      <c r="H101" s="59" t="s">
        <v>49</v>
      </c>
      <c r="I101" s="59" t="s">
        <v>49</v>
      </c>
      <c r="J101" s="70">
        <v>54300</v>
      </c>
      <c r="K101" s="59" t="s">
        <v>49</v>
      </c>
      <c r="L101" s="59" t="s">
        <v>49</v>
      </c>
      <c r="M101" s="59" t="s">
        <v>49</v>
      </c>
      <c r="N101" s="59" t="s">
        <v>49</v>
      </c>
      <c r="O101" s="59" t="s">
        <v>49</v>
      </c>
      <c r="P101" s="59" t="s">
        <v>49</v>
      </c>
      <c r="Q101" s="252">
        <f t="shared" si="25"/>
        <v>54300</v>
      </c>
      <c r="R101" s="61">
        <f t="shared" si="17"/>
        <v>9.6152824555625216</v>
      </c>
      <c r="T101" s="2">
        <v>1972</v>
      </c>
      <c r="V101" s="59" t="s">
        <v>49</v>
      </c>
      <c r="W101" s="59" t="s">
        <v>49</v>
      </c>
      <c r="X101" s="59" t="s">
        <v>49</v>
      </c>
      <c r="Y101" s="59" t="s">
        <v>49</v>
      </c>
      <c r="Z101" s="59" t="s">
        <v>49</v>
      </c>
      <c r="AA101" s="59" t="s">
        <v>49</v>
      </c>
      <c r="AB101" s="255">
        <v>71500</v>
      </c>
      <c r="AC101" s="59" t="s">
        <v>49</v>
      </c>
      <c r="AD101" s="59" t="s">
        <v>49</v>
      </c>
      <c r="AE101" s="59" t="s">
        <v>49</v>
      </c>
      <c r="AF101" s="59" t="s">
        <v>49</v>
      </c>
      <c r="AG101" s="59" t="s">
        <v>49</v>
      </c>
      <c r="AH101" s="59" t="s">
        <v>49</v>
      </c>
      <c r="AI101" s="157">
        <f t="shared" si="26"/>
        <v>71500</v>
      </c>
      <c r="AJ101" s="61">
        <f t="shared" si="18"/>
        <v>12.661007284948807</v>
      </c>
      <c r="AL101" s="78">
        <f t="shared" si="27"/>
        <v>-17200</v>
      </c>
      <c r="AM101" s="185">
        <f t="shared" si="19"/>
        <v>-3.0457248293862862</v>
      </c>
      <c r="AN101" s="129"/>
    </row>
    <row r="102" spans="1:40" x14ac:dyDescent="0.3">
      <c r="A102" s="85">
        <v>690891</v>
      </c>
      <c r="B102" s="2">
        <v>1973</v>
      </c>
      <c r="C102" s="59" t="s">
        <v>49</v>
      </c>
      <c r="D102" s="59" t="s">
        <v>49</v>
      </c>
      <c r="E102" s="59" t="s">
        <v>49</v>
      </c>
      <c r="F102" s="59" t="s">
        <v>49</v>
      </c>
      <c r="G102" s="59" t="s">
        <v>49</v>
      </c>
      <c r="H102" s="59" t="s">
        <v>49</v>
      </c>
      <c r="I102" s="59" t="s">
        <v>49</v>
      </c>
      <c r="J102" s="70">
        <v>69100</v>
      </c>
      <c r="K102" s="59" t="s">
        <v>49</v>
      </c>
      <c r="L102" s="59" t="s">
        <v>49</v>
      </c>
      <c r="M102" s="59" t="s">
        <v>49</v>
      </c>
      <c r="N102" s="59" t="s">
        <v>49</v>
      </c>
      <c r="O102" s="59" t="s">
        <v>49</v>
      </c>
      <c r="P102" s="59" t="s">
        <v>49</v>
      </c>
      <c r="Q102" s="252">
        <f t="shared" si="25"/>
        <v>69100</v>
      </c>
      <c r="R102" s="61">
        <f t="shared" si="17"/>
        <v>10.001577672889066</v>
      </c>
      <c r="T102" s="2">
        <v>1973</v>
      </c>
      <c r="V102" s="59" t="s">
        <v>49</v>
      </c>
      <c r="W102" s="59" t="s">
        <v>49</v>
      </c>
      <c r="X102" s="59" t="s">
        <v>49</v>
      </c>
      <c r="Y102" s="59" t="s">
        <v>49</v>
      </c>
      <c r="Z102" s="59" t="s">
        <v>49</v>
      </c>
      <c r="AA102" s="59" t="s">
        <v>49</v>
      </c>
      <c r="AB102" s="255">
        <v>96200</v>
      </c>
      <c r="AC102" s="59" t="s">
        <v>49</v>
      </c>
      <c r="AD102" s="59" t="s">
        <v>49</v>
      </c>
      <c r="AE102" s="59" t="s">
        <v>49</v>
      </c>
      <c r="AF102" s="59" t="s">
        <v>49</v>
      </c>
      <c r="AG102" s="59" t="s">
        <v>49</v>
      </c>
      <c r="AH102" s="59" t="s">
        <v>49</v>
      </c>
      <c r="AI102" s="157">
        <f t="shared" si="26"/>
        <v>96200</v>
      </c>
      <c r="AJ102" s="61">
        <f t="shared" si="18"/>
        <v>13.924048800751493</v>
      </c>
      <c r="AL102" s="78">
        <f t="shared" si="27"/>
        <v>-27100</v>
      </c>
      <c r="AM102" s="185">
        <f t="shared" si="19"/>
        <v>-3.9224711278624271</v>
      </c>
      <c r="AN102" s="129"/>
    </row>
    <row r="103" spans="1:40" x14ac:dyDescent="0.3">
      <c r="A103" s="85">
        <v>899707</v>
      </c>
      <c r="B103" s="2">
        <v>1974</v>
      </c>
      <c r="C103" s="59" t="s">
        <v>49</v>
      </c>
      <c r="D103" s="59" t="s">
        <v>49</v>
      </c>
      <c r="E103" s="59" t="s">
        <v>49</v>
      </c>
      <c r="F103" s="59" t="s">
        <v>49</v>
      </c>
      <c r="G103" s="59" t="s">
        <v>49</v>
      </c>
      <c r="H103" s="59" t="s">
        <v>49</v>
      </c>
      <c r="I103" s="59" t="s">
        <v>49</v>
      </c>
      <c r="J103" s="70">
        <v>94000</v>
      </c>
      <c r="K103" s="59" t="s">
        <v>49</v>
      </c>
      <c r="L103" s="59" t="s">
        <v>49</v>
      </c>
      <c r="M103" s="59" t="s">
        <v>49</v>
      </c>
      <c r="N103" s="59" t="s">
        <v>49</v>
      </c>
      <c r="O103" s="59" t="s">
        <v>49</v>
      </c>
      <c r="P103" s="59" t="s">
        <v>49</v>
      </c>
      <c r="Q103" s="252">
        <f t="shared" si="25"/>
        <v>94000</v>
      </c>
      <c r="R103" s="61">
        <f t="shared" si="17"/>
        <v>10.447845798687796</v>
      </c>
      <c r="T103" s="2">
        <v>1974</v>
      </c>
      <c r="V103" s="59" t="s">
        <v>49</v>
      </c>
      <c r="W103" s="59" t="s">
        <v>49</v>
      </c>
      <c r="X103" s="59" t="s">
        <v>49</v>
      </c>
      <c r="Y103" s="59" t="s">
        <v>49</v>
      </c>
      <c r="Z103" s="59" t="s">
        <v>49</v>
      </c>
      <c r="AA103" s="59" t="s">
        <v>49</v>
      </c>
      <c r="AB103" s="255">
        <v>128400</v>
      </c>
      <c r="AC103" s="59" t="s">
        <v>49</v>
      </c>
      <c r="AD103" s="59" t="s">
        <v>49</v>
      </c>
      <c r="AE103" s="59" t="s">
        <v>49</v>
      </c>
      <c r="AF103" s="59" t="s">
        <v>49</v>
      </c>
      <c r="AG103" s="59" t="s">
        <v>49</v>
      </c>
      <c r="AH103" s="59" t="s">
        <v>49</v>
      </c>
      <c r="AI103" s="157">
        <f t="shared" si="26"/>
        <v>128400</v>
      </c>
      <c r="AJ103" s="61">
        <f t="shared" si="18"/>
        <v>14.271312771824604</v>
      </c>
      <c r="AL103" s="78">
        <f t="shared" si="27"/>
        <v>-34400</v>
      </c>
      <c r="AM103" s="185">
        <f t="shared" si="19"/>
        <v>-3.8234669731368105</v>
      </c>
      <c r="AN103" s="129"/>
    </row>
    <row r="104" spans="1:40" x14ac:dyDescent="0.3">
      <c r="A104" s="85">
        <v>1100050</v>
      </c>
      <c r="B104" s="2">
        <v>1975</v>
      </c>
      <c r="C104" s="59" t="s">
        <v>49</v>
      </c>
      <c r="D104" s="59" t="s">
        <v>49</v>
      </c>
      <c r="E104" s="59" t="s">
        <v>49</v>
      </c>
      <c r="F104" s="59" t="s">
        <v>49</v>
      </c>
      <c r="G104" s="59" t="s">
        <v>49</v>
      </c>
      <c r="H104" s="59" t="s">
        <v>49</v>
      </c>
      <c r="I104" s="59" t="s">
        <v>49</v>
      </c>
      <c r="J104" s="70">
        <v>132500</v>
      </c>
      <c r="K104" s="59" t="s">
        <v>49</v>
      </c>
      <c r="L104" s="59" t="s">
        <v>49</v>
      </c>
      <c r="M104" s="59" t="s">
        <v>49</v>
      </c>
      <c r="N104" s="59" t="s">
        <v>49</v>
      </c>
      <c r="O104" s="59" t="s">
        <v>49</v>
      </c>
      <c r="P104" s="59" t="s">
        <v>49</v>
      </c>
      <c r="Q104" s="252">
        <f t="shared" si="25"/>
        <v>132500</v>
      </c>
      <c r="R104" s="61">
        <f t="shared" si="17"/>
        <v>12.04490704967956</v>
      </c>
      <c r="T104" s="2">
        <v>1975</v>
      </c>
      <c r="V104" s="59" t="s">
        <v>49</v>
      </c>
      <c r="W104" s="59" t="s">
        <v>49</v>
      </c>
      <c r="X104" s="59" t="s">
        <v>49</v>
      </c>
      <c r="Y104" s="59" t="s">
        <v>49</v>
      </c>
      <c r="Z104" s="59" t="s">
        <v>49</v>
      </c>
      <c r="AA104" s="59" t="s">
        <v>49</v>
      </c>
      <c r="AB104" s="255">
        <v>190500</v>
      </c>
      <c r="AC104" s="59" t="s">
        <v>49</v>
      </c>
      <c r="AD104" s="59" t="s">
        <v>49</v>
      </c>
      <c r="AE104" s="59" t="s">
        <v>49</v>
      </c>
      <c r="AF104" s="59" t="s">
        <v>49</v>
      </c>
      <c r="AG104" s="59" t="s">
        <v>49</v>
      </c>
      <c r="AH104" s="59" t="s">
        <v>49</v>
      </c>
      <c r="AI104" s="157">
        <f t="shared" si="26"/>
        <v>190500</v>
      </c>
      <c r="AJ104" s="61">
        <f t="shared" si="18"/>
        <v>17.317394663878915</v>
      </c>
      <c r="AK104" s="29"/>
      <c r="AL104" s="78">
        <f t="shared" si="27"/>
        <v>-58000</v>
      </c>
      <c r="AM104" s="185">
        <f t="shared" si="19"/>
        <v>-5.2724876141993544</v>
      </c>
      <c r="AN104" s="129"/>
    </row>
    <row r="105" spans="1:40" x14ac:dyDescent="0.3">
      <c r="A105" s="197">
        <v>1370968</v>
      </c>
      <c r="B105" s="64">
        <v>1976</v>
      </c>
      <c r="C105" s="65" t="s">
        <v>49</v>
      </c>
      <c r="D105" s="65" t="s">
        <v>49</v>
      </c>
      <c r="E105" s="65" t="s">
        <v>49</v>
      </c>
      <c r="F105" s="65" t="s">
        <v>49</v>
      </c>
      <c r="G105" s="65" t="s">
        <v>49</v>
      </c>
      <c r="H105" s="65" t="s">
        <v>49</v>
      </c>
      <c r="I105" s="65" t="s">
        <v>49</v>
      </c>
      <c r="J105" s="254">
        <v>163100</v>
      </c>
      <c r="K105" s="65" t="s">
        <v>49</v>
      </c>
      <c r="L105" s="65" t="s">
        <v>49</v>
      </c>
      <c r="M105" s="65" t="s">
        <v>49</v>
      </c>
      <c r="N105" s="65" t="s">
        <v>49</v>
      </c>
      <c r="O105" s="65" t="s">
        <v>49</v>
      </c>
      <c r="P105" s="65" t="s">
        <v>49</v>
      </c>
      <c r="Q105" s="253">
        <f t="shared" si="25"/>
        <v>163100</v>
      </c>
      <c r="R105" s="89">
        <f t="shared" si="17"/>
        <v>11.896703642973431</v>
      </c>
      <c r="T105" s="64">
        <v>1976</v>
      </c>
      <c r="U105" s="171"/>
      <c r="V105" s="65" t="s">
        <v>49</v>
      </c>
      <c r="W105" s="65" t="s">
        <v>49</v>
      </c>
      <c r="X105" s="65" t="s">
        <v>49</v>
      </c>
      <c r="Y105" s="65" t="s">
        <v>49</v>
      </c>
      <c r="Z105" s="65" t="s">
        <v>49</v>
      </c>
      <c r="AA105" s="65" t="s">
        <v>49</v>
      </c>
      <c r="AB105" s="256">
        <v>228700</v>
      </c>
      <c r="AC105" s="65" t="s">
        <v>49</v>
      </c>
      <c r="AD105" s="65" t="s">
        <v>49</v>
      </c>
      <c r="AE105" s="65" t="s">
        <v>49</v>
      </c>
      <c r="AF105" s="65" t="s">
        <v>49</v>
      </c>
      <c r="AG105" s="65" t="s">
        <v>49</v>
      </c>
      <c r="AH105" s="65" t="s">
        <v>49</v>
      </c>
      <c r="AI105" s="170">
        <f t="shared" si="26"/>
        <v>228700</v>
      </c>
      <c r="AJ105" s="89">
        <f t="shared" si="18"/>
        <v>16.68164391874938</v>
      </c>
      <c r="AK105" s="29"/>
      <c r="AL105" s="79">
        <f t="shared" si="27"/>
        <v>-65600</v>
      </c>
      <c r="AM105" s="88">
        <f t="shared" si="19"/>
        <v>-4.7849402757759476</v>
      </c>
      <c r="AN105" s="129"/>
    </row>
    <row r="106" spans="1:40" x14ac:dyDescent="0.3">
      <c r="B106" s="2"/>
      <c r="Q106" s="196"/>
      <c r="AK106" s="29"/>
    </row>
    <row r="107" spans="1:40" x14ac:dyDescent="0.3">
      <c r="B107" s="2"/>
      <c r="Q107" s="196"/>
      <c r="AK107" s="29"/>
    </row>
    <row r="108" spans="1:40" x14ac:dyDescent="0.3">
      <c r="B108" s="2"/>
      <c r="Q108" s="196"/>
      <c r="AK108" s="29"/>
    </row>
    <row r="109" spans="1:40" x14ac:dyDescent="0.3">
      <c r="B109" s="2"/>
      <c r="Q109" s="196"/>
    </row>
    <row r="110" spans="1:40" x14ac:dyDescent="0.3">
      <c r="B110" s="2"/>
      <c r="Q110" s="196"/>
    </row>
    <row r="111" spans="1:40" x14ac:dyDescent="0.3">
      <c r="B111" s="2"/>
      <c r="Q111" s="196"/>
    </row>
    <row r="112" spans="1:40" x14ac:dyDescent="0.3">
      <c r="B112" s="2"/>
      <c r="Q112" s="196"/>
    </row>
    <row r="113" spans="2:17" x14ac:dyDescent="0.3">
      <c r="B113" s="2"/>
      <c r="Q113" s="196"/>
    </row>
    <row r="114" spans="2:17" x14ac:dyDescent="0.3">
      <c r="B114" s="2"/>
      <c r="Q114" s="196"/>
    </row>
    <row r="115" spans="2:17" x14ac:dyDescent="0.3">
      <c r="B115" s="2"/>
      <c r="Q115" s="196"/>
    </row>
    <row r="116" spans="2:17" x14ac:dyDescent="0.3">
      <c r="B116" s="2"/>
    </row>
    <row r="117" spans="2:17" x14ac:dyDescent="0.3">
      <c r="B117" s="2"/>
    </row>
    <row r="118" spans="2:17" x14ac:dyDescent="0.3">
      <c r="B118" s="2"/>
    </row>
    <row r="119" spans="2:17" x14ac:dyDescent="0.3">
      <c r="B119" s="2"/>
    </row>
    <row r="120" spans="2:17" x14ac:dyDescent="0.3">
      <c r="B120" s="2"/>
    </row>
    <row r="121" spans="2:17" x14ac:dyDescent="0.3">
      <c r="B121" s="2"/>
    </row>
    <row r="122" spans="2:17" x14ac:dyDescent="0.3">
      <c r="B122" s="2"/>
    </row>
    <row r="123" spans="2:17" x14ac:dyDescent="0.3">
      <c r="B123" s="2"/>
    </row>
    <row r="124" spans="2:17" x14ac:dyDescent="0.3">
      <c r="B124" s="2"/>
    </row>
  </sheetData>
  <mergeCells count="49">
    <mergeCell ref="A2:A4"/>
    <mergeCell ref="R2:R4"/>
    <mergeCell ref="AJ2:AJ4"/>
    <mergeCell ref="AD2:AD4"/>
    <mergeCell ref="AF2:AF4"/>
    <mergeCell ref="AB2:AB4"/>
    <mergeCell ref="F2:F4"/>
    <mergeCell ref="D2:D4"/>
    <mergeCell ref="AH2:AH4"/>
    <mergeCell ref="Y2:Y4"/>
    <mergeCell ref="B2:B4"/>
    <mergeCell ref="T2:T4"/>
    <mergeCell ref="W2:W4"/>
    <mergeCell ref="J2:J4"/>
    <mergeCell ref="L2:L4"/>
    <mergeCell ref="H2:H4"/>
    <mergeCell ref="C1:Q1"/>
    <mergeCell ref="Q2:Q4"/>
    <mergeCell ref="AI2:AI4"/>
    <mergeCell ref="T1:AG1"/>
    <mergeCell ref="AE2:AE4"/>
    <mergeCell ref="AG2:AG4"/>
    <mergeCell ref="Z2:Z4"/>
    <mergeCell ref="AA2:AA4"/>
    <mergeCell ref="AC2:AC4"/>
    <mergeCell ref="C2:C4"/>
    <mergeCell ref="U2:U4"/>
    <mergeCell ref="G2:G4"/>
    <mergeCell ref="M2:M4"/>
    <mergeCell ref="V2:V4"/>
    <mergeCell ref="X2:X4"/>
    <mergeCell ref="E2:E4"/>
    <mergeCell ref="AQ54:AQ61"/>
    <mergeCell ref="AP2:AP4"/>
    <mergeCell ref="AO2:AO4"/>
    <mergeCell ref="I2:I4"/>
    <mergeCell ref="K2:K4"/>
    <mergeCell ref="P2:P4"/>
    <mergeCell ref="O2:O4"/>
    <mergeCell ref="N2:N4"/>
    <mergeCell ref="AQ2:AQ4"/>
    <mergeCell ref="AS25:AV28"/>
    <mergeCell ref="AL2:AL4"/>
    <mergeCell ref="AM2:AM4"/>
    <mergeCell ref="AS6:AV6"/>
    <mergeCell ref="AT7:AT9"/>
    <mergeCell ref="AU7:AU9"/>
    <mergeCell ref="AV7:AV9"/>
    <mergeCell ref="AS7:AS9"/>
  </mergeCells>
  <pageMargins left="0.7" right="0.7" top="0.75" bottom="0.75" header="0.3" footer="0.3"/>
  <pageSetup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showGridLines="0" workbookViewId="0">
      <selection activeCell="B5" sqref="B5"/>
    </sheetView>
  </sheetViews>
  <sheetFormatPr baseColWidth="10" defaultColWidth="9.21875" defaultRowHeight="11.4" x14ac:dyDescent="0.3"/>
  <cols>
    <col min="1" max="1" width="55.5546875" style="236" bestFit="1" customWidth="1"/>
    <col min="2" max="2" width="18.5546875" style="236" bestFit="1" customWidth="1"/>
    <col min="3" max="16384" width="9.21875" style="236"/>
  </cols>
  <sheetData>
    <row r="1" spans="1:22" ht="49.95" customHeight="1" x14ac:dyDescent="0.3">
      <c r="A1" s="327" t="s">
        <v>329</v>
      </c>
      <c r="B1" s="327"/>
      <c r="C1" s="327"/>
      <c r="D1" s="327"/>
      <c r="E1" s="327"/>
      <c r="F1" s="327"/>
      <c r="G1" s="327"/>
      <c r="H1" s="327"/>
      <c r="I1" s="327"/>
      <c r="J1" s="327"/>
      <c r="K1" s="327"/>
      <c r="L1" s="327"/>
      <c r="M1" s="327"/>
      <c r="N1" s="327"/>
      <c r="O1" s="327"/>
      <c r="P1" s="327"/>
      <c r="Q1" s="327"/>
      <c r="R1" s="327"/>
      <c r="S1" s="327"/>
      <c r="T1" s="327"/>
      <c r="U1" s="327"/>
      <c r="V1" s="327"/>
    </row>
    <row r="2" spans="1:22" x14ac:dyDescent="0.2">
      <c r="A2" s="328" t="s">
        <v>288</v>
      </c>
      <c r="B2" s="330" t="s">
        <v>289</v>
      </c>
      <c r="C2" s="331"/>
      <c r="D2" s="331"/>
      <c r="E2" s="331"/>
      <c r="F2" s="331"/>
      <c r="G2" s="331"/>
      <c r="H2" s="331"/>
      <c r="I2" s="331"/>
      <c r="J2" s="331"/>
      <c r="K2" s="331"/>
      <c r="L2" s="331"/>
      <c r="M2" s="331"/>
      <c r="N2" s="331"/>
      <c r="O2" s="331"/>
      <c r="P2" s="331"/>
      <c r="Q2" s="331"/>
      <c r="R2" s="331"/>
      <c r="S2" s="331"/>
      <c r="T2" s="331"/>
      <c r="U2" s="331"/>
      <c r="V2" s="332"/>
    </row>
    <row r="3" spans="1:22" ht="15.6" customHeight="1" x14ac:dyDescent="0.2">
      <c r="A3" s="329"/>
      <c r="B3" s="237" t="s">
        <v>138</v>
      </c>
      <c r="C3" s="237" t="s">
        <v>139</v>
      </c>
      <c r="D3" s="237" t="s">
        <v>140</v>
      </c>
      <c r="E3" s="237" t="s">
        <v>141</v>
      </c>
      <c r="F3" s="237" t="s">
        <v>142</v>
      </c>
      <c r="G3" s="237" t="s">
        <v>143</v>
      </c>
      <c r="H3" s="237" t="s">
        <v>144</v>
      </c>
      <c r="I3" s="237" t="s">
        <v>145</v>
      </c>
      <c r="J3" s="237" t="s">
        <v>146</v>
      </c>
      <c r="K3" s="237" t="s">
        <v>147</v>
      </c>
      <c r="L3" s="237" t="s">
        <v>148</v>
      </c>
      <c r="M3" s="237" t="s">
        <v>149</v>
      </c>
      <c r="N3" s="237" t="s">
        <v>150</v>
      </c>
      <c r="O3" s="237" t="s">
        <v>151</v>
      </c>
      <c r="P3" s="237" t="s">
        <v>152</v>
      </c>
      <c r="Q3" s="237" t="s">
        <v>153</v>
      </c>
      <c r="R3" s="237" t="s">
        <v>154</v>
      </c>
      <c r="S3" s="237" t="s">
        <v>155</v>
      </c>
      <c r="T3" s="237" t="s">
        <v>156</v>
      </c>
      <c r="U3" s="237" t="s">
        <v>157</v>
      </c>
      <c r="V3" s="237" t="s">
        <v>158</v>
      </c>
    </row>
    <row r="4" spans="1:22" ht="13.2" x14ac:dyDescent="0.3">
      <c r="A4" s="238" t="s">
        <v>330</v>
      </c>
      <c r="B4" s="239">
        <v>77770.3</v>
      </c>
      <c r="C4" s="239">
        <v>79987.8</v>
      </c>
      <c r="D4" s="239">
        <v>75755.199999999997</v>
      </c>
      <c r="E4" s="239">
        <v>78747.399999999994</v>
      </c>
      <c r="F4" s="239">
        <v>85435.8</v>
      </c>
      <c r="G4" s="239">
        <v>100933.7</v>
      </c>
      <c r="H4" s="239">
        <v>98284.5</v>
      </c>
      <c r="I4" s="239">
        <v>88321.2</v>
      </c>
      <c r="J4" s="239">
        <v>92294.5</v>
      </c>
      <c r="K4" s="239">
        <v>92289.5</v>
      </c>
      <c r="L4" s="239">
        <v>84600.2</v>
      </c>
      <c r="M4" s="239">
        <v>80339.199999999997</v>
      </c>
      <c r="N4" s="239">
        <v>78818.100000000006</v>
      </c>
      <c r="O4" s="239">
        <v>79023.5</v>
      </c>
      <c r="P4" s="239">
        <v>79225.8</v>
      </c>
      <c r="Q4" s="239">
        <v>71674.5</v>
      </c>
      <c r="R4" s="239">
        <v>54766.3</v>
      </c>
      <c r="S4" s="239">
        <v>55354.9</v>
      </c>
      <c r="T4" s="239">
        <v>56939.17</v>
      </c>
      <c r="U4" s="239">
        <v>96353.67</v>
      </c>
      <c r="V4" s="239">
        <v>110427.97</v>
      </c>
    </row>
    <row r="5" spans="1:22" x14ac:dyDescent="0.3">
      <c r="A5" s="240" t="s">
        <v>160</v>
      </c>
      <c r="B5" s="241">
        <v>47982.8</v>
      </c>
      <c r="C5" s="241">
        <v>48777.599999999999</v>
      </c>
      <c r="D5" s="241">
        <v>41781.1</v>
      </c>
      <c r="E5" s="241">
        <v>40985</v>
      </c>
      <c r="F5" s="241">
        <v>41158.800000000003</v>
      </c>
      <c r="G5" s="241">
        <v>56483.6</v>
      </c>
      <c r="H5" s="241">
        <v>55578.7</v>
      </c>
      <c r="I5" s="241">
        <v>49051.7</v>
      </c>
      <c r="J5" s="241">
        <v>52342.8</v>
      </c>
      <c r="K5" s="241">
        <v>52965.9</v>
      </c>
      <c r="L5" s="241">
        <v>46064.7</v>
      </c>
      <c r="M5" s="241">
        <v>44070.1</v>
      </c>
      <c r="N5" s="241">
        <v>43554</v>
      </c>
      <c r="O5" s="241">
        <v>44897.7</v>
      </c>
      <c r="P5" s="241">
        <v>48561.3</v>
      </c>
      <c r="Q5" s="241">
        <v>48689.2</v>
      </c>
      <c r="R5" s="241">
        <v>39330.199999999997</v>
      </c>
      <c r="S5" s="241">
        <v>40113.9</v>
      </c>
      <c r="T5" s="241">
        <v>39997</v>
      </c>
      <c r="U5" s="241">
        <v>47349.7</v>
      </c>
      <c r="V5" s="241">
        <v>56167.9</v>
      </c>
    </row>
    <row r="6" spans="1:22" x14ac:dyDescent="0.3">
      <c r="A6" s="242" t="s">
        <v>331</v>
      </c>
      <c r="B6" s="239">
        <v>7405.3</v>
      </c>
      <c r="C6" s="239">
        <v>7333</v>
      </c>
      <c r="D6" s="239">
        <v>8421.5</v>
      </c>
      <c r="E6" s="239">
        <v>8202.7999999999993</v>
      </c>
      <c r="F6" s="239">
        <v>10028.9</v>
      </c>
      <c r="G6" s="239">
        <v>9671.4</v>
      </c>
      <c r="H6" s="239">
        <v>11334.9</v>
      </c>
      <c r="I6" s="239">
        <v>10889.4</v>
      </c>
      <c r="J6" s="239">
        <v>11666.9</v>
      </c>
      <c r="K6" s="239">
        <v>12685.4</v>
      </c>
      <c r="L6" s="239">
        <v>12486.4</v>
      </c>
      <c r="M6" s="239">
        <v>11913</v>
      </c>
      <c r="N6" s="239">
        <v>11631.4</v>
      </c>
      <c r="O6" s="239">
        <v>11557.5</v>
      </c>
      <c r="P6" s="239">
        <v>10641.3</v>
      </c>
      <c r="Q6" s="239">
        <v>6742.2</v>
      </c>
      <c r="R6" s="239">
        <v>7055.5</v>
      </c>
      <c r="S6" s="239">
        <v>7744.8</v>
      </c>
      <c r="T6" s="239">
        <v>9781.5</v>
      </c>
      <c r="U6" s="239">
        <v>41047.699999999997</v>
      </c>
      <c r="V6" s="239">
        <v>45556.3</v>
      </c>
    </row>
    <row r="7" spans="1:22" x14ac:dyDescent="0.3">
      <c r="A7" s="240" t="s">
        <v>332</v>
      </c>
      <c r="B7" s="241">
        <v>832.4</v>
      </c>
      <c r="C7" s="241">
        <v>29.4</v>
      </c>
      <c r="D7" s="241">
        <v>16.399999999999999</v>
      </c>
      <c r="E7" s="241">
        <v>2</v>
      </c>
      <c r="F7" s="241">
        <v>1.8</v>
      </c>
      <c r="G7" s="241">
        <v>2.1</v>
      </c>
      <c r="H7" s="241">
        <v>6.6</v>
      </c>
      <c r="I7" s="241">
        <v>6.7</v>
      </c>
      <c r="J7" s="241">
        <v>7.5</v>
      </c>
      <c r="K7" s="241">
        <v>4.2</v>
      </c>
      <c r="L7" s="241">
        <v>2.5</v>
      </c>
      <c r="M7" s="241">
        <v>1.6</v>
      </c>
      <c r="N7" s="241">
        <v>1</v>
      </c>
      <c r="O7" s="241">
        <v>0.3</v>
      </c>
      <c r="P7" s="241">
        <v>0</v>
      </c>
      <c r="Q7" s="241">
        <v>0</v>
      </c>
      <c r="R7" s="241">
        <v>0</v>
      </c>
      <c r="S7" s="241">
        <v>0</v>
      </c>
      <c r="T7" s="241">
        <v>0</v>
      </c>
      <c r="U7" s="241">
        <v>0</v>
      </c>
      <c r="V7" s="241">
        <v>0</v>
      </c>
    </row>
    <row r="8" spans="1:22" x14ac:dyDescent="0.3">
      <c r="A8" s="242" t="s">
        <v>333</v>
      </c>
      <c r="B8" s="239">
        <v>21549.8</v>
      </c>
      <c r="C8" s="239">
        <v>23847.8</v>
      </c>
      <c r="D8" s="239">
        <v>25536.2</v>
      </c>
      <c r="E8" s="239">
        <v>29557.599999999999</v>
      </c>
      <c r="F8" s="239">
        <v>34246.300000000003</v>
      </c>
      <c r="G8" s="239">
        <v>34776.6</v>
      </c>
      <c r="H8" s="239">
        <v>31364.3</v>
      </c>
      <c r="I8" s="239">
        <v>28373.4</v>
      </c>
      <c r="J8" s="239">
        <v>28277.3</v>
      </c>
      <c r="K8" s="239">
        <v>26634</v>
      </c>
      <c r="L8" s="239">
        <v>26046.6</v>
      </c>
      <c r="M8" s="239">
        <v>24354.5</v>
      </c>
      <c r="N8" s="239">
        <v>23631.7</v>
      </c>
      <c r="O8" s="239">
        <v>22568</v>
      </c>
      <c r="P8" s="239">
        <v>20023.2</v>
      </c>
      <c r="Q8" s="239">
        <v>16243.1</v>
      </c>
      <c r="R8" s="239">
        <v>8380.6</v>
      </c>
      <c r="S8" s="239">
        <v>7496.2</v>
      </c>
      <c r="T8" s="239">
        <v>7160.67</v>
      </c>
      <c r="U8" s="239">
        <v>7956.27</v>
      </c>
      <c r="V8" s="239">
        <v>8703.77</v>
      </c>
    </row>
    <row r="9" spans="1:22" ht="13.2" x14ac:dyDescent="0.3">
      <c r="A9" s="243" t="s">
        <v>334</v>
      </c>
      <c r="B9" s="241">
        <v>77770.3</v>
      </c>
      <c r="C9" s="241">
        <v>79987.8</v>
      </c>
      <c r="D9" s="241">
        <v>75755.199999999997</v>
      </c>
      <c r="E9" s="241">
        <v>78747.399999999994</v>
      </c>
      <c r="F9" s="241">
        <v>85435.8</v>
      </c>
      <c r="G9" s="241">
        <v>100933.7</v>
      </c>
      <c r="H9" s="241">
        <v>98284.5</v>
      </c>
      <c r="I9" s="241">
        <v>88321.2</v>
      </c>
      <c r="J9" s="241">
        <v>92294.5</v>
      </c>
      <c r="K9" s="241">
        <v>92289.5</v>
      </c>
      <c r="L9" s="241">
        <v>84600.2</v>
      </c>
      <c r="M9" s="241">
        <v>80339.199999999997</v>
      </c>
      <c r="N9" s="241">
        <v>78818.100000000006</v>
      </c>
      <c r="O9" s="241">
        <v>79023.5</v>
      </c>
      <c r="P9" s="241">
        <v>79225.8</v>
      </c>
      <c r="Q9" s="241">
        <v>71674.5</v>
      </c>
      <c r="R9" s="241">
        <v>54766.3</v>
      </c>
      <c r="S9" s="241">
        <v>55354.9</v>
      </c>
      <c r="T9" s="241">
        <v>56939.199999999997</v>
      </c>
      <c r="U9" s="241">
        <v>96353.7</v>
      </c>
      <c r="V9" s="241">
        <v>110428</v>
      </c>
    </row>
    <row r="10" spans="1:22" x14ac:dyDescent="0.3">
      <c r="A10" s="242" t="s">
        <v>160</v>
      </c>
      <c r="B10" s="239">
        <v>60283.6</v>
      </c>
      <c r="C10" s="239">
        <v>65818.100000000006</v>
      </c>
      <c r="D10" s="239">
        <v>58701</v>
      </c>
      <c r="E10" s="239">
        <v>58952.9</v>
      </c>
      <c r="F10" s="239">
        <v>60586.8</v>
      </c>
      <c r="G10" s="239">
        <v>77841.3</v>
      </c>
      <c r="H10" s="239">
        <v>75636.5</v>
      </c>
      <c r="I10" s="239">
        <v>67369.899999999994</v>
      </c>
      <c r="J10" s="239">
        <v>70115.5</v>
      </c>
      <c r="K10" s="239">
        <v>70329.8</v>
      </c>
      <c r="L10" s="239">
        <v>62822</v>
      </c>
      <c r="M10" s="239">
        <v>59378.5</v>
      </c>
      <c r="N10" s="239">
        <v>57879.1</v>
      </c>
      <c r="O10" s="239">
        <v>58358.3</v>
      </c>
      <c r="P10" s="239">
        <v>60084.2</v>
      </c>
      <c r="Q10" s="239">
        <v>58373.599999999999</v>
      </c>
      <c r="R10" s="239">
        <v>41936.300000000003</v>
      </c>
      <c r="S10" s="239">
        <v>42251.4</v>
      </c>
      <c r="T10" s="239">
        <v>41733.599999999999</v>
      </c>
      <c r="U10" s="239">
        <v>48707.8</v>
      </c>
      <c r="V10" s="239">
        <v>57187</v>
      </c>
    </row>
    <row r="11" spans="1:22" x14ac:dyDescent="0.3">
      <c r="A11" s="240" t="s">
        <v>331</v>
      </c>
      <c r="B11" s="241">
        <v>8141.2</v>
      </c>
      <c r="C11" s="241">
        <v>7884.9</v>
      </c>
      <c r="D11" s="241">
        <v>9382</v>
      </c>
      <c r="E11" s="241">
        <v>9504.7000000000007</v>
      </c>
      <c r="F11" s="241">
        <v>12012.4</v>
      </c>
      <c r="G11" s="241">
        <v>11698.8</v>
      </c>
      <c r="H11" s="241">
        <v>12853</v>
      </c>
      <c r="I11" s="241">
        <v>12336.4</v>
      </c>
      <c r="J11" s="241">
        <v>13125.7</v>
      </c>
      <c r="K11" s="241">
        <v>13839</v>
      </c>
      <c r="L11" s="241">
        <v>13447.5</v>
      </c>
      <c r="M11" s="241">
        <v>12720.4</v>
      </c>
      <c r="N11" s="241">
        <v>12338.3</v>
      </c>
      <c r="O11" s="241">
        <v>12157.7</v>
      </c>
      <c r="P11" s="241">
        <v>11003.4</v>
      </c>
      <c r="Q11" s="241">
        <v>6998.4</v>
      </c>
      <c r="R11" s="241">
        <v>7212</v>
      </c>
      <c r="S11" s="241">
        <v>7857.3</v>
      </c>
      <c r="T11" s="241">
        <v>9868.1</v>
      </c>
      <c r="U11" s="241">
        <v>41101.199999999997</v>
      </c>
      <c r="V11" s="241">
        <v>45577.3</v>
      </c>
    </row>
    <row r="12" spans="1:22" x14ac:dyDescent="0.3">
      <c r="A12" s="242" t="s">
        <v>332</v>
      </c>
      <c r="B12" s="239">
        <v>1545.4</v>
      </c>
      <c r="C12" s="239">
        <v>733</v>
      </c>
      <c r="D12" s="239">
        <v>16.399999999999999</v>
      </c>
      <c r="E12" s="239">
        <v>2</v>
      </c>
      <c r="F12" s="239">
        <v>1.8</v>
      </c>
      <c r="G12" s="239">
        <v>2.1</v>
      </c>
      <c r="H12" s="239">
        <v>21.2</v>
      </c>
      <c r="I12" s="239">
        <v>86.1</v>
      </c>
      <c r="J12" s="239">
        <v>7.5</v>
      </c>
      <c r="K12" s="239">
        <v>4.2</v>
      </c>
      <c r="L12" s="239">
        <v>2.5</v>
      </c>
      <c r="M12" s="239">
        <v>1.6</v>
      </c>
      <c r="N12" s="239">
        <v>1</v>
      </c>
      <c r="O12" s="239">
        <v>0.3</v>
      </c>
      <c r="P12" s="239">
        <v>0</v>
      </c>
      <c r="Q12" s="239">
        <v>0</v>
      </c>
      <c r="R12" s="239">
        <v>0</v>
      </c>
      <c r="S12" s="239">
        <v>0</v>
      </c>
      <c r="T12" s="239">
        <v>0</v>
      </c>
      <c r="U12" s="239">
        <v>0</v>
      </c>
      <c r="V12" s="239">
        <v>0</v>
      </c>
    </row>
    <row r="13" spans="1:22" x14ac:dyDescent="0.3">
      <c r="A13" s="240" t="s">
        <v>335</v>
      </c>
      <c r="B13" s="241">
        <v>9345.5</v>
      </c>
      <c r="C13" s="241">
        <v>6284.8</v>
      </c>
      <c r="D13" s="241">
        <v>7673</v>
      </c>
      <c r="E13" s="241">
        <v>10290</v>
      </c>
      <c r="F13" s="241">
        <v>12836.6</v>
      </c>
      <c r="G13" s="241">
        <v>11393.6</v>
      </c>
      <c r="H13" s="241">
        <v>9795</v>
      </c>
      <c r="I13" s="241">
        <v>8614.9</v>
      </c>
      <c r="J13" s="241">
        <v>9053.2999999999993</v>
      </c>
      <c r="K13" s="241">
        <v>8120.7</v>
      </c>
      <c r="L13" s="241">
        <v>8330.7000000000007</v>
      </c>
      <c r="M13" s="241">
        <v>8240.2999999999993</v>
      </c>
      <c r="N13" s="241">
        <v>8600.7000000000007</v>
      </c>
      <c r="O13" s="241">
        <v>8507.5</v>
      </c>
      <c r="P13" s="241">
        <v>8138.2</v>
      </c>
      <c r="Q13" s="241">
        <v>6302.5</v>
      </c>
      <c r="R13" s="241">
        <v>5618</v>
      </c>
      <c r="S13" s="241">
        <v>5246.2</v>
      </c>
      <c r="T13" s="241">
        <v>5337.5</v>
      </c>
      <c r="U13" s="241">
        <v>6544.7</v>
      </c>
      <c r="V13" s="241">
        <v>7663.7</v>
      </c>
    </row>
    <row r="14" spans="1:22" x14ac:dyDescent="0.3">
      <c r="A14" s="244"/>
    </row>
    <row r="15" spans="1:22" ht="15" customHeight="1" x14ac:dyDescent="0.3">
      <c r="A15" s="244" t="s">
        <v>316</v>
      </c>
    </row>
    <row r="16" spans="1:22" ht="40.049999999999997" customHeight="1" x14ac:dyDescent="0.3">
      <c r="A16" s="244" t="s">
        <v>317</v>
      </c>
    </row>
    <row r="17" spans="1:1" ht="15" customHeight="1" x14ac:dyDescent="0.3">
      <c r="A17" s="244" t="s">
        <v>318</v>
      </c>
    </row>
    <row r="18" spans="1:1" ht="15" customHeight="1" x14ac:dyDescent="0.3">
      <c r="A18" s="244" t="s">
        <v>319</v>
      </c>
    </row>
    <row r="19" spans="1:1" ht="15" customHeight="1" x14ac:dyDescent="0.3">
      <c r="A19" s="244" t="s">
        <v>320</v>
      </c>
    </row>
    <row r="20" spans="1:1" ht="15" customHeight="1" x14ac:dyDescent="0.3">
      <c r="A20" s="244" t="s">
        <v>321</v>
      </c>
    </row>
    <row r="21" spans="1:1" ht="40.049999999999997" customHeight="1" x14ac:dyDescent="0.3">
      <c r="A21" s="244" t="s">
        <v>322</v>
      </c>
    </row>
    <row r="22" spans="1:1" ht="15" customHeight="1" x14ac:dyDescent="0.3">
      <c r="A22" s="244" t="s">
        <v>323</v>
      </c>
    </row>
    <row r="23" spans="1:1" ht="40.049999999999997" customHeight="1" x14ac:dyDescent="0.3">
      <c r="A23" s="244" t="s">
        <v>324</v>
      </c>
    </row>
    <row r="24" spans="1:1" ht="40.049999999999997" customHeight="1" x14ac:dyDescent="0.3">
      <c r="A24" s="244" t="s">
        <v>325</v>
      </c>
    </row>
    <row r="25" spans="1:1" ht="15" customHeight="1" x14ac:dyDescent="0.3">
      <c r="A25" s="244" t="s">
        <v>326</v>
      </c>
    </row>
    <row r="26" spans="1:1" ht="15" customHeight="1" x14ac:dyDescent="0.3">
      <c r="A26" s="244" t="s">
        <v>327</v>
      </c>
    </row>
    <row r="27" spans="1:1" ht="24" customHeight="1" x14ac:dyDescent="0.3">
      <c r="A27" s="244" t="s">
        <v>328</v>
      </c>
    </row>
  </sheetData>
  <mergeCells count="3">
    <mergeCell ref="A1:V1"/>
    <mergeCell ref="A2:A3"/>
    <mergeCell ref="B2:V2"/>
  </mergeCells>
  <printOptions horizontalCentered="1"/>
  <pageMargins left="0.5" right="0.5" top="0.5" bottom="0.8" header="0.5" footer="0.5"/>
  <pageSetup fitToHeight="32767" orientation="landscape" errors="blank" horizontalDpi="0"/>
  <headerFooter>
    <oddFooter>Page &amp;P of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showGridLines="0" workbookViewId="0">
      <selection activeCell="B11" sqref="B11:V11"/>
    </sheetView>
  </sheetViews>
  <sheetFormatPr baseColWidth="10" defaultColWidth="9.21875" defaultRowHeight="11.4" x14ac:dyDescent="0.3"/>
  <cols>
    <col min="1" max="1" width="55.5546875" style="236" bestFit="1" customWidth="1"/>
    <col min="2" max="2" width="18.5546875" style="236" bestFit="1" customWidth="1"/>
    <col min="3" max="16384" width="9.21875" style="236"/>
  </cols>
  <sheetData>
    <row r="1" spans="1:22" ht="49.95" customHeight="1" x14ac:dyDescent="0.3">
      <c r="A1" s="327" t="s">
        <v>336</v>
      </c>
      <c r="B1" s="327"/>
      <c r="C1" s="327"/>
      <c r="D1" s="327"/>
      <c r="E1" s="327"/>
      <c r="F1" s="327"/>
      <c r="G1" s="327"/>
      <c r="H1" s="327"/>
      <c r="I1" s="327"/>
      <c r="J1" s="327"/>
      <c r="K1" s="327"/>
      <c r="L1" s="327"/>
      <c r="M1" s="327"/>
      <c r="N1" s="327"/>
      <c r="O1" s="327"/>
      <c r="P1" s="327"/>
      <c r="Q1" s="327"/>
      <c r="R1" s="327"/>
      <c r="S1" s="327"/>
      <c r="T1" s="327"/>
      <c r="U1" s="327"/>
      <c r="V1" s="327"/>
    </row>
    <row r="2" spans="1:22" x14ac:dyDescent="0.2">
      <c r="A2" s="328" t="s">
        <v>288</v>
      </c>
      <c r="B2" s="330" t="s">
        <v>337</v>
      </c>
      <c r="C2" s="331"/>
      <c r="D2" s="331"/>
      <c r="E2" s="331"/>
      <c r="F2" s="331"/>
      <c r="G2" s="331"/>
      <c r="H2" s="331"/>
      <c r="I2" s="331"/>
      <c r="J2" s="331"/>
      <c r="K2" s="331"/>
      <c r="L2" s="331"/>
      <c r="M2" s="331"/>
      <c r="N2" s="331"/>
      <c r="O2" s="331"/>
      <c r="P2" s="331"/>
      <c r="Q2" s="331"/>
      <c r="R2" s="331"/>
      <c r="S2" s="331"/>
      <c r="T2" s="331"/>
      <c r="U2" s="331"/>
      <c r="V2" s="332"/>
    </row>
    <row r="3" spans="1:22" ht="15.6" customHeight="1" x14ac:dyDescent="0.2">
      <c r="A3" s="329"/>
      <c r="B3" s="237" t="s">
        <v>138</v>
      </c>
      <c r="C3" s="237" t="s">
        <v>139</v>
      </c>
      <c r="D3" s="237" t="s">
        <v>140</v>
      </c>
      <c r="E3" s="237" t="s">
        <v>141</v>
      </c>
      <c r="F3" s="237" t="s">
        <v>142</v>
      </c>
      <c r="G3" s="237" t="s">
        <v>143</v>
      </c>
      <c r="H3" s="237" t="s">
        <v>144</v>
      </c>
      <c r="I3" s="237" t="s">
        <v>145</v>
      </c>
      <c r="J3" s="237" t="s">
        <v>146</v>
      </c>
      <c r="K3" s="237" t="s">
        <v>147</v>
      </c>
      <c r="L3" s="237" t="s">
        <v>148</v>
      </c>
      <c r="M3" s="237" t="s">
        <v>149</v>
      </c>
      <c r="N3" s="237" t="s">
        <v>150</v>
      </c>
      <c r="O3" s="237" t="s">
        <v>151</v>
      </c>
      <c r="P3" s="237" t="s">
        <v>152</v>
      </c>
      <c r="Q3" s="237" t="s">
        <v>153</v>
      </c>
      <c r="R3" s="237" t="s">
        <v>154</v>
      </c>
      <c r="S3" s="237" t="s">
        <v>155</v>
      </c>
      <c r="T3" s="237" t="s">
        <v>156</v>
      </c>
      <c r="U3" s="237" t="s">
        <v>157</v>
      </c>
      <c r="V3" s="237" t="s">
        <v>158</v>
      </c>
    </row>
    <row r="4" spans="1:22" ht="13.2" x14ac:dyDescent="0.3">
      <c r="A4" s="238" t="s">
        <v>338</v>
      </c>
      <c r="B4" s="239">
        <v>171304.2</v>
      </c>
      <c r="C4" s="239">
        <v>161111.1</v>
      </c>
      <c r="D4" s="239">
        <v>139100.79999999999</v>
      </c>
      <c r="E4" s="239">
        <v>144176.20000000001</v>
      </c>
      <c r="F4" s="239">
        <v>175686.3</v>
      </c>
      <c r="G4" s="239">
        <v>168576.8</v>
      </c>
      <c r="H4" s="239">
        <v>208995.4</v>
      </c>
      <c r="I4" s="239">
        <v>298487.09999999998</v>
      </c>
      <c r="J4" s="239">
        <v>399875.5</v>
      </c>
      <c r="K4" s="239">
        <v>498587.6</v>
      </c>
      <c r="L4" s="239">
        <v>657809.69999999995</v>
      </c>
      <c r="M4" s="239">
        <v>736820.7</v>
      </c>
      <c r="N4" s="239">
        <v>875852.2</v>
      </c>
      <c r="O4" s="239">
        <v>992572.5</v>
      </c>
      <c r="P4" s="239">
        <v>1075824.2</v>
      </c>
      <c r="Q4" s="239">
        <v>1250046</v>
      </c>
      <c r="R4" s="239">
        <v>1471714.9</v>
      </c>
      <c r="S4" s="239">
        <v>1686787</v>
      </c>
      <c r="T4" s="239">
        <v>2268498.4</v>
      </c>
      <c r="U4" s="239">
        <v>2594133.2000000002</v>
      </c>
      <c r="V4" s="239">
        <v>2920348.3</v>
      </c>
    </row>
    <row r="5" spans="1:22" ht="13.2" x14ac:dyDescent="0.3">
      <c r="A5" s="243" t="s">
        <v>339</v>
      </c>
      <c r="B5" s="241">
        <v>7113.9</v>
      </c>
      <c r="C5" s="241">
        <v>12911.5</v>
      </c>
      <c r="D5" s="241">
        <v>18276.3</v>
      </c>
      <c r="E5" s="241">
        <v>23923.4</v>
      </c>
      <c r="F5" s="241">
        <v>24349.200000000001</v>
      </c>
      <c r="G5" s="241">
        <v>14161</v>
      </c>
      <c r="H5" s="241">
        <v>5881.7</v>
      </c>
      <c r="I5" s="241">
        <v>7151</v>
      </c>
      <c r="J5" s="241">
        <v>6580.8</v>
      </c>
      <c r="K5" s="241">
        <v>48073.5</v>
      </c>
      <c r="L5" s="241">
        <v>54237</v>
      </c>
      <c r="M5" s="241">
        <v>65917.3</v>
      </c>
      <c r="N5" s="241">
        <v>74391.399999999994</v>
      </c>
      <c r="O5" s="241">
        <v>93568.8</v>
      </c>
      <c r="P5" s="241">
        <v>105487.2</v>
      </c>
      <c r="Q5" s="241">
        <v>89374.2</v>
      </c>
      <c r="R5" s="241">
        <v>269692.7</v>
      </c>
      <c r="S5" s="241">
        <v>271205.3</v>
      </c>
      <c r="T5" s="241">
        <v>230190.5</v>
      </c>
      <c r="U5" s="241">
        <v>293746.90000000002</v>
      </c>
      <c r="V5" s="241">
        <v>160536.70000000001</v>
      </c>
    </row>
    <row r="6" spans="1:22" ht="13.2" x14ac:dyDescent="0.3">
      <c r="A6" s="238" t="s">
        <v>340</v>
      </c>
      <c r="B6" s="239">
        <v>178418.1</v>
      </c>
      <c r="C6" s="239">
        <v>174022.6</v>
      </c>
      <c r="D6" s="239">
        <v>157377.1</v>
      </c>
      <c r="E6" s="239">
        <v>168099.6</v>
      </c>
      <c r="F6" s="239">
        <v>200035.5</v>
      </c>
      <c r="G6" s="239">
        <v>182737.8</v>
      </c>
      <c r="H6" s="239">
        <v>214877.1</v>
      </c>
      <c r="I6" s="239">
        <v>305638.09999999998</v>
      </c>
      <c r="J6" s="239">
        <v>406456.3</v>
      </c>
      <c r="K6" s="239">
        <v>546661.1</v>
      </c>
      <c r="L6" s="239">
        <v>712046.7</v>
      </c>
      <c r="M6" s="239">
        <v>802738</v>
      </c>
      <c r="N6" s="239">
        <v>950243.6</v>
      </c>
      <c r="O6" s="239">
        <v>1086141.3</v>
      </c>
      <c r="P6" s="239">
        <v>1181311.3999999999</v>
      </c>
      <c r="Q6" s="239">
        <v>1339420.2</v>
      </c>
      <c r="R6" s="239">
        <v>1741407.6</v>
      </c>
      <c r="S6" s="239">
        <v>1957992.3</v>
      </c>
      <c r="T6" s="239">
        <v>2498688.9</v>
      </c>
      <c r="U6" s="239">
        <v>2887880.1</v>
      </c>
      <c r="V6" s="239">
        <v>3080885</v>
      </c>
    </row>
    <row r="7" spans="1:22" ht="13.2" x14ac:dyDescent="0.3">
      <c r="A7" s="243" t="s">
        <v>293</v>
      </c>
      <c r="B7" s="245" t="s">
        <v>314</v>
      </c>
      <c r="C7" s="245" t="s">
        <v>314</v>
      </c>
      <c r="D7" s="245" t="s">
        <v>314</v>
      </c>
      <c r="E7" s="245" t="s">
        <v>314</v>
      </c>
      <c r="F7" s="245" t="s">
        <v>314</v>
      </c>
      <c r="G7" s="245" t="s">
        <v>314</v>
      </c>
      <c r="H7" s="245" t="s">
        <v>314</v>
      </c>
      <c r="I7" s="245" t="s">
        <v>314</v>
      </c>
      <c r="J7" s="245" t="s">
        <v>314</v>
      </c>
      <c r="K7" s="245" t="s">
        <v>314</v>
      </c>
      <c r="L7" s="245" t="s">
        <v>314</v>
      </c>
      <c r="M7" s="245" t="s">
        <v>314</v>
      </c>
      <c r="N7" s="245" t="s">
        <v>314</v>
      </c>
      <c r="O7" s="245" t="s">
        <v>314</v>
      </c>
      <c r="P7" s="245" t="s">
        <v>314</v>
      </c>
      <c r="Q7" s="241">
        <v>1339420.2</v>
      </c>
      <c r="R7" s="241">
        <v>1741407.6</v>
      </c>
      <c r="S7" s="241">
        <v>1957992.3</v>
      </c>
      <c r="T7" s="241">
        <v>2498688.9</v>
      </c>
      <c r="U7" s="241">
        <v>2887880.1</v>
      </c>
      <c r="V7" s="241">
        <v>3080885</v>
      </c>
    </row>
    <row r="8" spans="1:22" x14ac:dyDescent="0.3">
      <c r="A8" s="242" t="s">
        <v>294</v>
      </c>
      <c r="B8" s="246" t="s">
        <v>314</v>
      </c>
      <c r="C8" s="246" t="s">
        <v>314</v>
      </c>
      <c r="D8" s="246" t="s">
        <v>314</v>
      </c>
      <c r="E8" s="246" t="s">
        <v>314</v>
      </c>
      <c r="F8" s="246" t="s">
        <v>314</v>
      </c>
      <c r="G8" s="246" t="s">
        <v>314</v>
      </c>
      <c r="H8" s="246" t="s">
        <v>314</v>
      </c>
      <c r="I8" s="246" t="s">
        <v>314</v>
      </c>
      <c r="J8" s="246" t="s">
        <v>314</v>
      </c>
      <c r="K8" s="246" t="s">
        <v>314</v>
      </c>
      <c r="L8" s="246" t="s">
        <v>314</v>
      </c>
      <c r="M8" s="246" t="s">
        <v>314</v>
      </c>
      <c r="N8" s="246" t="s">
        <v>314</v>
      </c>
      <c r="O8" s="246" t="s">
        <v>314</v>
      </c>
      <c r="P8" s="246" t="s">
        <v>314</v>
      </c>
      <c r="Q8" s="239">
        <v>1085200.6000000001</v>
      </c>
      <c r="R8" s="239">
        <v>1460601.5</v>
      </c>
      <c r="S8" s="239">
        <v>1690521.3</v>
      </c>
      <c r="T8" s="239">
        <v>2202554.7999999998</v>
      </c>
      <c r="U8" s="239">
        <v>2474856.6</v>
      </c>
      <c r="V8" s="239">
        <v>2781973.5</v>
      </c>
    </row>
    <row r="9" spans="1:22" x14ac:dyDescent="0.3">
      <c r="A9" s="240" t="s">
        <v>295</v>
      </c>
      <c r="B9" s="245" t="s">
        <v>314</v>
      </c>
      <c r="C9" s="245" t="s">
        <v>314</v>
      </c>
      <c r="D9" s="245" t="s">
        <v>314</v>
      </c>
      <c r="E9" s="245" t="s">
        <v>314</v>
      </c>
      <c r="F9" s="245" t="s">
        <v>314</v>
      </c>
      <c r="G9" s="245" t="s">
        <v>314</v>
      </c>
      <c r="H9" s="245" t="s">
        <v>314</v>
      </c>
      <c r="I9" s="245" t="s">
        <v>314</v>
      </c>
      <c r="J9" s="245" t="s">
        <v>314</v>
      </c>
      <c r="K9" s="245" t="s">
        <v>314</v>
      </c>
      <c r="L9" s="245" t="s">
        <v>314</v>
      </c>
      <c r="M9" s="245" t="s">
        <v>314</v>
      </c>
      <c r="N9" s="245" t="s">
        <v>314</v>
      </c>
      <c r="O9" s="245" t="s">
        <v>314</v>
      </c>
      <c r="P9" s="245" t="s">
        <v>314</v>
      </c>
      <c r="Q9" s="241">
        <v>254219.6</v>
      </c>
      <c r="R9" s="241">
        <v>280806.09999999998</v>
      </c>
      <c r="S9" s="241">
        <v>267471</v>
      </c>
      <c r="T9" s="241">
        <v>296134.09999999998</v>
      </c>
      <c r="U9" s="241">
        <v>413023.5</v>
      </c>
      <c r="V9" s="241">
        <v>298911.5</v>
      </c>
    </row>
    <row r="10" spans="1:22" ht="13.2" x14ac:dyDescent="0.3">
      <c r="A10" s="238" t="s">
        <v>296</v>
      </c>
      <c r="B10" s="246" t="s">
        <v>314</v>
      </c>
      <c r="C10" s="246" t="s">
        <v>314</v>
      </c>
      <c r="D10" s="246" t="s">
        <v>314</v>
      </c>
      <c r="E10" s="246" t="s">
        <v>314</v>
      </c>
      <c r="F10" s="246" t="s">
        <v>314</v>
      </c>
      <c r="G10" s="246" t="s">
        <v>314</v>
      </c>
      <c r="H10" s="246" t="s">
        <v>314</v>
      </c>
      <c r="I10" s="246" t="s">
        <v>314</v>
      </c>
      <c r="J10" s="246" t="s">
        <v>314</v>
      </c>
      <c r="K10" s="246" t="s">
        <v>314</v>
      </c>
      <c r="L10" s="246" t="s">
        <v>314</v>
      </c>
      <c r="M10" s="246" t="s">
        <v>314</v>
      </c>
      <c r="N10" s="246" t="s">
        <v>314</v>
      </c>
      <c r="O10" s="246" t="s">
        <v>314</v>
      </c>
      <c r="P10" s="246" t="s">
        <v>314</v>
      </c>
      <c r="Q10" s="239">
        <v>1339420.2</v>
      </c>
      <c r="R10" s="239">
        <v>1741407.6</v>
      </c>
      <c r="S10" s="239">
        <v>1957992.3</v>
      </c>
      <c r="T10" s="239">
        <v>2498688.9</v>
      </c>
      <c r="U10" s="239">
        <v>2887880.1</v>
      </c>
      <c r="V10" s="239">
        <v>3080885</v>
      </c>
    </row>
    <row r="11" spans="1:22" x14ac:dyDescent="0.3">
      <c r="A11" s="240" t="s">
        <v>160</v>
      </c>
      <c r="B11" s="241">
        <v>165417.4</v>
      </c>
      <c r="C11" s="241">
        <v>159107.4</v>
      </c>
      <c r="D11" s="241">
        <v>133478</v>
      </c>
      <c r="E11" s="241">
        <v>134769.29999999999</v>
      </c>
      <c r="F11" s="241">
        <v>178960.3</v>
      </c>
      <c r="G11" s="241">
        <v>155359.9</v>
      </c>
      <c r="H11" s="241">
        <v>192162</v>
      </c>
      <c r="I11" s="241">
        <v>273655.7</v>
      </c>
      <c r="J11" s="241">
        <v>378256.4</v>
      </c>
      <c r="K11" s="241">
        <v>506388.7</v>
      </c>
      <c r="L11" s="241">
        <v>675106.7</v>
      </c>
      <c r="M11" s="241">
        <v>763558.6</v>
      </c>
      <c r="N11" s="241">
        <v>907407.7</v>
      </c>
      <c r="O11" s="241">
        <v>1011889.2</v>
      </c>
      <c r="P11" s="241">
        <v>1099206.3</v>
      </c>
      <c r="Q11" s="241">
        <v>1242154.1000000001</v>
      </c>
      <c r="R11" s="241">
        <v>1672782.4</v>
      </c>
      <c r="S11" s="241">
        <v>1896260.8</v>
      </c>
      <c r="T11" s="241">
        <v>2401328.2000000002</v>
      </c>
      <c r="U11" s="241">
        <v>2702779.7</v>
      </c>
      <c r="V11" s="241">
        <v>2888277.2</v>
      </c>
    </row>
    <row r="12" spans="1:22" x14ac:dyDescent="0.3">
      <c r="A12" s="247" t="s">
        <v>294</v>
      </c>
      <c r="B12" s="239">
        <v>78576.100000000006</v>
      </c>
      <c r="C12" s="239">
        <v>87977.7</v>
      </c>
      <c r="D12" s="239">
        <v>70664.899999999994</v>
      </c>
      <c r="E12" s="239">
        <v>55502.2</v>
      </c>
      <c r="F12" s="239">
        <v>41680.5</v>
      </c>
      <c r="G12" s="239">
        <v>100029.7</v>
      </c>
      <c r="H12" s="239">
        <v>131984.79999999999</v>
      </c>
      <c r="I12" s="239">
        <v>171143.2</v>
      </c>
      <c r="J12" s="239">
        <v>222159.9</v>
      </c>
      <c r="K12" s="239">
        <v>380525.5</v>
      </c>
      <c r="L12" s="239">
        <v>506795.5</v>
      </c>
      <c r="M12" s="239">
        <v>576288.5</v>
      </c>
      <c r="N12" s="239">
        <v>666385.19999999995</v>
      </c>
      <c r="O12" s="239">
        <v>805472.9</v>
      </c>
      <c r="P12" s="239">
        <v>857672.7</v>
      </c>
      <c r="Q12" s="239">
        <v>1019432.3</v>
      </c>
      <c r="R12" s="239">
        <v>1400725.3</v>
      </c>
      <c r="S12" s="239">
        <v>1634957.6</v>
      </c>
      <c r="T12" s="239">
        <v>2120051</v>
      </c>
      <c r="U12" s="239">
        <v>2314221.4</v>
      </c>
      <c r="V12" s="239">
        <v>2593865.7000000002</v>
      </c>
    </row>
    <row r="13" spans="1:22" x14ac:dyDescent="0.3">
      <c r="A13" s="248" t="s">
        <v>295</v>
      </c>
      <c r="B13" s="241">
        <v>86841.3</v>
      </c>
      <c r="C13" s="241">
        <v>71129.7</v>
      </c>
      <c r="D13" s="241">
        <v>62813.1</v>
      </c>
      <c r="E13" s="241">
        <v>79267.100000000006</v>
      </c>
      <c r="F13" s="241">
        <v>137279.79999999999</v>
      </c>
      <c r="G13" s="241">
        <v>55330.2</v>
      </c>
      <c r="H13" s="241">
        <v>60177.2</v>
      </c>
      <c r="I13" s="241">
        <v>102512.5</v>
      </c>
      <c r="J13" s="241">
        <v>156096.5</v>
      </c>
      <c r="K13" s="241">
        <v>125863.2</v>
      </c>
      <c r="L13" s="241">
        <v>168311.2</v>
      </c>
      <c r="M13" s="241">
        <v>187270.1</v>
      </c>
      <c r="N13" s="241">
        <v>241022.5</v>
      </c>
      <c r="O13" s="241">
        <v>206416.3</v>
      </c>
      <c r="P13" s="241">
        <v>241533.6</v>
      </c>
      <c r="Q13" s="241">
        <v>222721.8</v>
      </c>
      <c r="R13" s="241">
        <v>272057.09999999998</v>
      </c>
      <c r="S13" s="241">
        <v>261303.2</v>
      </c>
      <c r="T13" s="241">
        <v>281277.2</v>
      </c>
      <c r="U13" s="241">
        <v>388558.3</v>
      </c>
      <c r="V13" s="241">
        <v>294411.5</v>
      </c>
    </row>
    <row r="14" spans="1:22" x14ac:dyDescent="0.3">
      <c r="A14" s="242" t="s">
        <v>341</v>
      </c>
      <c r="B14" s="246" t="s">
        <v>314</v>
      </c>
      <c r="C14" s="246" t="s">
        <v>314</v>
      </c>
      <c r="D14" s="246" t="s">
        <v>314</v>
      </c>
      <c r="E14" s="246" t="s">
        <v>314</v>
      </c>
      <c r="F14" s="246" t="s">
        <v>314</v>
      </c>
      <c r="G14" s="246" t="s">
        <v>314</v>
      </c>
      <c r="H14" s="246" t="s">
        <v>314</v>
      </c>
      <c r="I14" s="246" t="s">
        <v>314</v>
      </c>
      <c r="J14" s="246" t="s">
        <v>314</v>
      </c>
      <c r="K14" s="246" t="s">
        <v>314</v>
      </c>
      <c r="L14" s="246" t="s">
        <v>314</v>
      </c>
      <c r="M14" s="246" t="s">
        <v>314</v>
      </c>
      <c r="N14" s="246" t="s">
        <v>314</v>
      </c>
      <c r="O14" s="246" t="s">
        <v>314</v>
      </c>
      <c r="P14" s="246" t="s">
        <v>314</v>
      </c>
      <c r="Q14" s="239">
        <v>5613.5</v>
      </c>
      <c r="R14" s="239">
        <v>19353</v>
      </c>
      <c r="S14" s="239">
        <v>21120.1</v>
      </c>
      <c r="T14" s="239">
        <v>19481</v>
      </c>
      <c r="U14" s="239">
        <v>141653.5</v>
      </c>
      <c r="V14" s="239">
        <v>166863.5</v>
      </c>
    </row>
    <row r="15" spans="1:22" x14ac:dyDescent="0.3">
      <c r="A15" s="248" t="s">
        <v>294</v>
      </c>
      <c r="B15" s="245" t="s">
        <v>314</v>
      </c>
      <c r="C15" s="245" t="s">
        <v>314</v>
      </c>
      <c r="D15" s="245" t="s">
        <v>314</v>
      </c>
      <c r="E15" s="245" t="s">
        <v>314</v>
      </c>
      <c r="F15" s="245" t="s">
        <v>314</v>
      </c>
      <c r="G15" s="245" t="s">
        <v>314</v>
      </c>
      <c r="H15" s="245" t="s">
        <v>314</v>
      </c>
      <c r="I15" s="245" t="s">
        <v>314</v>
      </c>
      <c r="J15" s="245" t="s">
        <v>314</v>
      </c>
      <c r="K15" s="245" t="s">
        <v>314</v>
      </c>
      <c r="L15" s="245" t="s">
        <v>314</v>
      </c>
      <c r="M15" s="245" t="s">
        <v>314</v>
      </c>
      <c r="N15" s="245" t="s">
        <v>314</v>
      </c>
      <c r="O15" s="245" t="s">
        <v>314</v>
      </c>
      <c r="P15" s="245" t="s">
        <v>314</v>
      </c>
      <c r="Q15" s="241">
        <v>5613.5</v>
      </c>
      <c r="R15" s="241">
        <v>19353</v>
      </c>
      <c r="S15" s="241">
        <v>21120.1</v>
      </c>
      <c r="T15" s="241">
        <v>19481</v>
      </c>
      <c r="U15" s="241">
        <v>134235.5</v>
      </c>
      <c r="V15" s="241">
        <v>162363.5</v>
      </c>
    </row>
    <row r="16" spans="1:22" x14ac:dyDescent="0.3">
      <c r="A16" s="247" t="s">
        <v>295</v>
      </c>
      <c r="B16" s="246" t="s">
        <v>314</v>
      </c>
      <c r="C16" s="246" t="s">
        <v>314</v>
      </c>
      <c r="D16" s="246" t="s">
        <v>314</v>
      </c>
      <c r="E16" s="246" t="s">
        <v>314</v>
      </c>
      <c r="F16" s="246" t="s">
        <v>314</v>
      </c>
      <c r="G16" s="246" t="s">
        <v>314</v>
      </c>
      <c r="H16" s="246" t="s">
        <v>314</v>
      </c>
      <c r="I16" s="246" t="s">
        <v>314</v>
      </c>
      <c r="J16" s="246" t="s">
        <v>314</v>
      </c>
      <c r="K16" s="246" t="s">
        <v>314</v>
      </c>
      <c r="L16" s="246" t="s">
        <v>314</v>
      </c>
      <c r="M16" s="246" t="s">
        <v>314</v>
      </c>
      <c r="N16" s="246" t="s">
        <v>314</v>
      </c>
      <c r="O16" s="246" t="s">
        <v>314</v>
      </c>
      <c r="P16" s="246" t="s">
        <v>314</v>
      </c>
      <c r="Q16" s="239">
        <v>0</v>
      </c>
      <c r="R16" s="239">
        <v>0</v>
      </c>
      <c r="S16" s="239">
        <v>0</v>
      </c>
      <c r="T16" s="239">
        <v>0</v>
      </c>
      <c r="U16" s="239">
        <v>7418</v>
      </c>
      <c r="V16" s="239">
        <v>4500</v>
      </c>
    </row>
    <row r="17" spans="1:22" x14ac:dyDescent="0.3">
      <c r="A17" s="240" t="s">
        <v>298</v>
      </c>
      <c r="B17" s="245" t="s">
        <v>314</v>
      </c>
      <c r="C17" s="245" t="s">
        <v>314</v>
      </c>
      <c r="D17" s="245" t="s">
        <v>314</v>
      </c>
      <c r="E17" s="245" t="s">
        <v>314</v>
      </c>
      <c r="F17" s="245" t="s">
        <v>314</v>
      </c>
      <c r="G17" s="245" t="s">
        <v>314</v>
      </c>
      <c r="H17" s="245" t="s">
        <v>314</v>
      </c>
      <c r="I17" s="245" t="s">
        <v>314</v>
      </c>
      <c r="J17" s="245" t="s">
        <v>314</v>
      </c>
      <c r="K17" s="245" t="s">
        <v>314</v>
      </c>
      <c r="L17" s="245" t="s">
        <v>314</v>
      </c>
      <c r="M17" s="245" t="s">
        <v>314</v>
      </c>
      <c r="N17" s="245" t="s">
        <v>314</v>
      </c>
      <c r="O17" s="245" t="s">
        <v>314</v>
      </c>
      <c r="P17" s="245" t="s">
        <v>314</v>
      </c>
      <c r="Q17" s="241">
        <v>91652.6</v>
      </c>
      <c r="R17" s="241">
        <v>49272.2</v>
      </c>
      <c r="S17" s="241">
        <v>40611.4</v>
      </c>
      <c r="T17" s="241">
        <v>77879.7</v>
      </c>
      <c r="U17" s="241">
        <v>43446.9</v>
      </c>
      <c r="V17" s="241">
        <v>25744.3</v>
      </c>
    </row>
    <row r="18" spans="1:22" x14ac:dyDescent="0.3">
      <c r="A18" s="247" t="s">
        <v>294</v>
      </c>
      <c r="B18" s="246" t="s">
        <v>314</v>
      </c>
      <c r="C18" s="246" t="s">
        <v>314</v>
      </c>
      <c r="D18" s="246" t="s">
        <v>314</v>
      </c>
      <c r="E18" s="246" t="s">
        <v>314</v>
      </c>
      <c r="F18" s="246" t="s">
        <v>314</v>
      </c>
      <c r="G18" s="246" t="s">
        <v>314</v>
      </c>
      <c r="H18" s="246" t="s">
        <v>314</v>
      </c>
      <c r="I18" s="246" t="s">
        <v>314</v>
      </c>
      <c r="J18" s="246" t="s">
        <v>314</v>
      </c>
      <c r="K18" s="246" t="s">
        <v>314</v>
      </c>
      <c r="L18" s="246" t="s">
        <v>314</v>
      </c>
      <c r="M18" s="246" t="s">
        <v>314</v>
      </c>
      <c r="N18" s="246" t="s">
        <v>314</v>
      </c>
      <c r="O18" s="246" t="s">
        <v>314</v>
      </c>
      <c r="P18" s="246" t="s">
        <v>314</v>
      </c>
      <c r="Q18" s="239">
        <v>60154.8</v>
      </c>
      <c r="R18" s="239">
        <v>40523.199999999997</v>
      </c>
      <c r="S18" s="239">
        <v>34443.599999999999</v>
      </c>
      <c r="T18" s="239">
        <v>63022.8</v>
      </c>
      <c r="U18" s="239">
        <v>26399.7</v>
      </c>
      <c r="V18" s="239">
        <v>25744.3</v>
      </c>
    </row>
    <row r="19" spans="1:22" x14ac:dyDescent="0.3">
      <c r="A19" s="248" t="s">
        <v>295</v>
      </c>
      <c r="B19" s="245" t="s">
        <v>314</v>
      </c>
      <c r="C19" s="245" t="s">
        <v>314</v>
      </c>
      <c r="D19" s="245" t="s">
        <v>314</v>
      </c>
      <c r="E19" s="245" t="s">
        <v>314</v>
      </c>
      <c r="F19" s="245" t="s">
        <v>314</v>
      </c>
      <c r="G19" s="245" t="s">
        <v>314</v>
      </c>
      <c r="H19" s="245" t="s">
        <v>314</v>
      </c>
      <c r="I19" s="245" t="s">
        <v>314</v>
      </c>
      <c r="J19" s="245" t="s">
        <v>314</v>
      </c>
      <c r="K19" s="245" t="s">
        <v>314</v>
      </c>
      <c r="L19" s="245" t="s">
        <v>314</v>
      </c>
      <c r="M19" s="245" t="s">
        <v>314</v>
      </c>
      <c r="N19" s="245" t="s">
        <v>314</v>
      </c>
      <c r="O19" s="245" t="s">
        <v>314</v>
      </c>
      <c r="P19" s="245" t="s">
        <v>314</v>
      </c>
      <c r="Q19" s="241">
        <v>31497.8</v>
      </c>
      <c r="R19" s="241">
        <v>8749</v>
      </c>
      <c r="S19" s="241">
        <v>6167.8</v>
      </c>
      <c r="T19" s="241">
        <v>14856.9</v>
      </c>
      <c r="U19" s="241">
        <v>17047.2</v>
      </c>
      <c r="V19" s="241">
        <v>0</v>
      </c>
    </row>
    <row r="20" spans="1:22" ht="13.2" x14ac:dyDescent="0.3">
      <c r="A20" s="238" t="s">
        <v>299</v>
      </c>
      <c r="B20" s="246" t="s">
        <v>314</v>
      </c>
      <c r="C20" s="246" t="s">
        <v>314</v>
      </c>
      <c r="D20" s="246" t="s">
        <v>314</v>
      </c>
      <c r="E20" s="246" t="s">
        <v>314</v>
      </c>
      <c r="F20" s="246" t="s">
        <v>314</v>
      </c>
      <c r="G20" s="246" t="s">
        <v>314</v>
      </c>
      <c r="H20" s="246" t="s">
        <v>314</v>
      </c>
      <c r="I20" s="246" t="s">
        <v>314</v>
      </c>
      <c r="J20" s="246" t="s">
        <v>314</v>
      </c>
      <c r="K20" s="246" t="s">
        <v>314</v>
      </c>
      <c r="L20" s="246" t="s">
        <v>314</v>
      </c>
      <c r="M20" s="246" t="s">
        <v>314</v>
      </c>
      <c r="N20" s="246" t="s">
        <v>314</v>
      </c>
      <c r="O20" s="246" t="s">
        <v>314</v>
      </c>
      <c r="P20" s="246" t="s">
        <v>314</v>
      </c>
      <c r="Q20" s="239">
        <v>1339420.2</v>
      </c>
      <c r="R20" s="239">
        <v>1741407.6</v>
      </c>
      <c r="S20" s="239">
        <v>1957992.3</v>
      </c>
      <c r="T20" s="239">
        <v>2498688.9</v>
      </c>
      <c r="U20" s="239">
        <v>2887880.1</v>
      </c>
      <c r="V20" s="239">
        <v>3080885</v>
      </c>
    </row>
    <row r="21" spans="1:22" x14ac:dyDescent="0.3">
      <c r="A21" s="240" t="s">
        <v>342</v>
      </c>
      <c r="B21" s="245" t="s">
        <v>314</v>
      </c>
      <c r="C21" s="245" t="s">
        <v>314</v>
      </c>
      <c r="D21" s="245" t="s">
        <v>314</v>
      </c>
      <c r="E21" s="245" t="s">
        <v>314</v>
      </c>
      <c r="F21" s="245" t="s">
        <v>314</v>
      </c>
      <c r="G21" s="245" t="s">
        <v>314</v>
      </c>
      <c r="H21" s="245" t="s">
        <v>314</v>
      </c>
      <c r="I21" s="245" t="s">
        <v>314</v>
      </c>
      <c r="J21" s="245" t="s">
        <v>314</v>
      </c>
      <c r="K21" s="245" t="s">
        <v>314</v>
      </c>
      <c r="L21" s="245" t="s">
        <v>314</v>
      </c>
      <c r="M21" s="245" t="s">
        <v>314</v>
      </c>
      <c r="N21" s="245" t="s">
        <v>314</v>
      </c>
      <c r="O21" s="245" t="s">
        <v>314</v>
      </c>
      <c r="P21" s="245" t="s">
        <v>314</v>
      </c>
      <c r="Q21" s="241">
        <v>1264365.5</v>
      </c>
      <c r="R21" s="241">
        <v>1618589.6</v>
      </c>
      <c r="S21" s="241">
        <v>1835828.8</v>
      </c>
      <c r="T21" s="241">
        <v>2090329.6</v>
      </c>
      <c r="U21" s="241">
        <v>2493795.2000000002</v>
      </c>
      <c r="V21" s="241">
        <v>2693867.6</v>
      </c>
    </row>
    <row r="22" spans="1:22" x14ac:dyDescent="0.3">
      <c r="A22" s="242" t="s">
        <v>343</v>
      </c>
      <c r="B22" s="246" t="s">
        <v>314</v>
      </c>
      <c r="C22" s="246" t="s">
        <v>314</v>
      </c>
      <c r="D22" s="246" t="s">
        <v>314</v>
      </c>
      <c r="E22" s="246" t="s">
        <v>314</v>
      </c>
      <c r="F22" s="246" t="s">
        <v>314</v>
      </c>
      <c r="G22" s="246" t="s">
        <v>314</v>
      </c>
      <c r="H22" s="246" t="s">
        <v>314</v>
      </c>
      <c r="I22" s="246" t="s">
        <v>314</v>
      </c>
      <c r="J22" s="246" t="s">
        <v>314</v>
      </c>
      <c r="K22" s="246" t="s">
        <v>314</v>
      </c>
      <c r="L22" s="246" t="s">
        <v>314</v>
      </c>
      <c r="M22" s="246" t="s">
        <v>314</v>
      </c>
      <c r="N22" s="246" t="s">
        <v>314</v>
      </c>
      <c r="O22" s="246" t="s">
        <v>314</v>
      </c>
      <c r="P22" s="246" t="s">
        <v>314</v>
      </c>
      <c r="Q22" s="239">
        <v>52144.3</v>
      </c>
      <c r="R22" s="239">
        <v>59499.5</v>
      </c>
      <c r="S22" s="239">
        <v>62937.8</v>
      </c>
      <c r="T22" s="239">
        <v>79050.399999999994</v>
      </c>
      <c r="U22" s="239">
        <v>92222.3</v>
      </c>
      <c r="V22" s="239">
        <v>110308.6</v>
      </c>
    </row>
    <row r="23" spans="1:22" x14ac:dyDescent="0.3">
      <c r="A23" s="240" t="s">
        <v>344</v>
      </c>
      <c r="B23" s="245" t="s">
        <v>314</v>
      </c>
      <c r="C23" s="245" t="s">
        <v>314</v>
      </c>
      <c r="D23" s="245" t="s">
        <v>314</v>
      </c>
      <c r="E23" s="245" t="s">
        <v>314</v>
      </c>
      <c r="F23" s="245" t="s">
        <v>314</v>
      </c>
      <c r="G23" s="245" t="s">
        <v>314</v>
      </c>
      <c r="H23" s="245" t="s">
        <v>314</v>
      </c>
      <c r="I23" s="245" t="s">
        <v>314</v>
      </c>
      <c r="J23" s="245" t="s">
        <v>314</v>
      </c>
      <c r="K23" s="245" t="s">
        <v>314</v>
      </c>
      <c r="L23" s="245" t="s">
        <v>314</v>
      </c>
      <c r="M23" s="245" t="s">
        <v>314</v>
      </c>
      <c r="N23" s="245" t="s">
        <v>314</v>
      </c>
      <c r="O23" s="245" t="s">
        <v>314</v>
      </c>
      <c r="P23" s="245" t="s">
        <v>314</v>
      </c>
      <c r="Q23" s="241">
        <v>1694.8</v>
      </c>
      <c r="R23" s="241">
        <v>1170.3</v>
      </c>
      <c r="S23" s="241">
        <v>974.5</v>
      </c>
      <c r="T23" s="241">
        <v>8947.1</v>
      </c>
      <c r="U23" s="241">
        <v>58897</v>
      </c>
      <c r="V23" s="241">
        <v>46033.1</v>
      </c>
    </row>
    <row r="24" spans="1:22" x14ac:dyDescent="0.3">
      <c r="A24" s="242" t="s">
        <v>345</v>
      </c>
      <c r="B24" s="246" t="s">
        <v>314</v>
      </c>
      <c r="C24" s="246" t="s">
        <v>314</v>
      </c>
      <c r="D24" s="246" t="s">
        <v>314</v>
      </c>
      <c r="E24" s="246" t="s">
        <v>314</v>
      </c>
      <c r="F24" s="246" t="s">
        <v>314</v>
      </c>
      <c r="G24" s="246" t="s">
        <v>314</v>
      </c>
      <c r="H24" s="246" t="s">
        <v>314</v>
      </c>
      <c r="I24" s="246" t="s">
        <v>314</v>
      </c>
      <c r="J24" s="246" t="s">
        <v>314</v>
      </c>
      <c r="K24" s="246" t="s">
        <v>314</v>
      </c>
      <c r="L24" s="246" t="s">
        <v>314</v>
      </c>
      <c r="M24" s="246" t="s">
        <v>314</v>
      </c>
      <c r="N24" s="246" t="s">
        <v>314</v>
      </c>
      <c r="O24" s="246" t="s">
        <v>314</v>
      </c>
      <c r="P24" s="246" t="s">
        <v>314</v>
      </c>
      <c r="Q24" s="246" t="s">
        <v>314</v>
      </c>
      <c r="R24" s="246" t="s">
        <v>314</v>
      </c>
      <c r="S24" s="246" t="s">
        <v>314</v>
      </c>
      <c r="T24" s="239">
        <v>270534</v>
      </c>
      <c r="U24" s="239">
        <v>193859.20000000001</v>
      </c>
      <c r="V24" s="239">
        <v>193033</v>
      </c>
    </row>
    <row r="25" spans="1:22" x14ac:dyDescent="0.3">
      <c r="A25" s="240" t="s">
        <v>346</v>
      </c>
      <c r="B25" s="245" t="s">
        <v>314</v>
      </c>
      <c r="C25" s="245" t="s">
        <v>314</v>
      </c>
      <c r="D25" s="245" t="s">
        <v>314</v>
      </c>
      <c r="E25" s="245" t="s">
        <v>314</v>
      </c>
      <c r="F25" s="245" t="s">
        <v>314</v>
      </c>
      <c r="G25" s="245" t="s">
        <v>314</v>
      </c>
      <c r="H25" s="245" t="s">
        <v>314</v>
      </c>
      <c r="I25" s="245" t="s">
        <v>314</v>
      </c>
      <c r="J25" s="245" t="s">
        <v>314</v>
      </c>
      <c r="K25" s="245" t="s">
        <v>314</v>
      </c>
      <c r="L25" s="245" t="s">
        <v>314</v>
      </c>
      <c r="M25" s="245" t="s">
        <v>314</v>
      </c>
      <c r="N25" s="245" t="s">
        <v>314</v>
      </c>
      <c r="O25" s="245" t="s">
        <v>314</v>
      </c>
      <c r="P25" s="245" t="s">
        <v>314</v>
      </c>
      <c r="Q25" s="245" t="s">
        <v>314</v>
      </c>
      <c r="R25" s="245" t="s">
        <v>314</v>
      </c>
      <c r="S25" s="245" t="s">
        <v>314</v>
      </c>
      <c r="T25" s="245" t="s">
        <v>314</v>
      </c>
      <c r="U25" s="245" t="s">
        <v>314</v>
      </c>
      <c r="V25" s="245" t="s">
        <v>314</v>
      </c>
    </row>
    <row r="26" spans="1:22" x14ac:dyDescent="0.3">
      <c r="A26" s="242" t="s">
        <v>347</v>
      </c>
      <c r="B26" s="246" t="s">
        <v>314</v>
      </c>
      <c r="C26" s="246" t="s">
        <v>314</v>
      </c>
      <c r="D26" s="246" t="s">
        <v>314</v>
      </c>
      <c r="E26" s="246" t="s">
        <v>314</v>
      </c>
      <c r="F26" s="246" t="s">
        <v>314</v>
      </c>
      <c r="G26" s="246" t="s">
        <v>314</v>
      </c>
      <c r="H26" s="246" t="s">
        <v>314</v>
      </c>
      <c r="I26" s="246" t="s">
        <v>314</v>
      </c>
      <c r="J26" s="246" t="s">
        <v>314</v>
      </c>
      <c r="K26" s="246" t="s">
        <v>314</v>
      </c>
      <c r="L26" s="246" t="s">
        <v>314</v>
      </c>
      <c r="M26" s="246" t="s">
        <v>314</v>
      </c>
      <c r="N26" s="246" t="s">
        <v>314</v>
      </c>
      <c r="O26" s="246" t="s">
        <v>314</v>
      </c>
      <c r="P26" s="246" t="s">
        <v>314</v>
      </c>
      <c r="Q26" s="246" t="s">
        <v>314</v>
      </c>
      <c r="R26" s="246" t="s">
        <v>314</v>
      </c>
      <c r="S26" s="246" t="s">
        <v>314</v>
      </c>
      <c r="T26" s="246" t="s">
        <v>314</v>
      </c>
      <c r="U26" s="246" t="s">
        <v>314</v>
      </c>
      <c r="V26" s="246" t="s">
        <v>314</v>
      </c>
    </row>
    <row r="27" spans="1:22" x14ac:dyDescent="0.3">
      <c r="A27" s="240" t="s">
        <v>90</v>
      </c>
      <c r="B27" s="245" t="s">
        <v>314</v>
      </c>
      <c r="C27" s="245" t="s">
        <v>314</v>
      </c>
      <c r="D27" s="245" t="s">
        <v>314</v>
      </c>
      <c r="E27" s="245" t="s">
        <v>314</v>
      </c>
      <c r="F27" s="245" t="s">
        <v>314</v>
      </c>
      <c r="G27" s="245" t="s">
        <v>314</v>
      </c>
      <c r="H27" s="245" t="s">
        <v>314</v>
      </c>
      <c r="I27" s="245" t="s">
        <v>314</v>
      </c>
      <c r="J27" s="245" t="s">
        <v>314</v>
      </c>
      <c r="K27" s="245" t="s">
        <v>314</v>
      </c>
      <c r="L27" s="245" t="s">
        <v>314</v>
      </c>
      <c r="M27" s="245" t="s">
        <v>314</v>
      </c>
      <c r="N27" s="245" t="s">
        <v>314</v>
      </c>
      <c r="O27" s="245" t="s">
        <v>314</v>
      </c>
      <c r="P27" s="245" t="s">
        <v>314</v>
      </c>
      <c r="Q27" s="241">
        <v>21215.599999999999</v>
      </c>
      <c r="R27" s="241">
        <v>62148.2</v>
      </c>
      <c r="S27" s="241">
        <v>58251.199999999997</v>
      </c>
      <c r="T27" s="241">
        <v>49827.8</v>
      </c>
      <c r="U27" s="241">
        <v>49106.400000000001</v>
      </c>
      <c r="V27" s="241">
        <v>37642.699999999997</v>
      </c>
    </row>
    <row r="28" spans="1:22" x14ac:dyDescent="0.3">
      <c r="A28" s="244"/>
    </row>
    <row r="29" spans="1:22" ht="40.049999999999997" customHeight="1" x14ac:dyDescent="0.3">
      <c r="A29" s="333" t="s">
        <v>315</v>
      </c>
      <c r="B29" s="334"/>
      <c r="C29" s="334"/>
      <c r="D29" s="334"/>
      <c r="E29" s="334"/>
      <c r="F29" s="334"/>
      <c r="G29" s="334"/>
      <c r="H29" s="334"/>
      <c r="I29" s="334"/>
      <c r="J29" s="334"/>
      <c r="K29" s="334"/>
      <c r="L29" s="334"/>
      <c r="M29" s="334"/>
      <c r="N29" s="334"/>
      <c r="O29" s="334"/>
      <c r="P29" s="334"/>
      <c r="Q29" s="334"/>
      <c r="R29" s="334"/>
      <c r="S29" s="334"/>
      <c r="T29" s="334"/>
      <c r="U29" s="334"/>
      <c r="V29" s="335"/>
    </row>
    <row r="30" spans="1:22" ht="40.049999999999997" customHeight="1" x14ac:dyDescent="0.3">
      <c r="A30" s="333" t="s">
        <v>348</v>
      </c>
      <c r="B30" s="334"/>
      <c r="C30" s="334"/>
      <c r="D30" s="334"/>
      <c r="E30" s="334"/>
      <c r="F30" s="334"/>
      <c r="G30" s="334"/>
      <c r="H30" s="334"/>
      <c r="I30" s="334"/>
      <c r="J30" s="334"/>
      <c r="K30" s="334"/>
      <c r="L30" s="334"/>
      <c r="M30" s="334"/>
      <c r="N30" s="334"/>
      <c r="O30" s="334"/>
      <c r="P30" s="334"/>
      <c r="Q30" s="334"/>
      <c r="R30" s="334"/>
      <c r="S30" s="334"/>
      <c r="T30" s="334"/>
      <c r="U30" s="334"/>
      <c r="V30" s="335"/>
    </row>
    <row r="31" spans="1:22" ht="40.049999999999997" customHeight="1" x14ac:dyDescent="0.3">
      <c r="A31" s="333" t="s">
        <v>349</v>
      </c>
      <c r="B31" s="334"/>
      <c r="C31" s="334"/>
      <c r="D31" s="334"/>
      <c r="E31" s="334"/>
      <c r="F31" s="334"/>
      <c r="G31" s="334"/>
      <c r="H31" s="334"/>
      <c r="I31" s="334"/>
      <c r="J31" s="334"/>
      <c r="K31" s="334"/>
      <c r="L31" s="334"/>
      <c r="M31" s="334"/>
      <c r="N31" s="334"/>
      <c r="O31" s="334"/>
      <c r="P31" s="334"/>
      <c r="Q31" s="334"/>
      <c r="R31" s="334"/>
      <c r="S31" s="334"/>
      <c r="T31" s="334"/>
      <c r="U31" s="334"/>
      <c r="V31" s="335"/>
    </row>
    <row r="32" spans="1:22" ht="15" customHeight="1" x14ac:dyDescent="0.3">
      <c r="A32" s="244" t="s">
        <v>316</v>
      </c>
    </row>
    <row r="33" spans="1:1" ht="40.049999999999997" customHeight="1" x14ac:dyDescent="0.3">
      <c r="A33" s="244" t="s">
        <v>317</v>
      </c>
    </row>
    <row r="34" spans="1:1" ht="15" customHeight="1" x14ac:dyDescent="0.3">
      <c r="A34" s="244" t="s">
        <v>318</v>
      </c>
    </row>
    <row r="35" spans="1:1" ht="15" customHeight="1" x14ac:dyDescent="0.3">
      <c r="A35" s="244" t="s">
        <v>319</v>
      </c>
    </row>
    <row r="36" spans="1:1" ht="15" customHeight="1" x14ac:dyDescent="0.3">
      <c r="A36" s="244" t="s">
        <v>320</v>
      </c>
    </row>
    <row r="37" spans="1:1" ht="15" customHeight="1" x14ac:dyDescent="0.3">
      <c r="A37" s="244" t="s">
        <v>321</v>
      </c>
    </row>
    <row r="38" spans="1:1" ht="40.049999999999997" customHeight="1" x14ac:dyDescent="0.3">
      <c r="A38" s="244" t="s">
        <v>322</v>
      </c>
    </row>
    <row r="39" spans="1:1" ht="15" customHeight="1" x14ac:dyDescent="0.3">
      <c r="A39" s="244" t="s">
        <v>323</v>
      </c>
    </row>
    <row r="40" spans="1:1" ht="40.049999999999997" customHeight="1" x14ac:dyDescent="0.3">
      <c r="A40" s="244" t="s">
        <v>324</v>
      </c>
    </row>
    <row r="41" spans="1:1" ht="40.049999999999997" customHeight="1" x14ac:dyDescent="0.3">
      <c r="A41" s="244" t="s">
        <v>325</v>
      </c>
    </row>
    <row r="42" spans="1:1" ht="15" customHeight="1" x14ac:dyDescent="0.3">
      <c r="A42" s="244" t="s">
        <v>326</v>
      </c>
    </row>
    <row r="43" spans="1:1" ht="15" customHeight="1" x14ac:dyDescent="0.3">
      <c r="A43" s="244" t="s">
        <v>327</v>
      </c>
    </row>
    <row r="44" spans="1:1" ht="24" customHeight="1" x14ac:dyDescent="0.3">
      <c r="A44" s="244" t="s">
        <v>328</v>
      </c>
    </row>
  </sheetData>
  <mergeCells count="6">
    <mergeCell ref="A31:V31"/>
    <mergeCell ref="A1:V1"/>
    <mergeCell ref="A2:A3"/>
    <mergeCell ref="B2:V2"/>
    <mergeCell ref="A29:V29"/>
    <mergeCell ref="A30:V30"/>
  </mergeCells>
  <printOptions horizontalCentered="1"/>
  <pageMargins left="0.5" right="0.5" top="0.5" bottom="0.8" header="0.5" footer="0.5"/>
  <pageSetup fitToHeight="32767" orientation="landscape" errors="blank" horizontalDpi="0"/>
  <headerFooter>
    <oddFooter>Page &amp;P of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4"/>
  <sheetViews>
    <sheetView workbookViewId="0">
      <pane xSplit="2" ySplit="4" topLeftCell="C92" activePane="bottomRight" state="frozen"/>
      <selection pane="topRight" activeCell="C1" sqref="C1"/>
      <selection pane="bottomLeft" activeCell="A5" sqref="A5"/>
      <selection pane="bottomRight" activeCell="C106" sqref="C106"/>
    </sheetView>
  </sheetViews>
  <sheetFormatPr baseColWidth="10" defaultRowHeight="15.6" x14ac:dyDescent="0.3"/>
  <cols>
    <col min="1" max="1" width="14.88671875" style="6" bestFit="1" customWidth="1"/>
    <col min="2" max="2" width="6.5546875" style="6" bestFit="1" customWidth="1"/>
    <col min="3" max="4" width="13.77734375" style="6" bestFit="1" customWidth="1"/>
    <col min="5" max="5" width="14.77734375" style="6" customWidth="1"/>
    <col min="6" max="6" width="13.77734375" style="6" customWidth="1"/>
    <col min="7" max="7" width="6.5546875" style="6" customWidth="1"/>
    <col min="8" max="8" width="13.77734375" style="6" bestFit="1" customWidth="1"/>
    <col min="9" max="9" width="13.77734375" style="6" customWidth="1"/>
    <col min="10" max="10" width="13.77734375" style="6" bestFit="1" customWidth="1"/>
    <col min="11" max="12" width="12.109375" style="6" bestFit="1" customWidth="1"/>
    <col min="13" max="13" width="14.88671875" style="6" customWidth="1"/>
    <col min="14" max="14" width="13.88671875" style="6" customWidth="1"/>
    <col min="15" max="17" width="12.109375" style="6" bestFit="1" customWidth="1"/>
    <col min="18" max="18" width="11.5546875" style="6" bestFit="1" customWidth="1"/>
    <col min="19" max="20" width="11.5546875" style="6" customWidth="1"/>
    <col min="21" max="21" width="14.21875" style="6" customWidth="1"/>
    <col min="22" max="22" width="5" style="6" customWidth="1"/>
    <col min="23" max="23" width="12.88671875" style="6" bestFit="1" customWidth="1"/>
    <col min="24" max="24" width="15.21875" style="6" customWidth="1"/>
    <col min="25" max="25" width="12.88671875" style="6" bestFit="1" customWidth="1"/>
    <col min="26" max="26" width="12.88671875" style="6" customWidth="1"/>
    <col min="27" max="27" width="13.77734375" style="6" bestFit="1" customWidth="1"/>
    <col min="28" max="28" width="4.44140625" style="6" customWidth="1"/>
    <col min="29" max="16384" width="11.5546875" style="6"/>
  </cols>
  <sheetData>
    <row r="1" spans="1:27" x14ac:dyDescent="0.3">
      <c r="C1" s="87" t="s">
        <v>363</v>
      </c>
      <c r="D1" s="87"/>
      <c r="G1" s="28"/>
    </row>
    <row r="2" spans="1:27" ht="14.4" customHeight="1" x14ac:dyDescent="0.3">
      <c r="A2" s="277" t="s">
        <v>168</v>
      </c>
      <c r="B2" s="277" t="s">
        <v>233</v>
      </c>
      <c r="C2" s="277" t="s">
        <v>243</v>
      </c>
      <c r="D2" s="277" t="s">
        <v>244</v>
      </c>
      <c r="E2" s="277" t="s">
        <v>159</v>
      </c>
      <c r="F2" s="277" t="s">
        <v>249</v>
      </c>
      <c r="G2" s="202"/>
      <c r="H2" s="277" t="s">
        <v>234</v>
      </c>
      <c r="I2" s="277" t="s">
        <v>250</v>
      </c>
      <c r="J2" s="277" t="s">
        <v>248</v>
      </c>
      <c r="K2" s="277" t="s">
        <v>235</v>
      </c>
      <c r="L2" s="277" t="s">
        <v>236</v>
      </c>
      <c r="M2" s="277" t="s">
        <v>237</v>
      </c>
      <c r="N2" s="277" t="s">
        <v>238</v>
      </c>
      <c r="O2" s="277" t="s">
        <v>239</v>
      </c>
      <c r="P2" s="277" t="s">
        <v>240</v>
      </c>
      <c r="Q2" s="277" t="s">
        <v>241</v>
      </c>
      <c r="R2" s="277" t="s">
        <v>242</v>
      </c>
      <c r="S2" s="201"/>
      <c r="T2" s="201"/>
      <c r="U2" s="201"/>
      <c r="W2" s="277" t="s">
        <v>246</v>
      </c>
      <c r="X2" s="277" t="s">
        <v>251</v>
      </c>
      <c r="Y2" s="277" t="s">
        <v>247</v>
      </c>
      <c r="Z2" s="277" t="s">
        <v>252</v>
      </c>
      <c r="AA2" s="277" t="s">
        <v>245</v>
      </c>
    </row>
    <row r="3" spans="1:27" ht="14.4" customHeight="1" x14ac:dyDescent="0.3">
      <c r="A3" s="277"/>
      <c r="B3" s="277"/>
      <c r="C3" s="277"/>
      <c r="D3" s="277"/>
      <c r="E3" s="277"/>
      <c r="F3" s="277"/>
      <c r="G3" s="202"/>
      <c r="H3" s="277"/>
      <c r="I3" s="277"/>
      <c r="J3" s="277"/>
      <c r="K3" s="277"/>
      <c r="L3" s="277"/>
      <c r="M3" s="277"/>
      <c r="N3" s="277"/>
      <c r="O3" s="277"/>
      <c r="P3" s="277"/>
      <c r="Q3" s="277"/>
      <c r="R3" s="277"/>
      <c r="S3" s="201"/>
      <c r="T3" s="201"/>
      <c r="U3" s="201"/>
      <c r="W3" s="277"/>
      <c r="X3" s="277"/>
      <c r="Y3" s="277"/>
      <c r="Z3" s="277"/>
      <c r="AA3" s="277"/>
    </row>
    <row r="4" spans="1:27" x14ac:dyDescent="0.3">
      <c r="A4" s="277"/>
      <c r="B4" s="277"/>
      <c r="C4" s="277"/>
      <c r="D4" s="277"/>
      <c r="E4" s="277"/>
      <c r="F4" s="277"/>
      <c r="G4" s="202"/>
      <c r="H4" s="277"/>
      <c r="I4" s="277"/>
      <c r="J4" s="277"/>
      <c r="K4" s="277"/>
      <c r="L4" s="277"/>
      <c r="M4" s="277"/>
      <c r="N4" s="277"/>
      <c r="O4" s="277"/>
      <c r="P4" s="277"/>
      <c r="Q4" s="277"/>
      <c r="R4" s="277"/>
      <c r="S4" s="201"/>
      <c r="T4" s="201"/>
      <c r="U4" s="201"/>
      <c r="W4" s="277"/>
      <c r="X4" s="277"/>
      <c r="Y4" s="277"/>
      <c r="Z4" s="277"/>
      <c r="AA4" s="277"/>
    </row>
    <row r="5" spans="1:27" x14ac:dyDescent="0.3">
      <c r="A5" s="94">
        <v>341.7640152448181</v>
      </c>
      <c r="B5" s="2">
        <v>1876</v>
      </c>
      <c r="C5" s="95" t="s">
        <v>49</v>
      </c>
      <c r="D5" s="95" t="s">
        <v>49</v>
      </c>
      <c r="E5" s="95" t="s">
        <v>49</v>
      </c>
      <c r="F5" s="95" t="s">
        <v>49</v>
      </c>
      <c r="G5" s="2"/>
      <c r="H5" s="95" t="s">
        <v>49</v>
      </c>
      <c r="I5" s="95" t="s">
        <v>49</v>
      </c>
      <c r="J5" s="95" t="s">
        <v>49</v>
      </c>
      <c r="K5" s="95" t="s">
        <v>49</v>
      </c>
      <c r="L5" s="95" t="s">
        <v>49</v>
      </c>
      <c r="M5" s="95" t="s">
        <v>49</v>
      </c>
      <c r="N5" s="95" t="s">
        <v>49</v>
      </c>
      <c r="O5" s="95" t="s">
        <v>49</v>
      </c>
      <c r="P5" s="95" t="s">
        <v>49</v>
      </c>
      <c r="Q5" s="95" t="s">
        <v>49</v>
      </c>
      <c r="R5" s="95" t="s">
        <v>49</v>
      </c>
      <c r="S5" s="95"/>
      <c r="T5" s="95"/>
      <c r="U5" s="95"/>
      <c r="W5" s="95" t="s">
        <v>49</v>
      </c>
      <c r="X5" s="95" t="s">
        <v>49</v>
      </c>
      <c r="Y5" s="95" t="s">
        <v>49</v>
      </c>
      <c r="Z5" s="95" t="s">
        <v>49</v>
      </c>
      <c r="AA5" s="95" t="s">
        <v>49</v>
      </c>
    </row>
    <row r="6" spans="1:27" x14ac:dyDescent="0.3">
      <c r="A6" s="94">
        <v>349</v>
      </c>
      <c r="B6" s="2">
        <v>1877</v>
      </c>
      <c r="C6" s="95" t="s">
        <v>49</v>
      </c>
      <c r="D6" s="95" t="s">
        <v>49</v>
      </c>
      <c r="E6" s="95" t="s">
        <v>49</v>
      </c>
      <c r="F6" s="95" t="s">
        <v>49</v>
      </c>
      <c r="G6" s="2"/>
      <c r="H6" s="95" t="s">
        <v>49</v>
      </c>
      <c r="I6" s="95" t="s">
        <v>49</v>
      </c>
      <c r="J6" s="95" t="s">
        <v>49</v>
      </c>
      <c r="K6" s="95" t="s">
        <v>49</v>
      </c>
      <c r="L6" s="95" t="s">
        <v>49</v>
      </c>
      <c r="M6" s="95" t="s">
        <v>49</v>
      </c>
      <c r="N6" s="95" t="s">
        <v>49</v>
      </c>
      <c r="O6" s="95" t="s">
        <v>49</v>
      </c>
      <c r="P6" s="95" t="s">
        <v>49</v>
      </c>
      <c r="Q6" s="95" t="s">
        <v>49</v>
      </c>
      <c r="R6" s="95" t="s">
        <v>49</v>
      </c>
      <c r="S6" s="95"/>
      <c r="T6" s="95"/>
      <c r="U6" s="95"/>
      <c r="W6" s="95" t="s">
        <v>49</v>
      </c>
      <c r="X6" s="95" t="s">
        <v>49</v>
      </c>
      <c r="Y6" s="95" t="s">
        <v>49</v>
      </c>
      <c r="Z6" s="95" t="s">
        <v>49</v>
      </c>
      <c r="AA6" s="95" t="s">
        <v>49</v>
      </c>
    </row>
    <row r="7" spans="1:27" x14ac:dyDescent="0.3">
      <c r="A7" s="94">
        <v>366.45</v>
      </c>
      <c r="B7" s="2">
        <v>1878</v>
      </c>
      <c r="C7" s="95" t="s">
        <v>49</v>
      </c>
      <c r="D7" s="95" t="s">
        <v>49</v>
      </c>
      <c r="E7" s="95" t="s">
        <v>49</v>
      </c>
      <c r="F7" s="95" t="s">
        <v>49</v>
      </c>
      <c r="G7" s="2"/>
      <c r="H7" s="95" t="s">
        <v>49</v>
      </c>
      <c r="I7" s="95" t="s">
        <v>49</v>
      </c>
      <c r="J7" s="95" t="s">
        <v>49</v>
      </c>
      <c r="K7" s="95" t="s">
        <v>49</v>
      </c>
      <c r="L7" s="95" t="s">
        <v>49</v>
      </c>
      <c r="M7" s="95" t="s">
        <v>49</v>
      </c>
      <c r="N7" s="95" t="s">
        <v>49</v>
      </c>
      <c r="O7" s="95" t="s">
        <v>49</v>
      </c>
      <c r="P7" s="95" t="s">
        <v>49</v>
      </c>
      <c r="Q7" s="95" t="s">
        <v>49</v>
      </c>
      <c r="R7" s="95" t="s">
        <v>49</v>
      </c>
      <c r="S7" s="95"/>
      <c r="T7" s="95"/>
      <c r="U7" s="95"/>
      <c r="W7" s="95" t="s">
        <v>49</v>
      </c>
      <c r="X7" s="95" t="s">
        <v>49</v>
      </c>
      <c r="Y7" s="95" t="s">
        <v>49</v>
      </c>
      <c r="Z7" s="95" t="s">
        <v>49</v>
      </c>
      <c r="AA7" s="95" t="s">
        <v>49</v>
      </c>
    </row>
    <row r="8" spans="1:27" x14ac:dyDescent="0.3">
      <c r="A8" s="94">
        <v>384.77249999999998</v>
      </c>
      <c r="B8" s="2">
        <v>1879</v>
      </c>
      <c r="C8" s="95" t="s">
        <v>49</v>
      </c>
      <c r="D8" s="95" t="s">
        <v>49</v>
      </c>
      <c r="E8" s="95" t="s">
        <v>49</v>
      </c>
      <c r="F8" s="95" t="s">
        <v>49</v>
      </c>
      <c r="G8" s="2"/>
      <c r="H8" s="95" t="s">
        <v>49</v>
      </c>
      <c r="I8" s="95" t="s">
        <v>49</v>
      </c>
      <c r="J8" s="95" t="s">
        <v>49</v>
      </c>
      <c r="K8" s="95" t="s">
        <v>49</v>
      </c>
      <c r="L8" s="95" t="s">
        <v>49</v>
      </c>
      <c r="M8" s="95" t="s">
        <v>49</v>
      </c>
      <c r="N8" s="95" t="s">
        <v>49</v>
      </c>
      <c r="O8" s="95" t="s">
        <v>49</v>
      </c>
      <c r="P8" s="95" t="s">
        <v>49</v>
      </c>
      <c r="Q8" s="95" t="s">
        <v>49</v>
      </c>
      <c r="R8" s="95" t="s">
        <v>49</v>
      </c>
      <c r="S8" s="95"/>
      <c r="T8" s="95"/>
      <c r="U8" s="95"/>
      <c r="W8" s="95" t="s">
        <v>49</v>
      </c>
      <c r="X8" s="95" t="s">
        <v>49</v>
      </c>
      <c r="Y8" s="95" t="s">
        <v>49</v>
      </c>
      <c r="Z8" s="95" t="s">
        <v>49</v>
      </c>
      <c r="AA8" s="95" t="s">
        <v>49</v>
      </c>
    </row>
    <row r="9" spans="1:27" x14ac:dyDescent="0.3">
      <c r="A9" s="94">
        <v>404.01112499999999</v>
      </c>
      <c r="B9" s="2">
        <v>1880</v>
      </c>
      <c r="C9" s="95" t="s">
        <v>49</v>
      </c>
      <c r="D9" s="95" t="s">
        <v>49</v>
      </c>
      <c r="E9" s="95" t="s">
        <v>49</v>
      </c>
      <c r="F9" s="95" t="s">
        <v>49</v>
      </c>
      <c r="G9" s="2"/>
      <c r="H9" s="95" t="s">
        <v>49</v>
      </c>
      <c r="I9" s="95" t="s">
        <v>49</v>
      </c>
      <c r="J9" s="95" t="s">
        <v>49</v>
      </c>
      <c r="K9" s="95" t="s">
        <v>49</v>
      </c>
      <c r="L9" s="95" t="s">
        <v>49</v>
      </c>
      <c r="M9" s="95" t="s">
        <v>49</v>
      </c>
      <c r="N9" s="95" t="s">
        <v>49</v>
      </c>
      <c r="O9" s="95" t="s">
        <v>49</v>
      </c>
      <c r="P9" s="95" t="s">
        <v>49</v>
      </c>
      <c r="Q9" s="95" t="s">
        <v>49</v>
      </c>
      <c r="R9" s="95" t="s">
        <v>49</v>
      </c>
      <c r="S9" s="95"/>
      <c r="T9" s="95"/>
      <c r="U9" s="95"/>
      <c r="W9" s="95" t="s">
        <v>49</v>
      </c>
      <c r="X9" s="95" t="s">
        <v>49</v>
      </c>
      <c r="Y9" s="95" t="s">
        <v>49</v>
      </c>
      <c r="Z9" s="95" t="s">
        <v>49</v>
      </c>
      <c r="AA9" s="95" t="s">
        <v>49</v>
      </c>
    </row>
    <row r="10" spans="1:27" x14ac:dyDescent="0.3">
      <c r="A10" s="94">
        <v>424.21168125000003</v>
      </c>
      <c r="B10" s="2">
        <v>1881</v>
      </c>
      <c r="C10" s="95" t="s">
        <v>49</v>
      </c>
      <c r="D10" s="95" t="s">
        <v>49</v>
      </c>
      <c r="E10" s="95" t="s">
        <v>49</v>
      </c>
      <c r="F10" s="95" t="s">
        <v>49</v>
      </c>
      <c r="G10" s="2"/>
      <c r="H10" s="95" t="s">
        <v>49</v>
      </c>
      <c r="I10" s="95" t="s">
        <v>49</v>
      </c>
      <c r="J10" s="95" t="s">
        <v>49</v>
      </c>
      <c r="K10" s="95" t="s">
        <v>49</v>
      </c>
      <c r="L10" s="95" t="s">
        <v>49</v>
      </c>
      <c r="M10" s="95" t="s">
        <v>49</v>
      </c>
      <c r="N10" s="95" t="s">
        <v>49</v>
      </c>
      <c r="O10" s="95" t="s">
        <v>49</v>
      </c>
      <c r="P10" s="95" t="s">
        <v>49</v>
      </c>
      <c r="Q10" s="95" t="s">
        <v>49</v>
      </c>
      <c r="R10" s="95" t="s">
        <v>49</v>
      </c>
      <c r="S10" s="95"/>
      <c r="T10" s="95"/>
      <c r="U10" s="95"/>
      <c r="W10" s="95" t="s">
        <v>49</v>
      </c>
      <c r="X10" s="95" t="s">
        <v>49</v>
      </c>
      <c r="Y10" s="95" t="s">
        <v>49</v>
      </c>
      <c r="Z10" s="95" t="s">
        <v>49</v>
      </c>
      <c r="AA10" s="95" t="s">
        <v>49</v>
      </c>
    </row>
    <row r="11" spans="1:27" x14ac:dyDescent="0.3">
      <c r="A11" s="94">
        <v>445.42226531250003</v>
      </c>
      <c r="B11" s="2">
        <v>1882</v>
      </c>
      <c r="C11" s="95" t="s">
        <v>49</v>
      </c>
      <c r="D11" s="95" t="s">
        <v>49</v>
      </c>
      <c r="E11" s="95" t="s">
        <v>49</v>
      </c>
      <c r="F11" s="95" t="s">
        <v>49</v>
      </c>
      <c r="G11" s="2"/>
      <c r="H11" s="95" t="s">
        <v>49</v>
      </c>
      <c r="I11" s="95" t="s">
        <v>49</v>
      </c>
      <c r="J11" s="95" t="s">
        <v>49</v>
      </c>
      <c r="K11" s="95" t="s">
        <v>49</v>
      </c>
      <c r="L11" s="95" t="s">
        <v>49</v>
      </c>
      <c r="M11" s="95" t="s">
        <v>49</v>
      </c>
      <c r="N11" s="95" t="s">
        <v>49</v>
      </c>
      <c r="O11" s="95" t="s">
        <v>49</v>
      </c>
      <c r="P11" s="95" t="s">
        <v>49</v>
      </c>
      <c r="Q11" s="95" t="s">
        <v>49</v>
      </c>
      <c r="R11" s="95" t="s">
        <v>49</v>
      </c>
      <c r="S11" s="95"/>
      <c r="T11" s="95"/>
      <c r="U11" s="95"/>
      <c r="W11" s="95" t="s">
        <v>49</v>
      </c>
      <c r="X11" s="95" t="s">
        <v>49</v>
      </c>
      <c r="Y11" s="95" t="s">
        <v>49</v>
      </c>
      <c r="Z11" s="95" t="s">
        <v>49</v>
      </c>
      <c r="AA11" s="95" t="s">
        <v>49</v>
      </c>
    </row>
    <row r="12" spans="1:27" x14ac:dyDescent="0.3">
      <c r="A12" s="94">
        <v>467.69337857812508</v>
      </c>
      <c r="B12" s="2">
        <v>1883</v>
      </c>
      <c r="C12" s="95" t="s">
        <v>49</v>
      </c>
      <c r="D12" s="95" t="s">
        <v>49</v>
      </c>
      <c r="E12" s="95" t="s">
        <v>49</v>
      </c>
      <c r="F12" s="95" t="s">
        <v>49</v>
      </c>
      <c r="G12" s="2"/>
      <c r="H12" s="95" t="s">
        <v>49</v>
      </c>
      <c r="I12" s="95" t="s">
        <v>49</v>
      </c>
      <c r="J12" s="95" t="s">
        <v>49</v>
      </c>
      <c r="K12" s="95" t="s">
        <v>49</v>
      </c>
      <c r="L12" s="95" t="s">
        <v>49</v>
      </c>
      <c r="M12" s="95" t="s">
        <v>49</v>
      </c>
      <c r="N12" s="95" t="s">
        <v>49</v>
      </c>
      <c r="O12" s="95" t="s">
        <v>49</v>
      </c>
      <c r="P12" s="95" t="s">
        <v>49</v>
      </c>
      <c r="Q12" s="95" t="s">
        <v>49</v>
      </c>
      <c r="R12" s="95" t="s">
        <v>49</v>
      </c>
      <c r="S12" s="95"/>
      <c r="T12" s="95"/>
      <c r="U12" s="95"/>
      <c r="W12" s="95" t="s">
        <v>49</v>
      </c>
      <c r="X12" s="95" t="s">
        <v>49</v>
      </c>
      <c r="Y12" s="95" t="s">
        <v>49</v>
      </c>
      <c r="Z12" s="95" t="s">
        <v>49</v>
      </c>
      <c r="AA12" s="95" t="s">
        <v>49</v>
      </c>
    </row>
    <row r="13" spans="1:27" x14ac:dyDescent="0.3">
      <c r="A13" s="94">
        <v>491.07804750703133</v>
      </c>
      <c r="B13" s="2">
        <v>1884</v>
      </c>
      <c r="C13" s="95" t="s">
        <v>49</v>
      </c>
      <c r="D13" s="95" t="s">
        <v>49</v>
      </c>
      <c r="E13" s="95" t="s">
        <v>49</v>
      </c>
      <c r="F13" s="95" t="s">
        <v>49</v>
      </c>
      <c r="G13" s="2"/>
      <c r="H13" s="95" t="s">
        <v>49</v>
      </c>
      <c r="I13" s="95" t="s">
        <v>49</v>
      </c>
      <c r="J13" s="95" t="s">
        <v>49</v>
      </c>
      <c r="K13" s="95" t="s">
        <v>49</v>
      </c>
      <c r="L13" s="95" t="s">
        <v>49</v>
      </c>
      <c r="M13" s="95" t="s">
        <v>49</v>
      </c>
      <c r="N13" s="95" t="s">
        <v>49</v>
      </c>
      <c r="O13" s="95" t="s">
        <v>49</v>
      </c>
      <c r="P13" s="95" t="s">
        <v>49</v>
      </c>
      <c r="Q13" s="95" t="s">
        <v>49</v>
      </c>
      <c r="R13" s="95" t="s">
        <v>49</v>
      </c>
      <c r="S13" s="95"/>
      <c r="T13" s="95"/>
      <c r="U13" s="95"/>
      <c r="W13" s="95" t="s">
        <v>49</v>
      </c>
      <c r="X13" s="95" t="s">
        <v>49</v>
      </c>
      <c r="Y13" s="95" t="s">
        <v>49</v>
      </c>
      <c r="Z13" s="95" t="s">
        <v>49</v>
      </c>
      <c r="AA13" s="95" t="s">
        <v>49</v>
      </c>
    </row>
    <row r="14" spans="1:27" x14ac:dyDescent="0.3">
      <c r="A14" s="94">
        <v>515.63194988238297</v>
      </c>
      <c r="B14" s="2">
        <v>1885</v>
      </c>
      <c r="C14" s="95" t="s">
        <v>49</v>
      </c>
      <c r="D14" s="95" t="s">
        <v>49</v>
      </c>
      <c r="E14" s="95" t="s">
        <v>49</v>
      </c>
      <c r="F14" s="95" t="s">
        <v>49</v>
      </c>
      <c r="G14" s="2"/>
      <c r="H14" s="95" t="s">
        <v>49</v>
      </c>
      <c r="I14" s="95" t="s">
        <v>49</v>
      </c>
      <c r="J14" s="95" t="s">
        <v>49</v>
      </c>
      <c r="K14" s="95" t="s">
        <v>49</v>
      </c>
      <c r="L14" s="95" t="s">
        <v>49</v>
      </c>
      <c r="M14" s="95" t="s">
        <v>49</v>
      </c>
      <c r="N14" s="95" t="s">
        <v>49</v>
      </c>
      <c r="O14" s="95" t="s">
        <v>49</v>
      </c>
      <c r="P14" s="95" t="s">
        <v>49</v>
      </c>
      <c r="Q14" s="95" t="s">
        <v>49</v>
      </c>
      <c r="R14" s="95" t="s">
        <v>49</v>
      </c>
      <c r="S14" s="95"/>
      <c r="T14" s="95"/>
      <c r="U14" s="95"/>
      <c r="W14" s="95" t="s">
        <v>49</v>
      </c>
      <c r="X14" s="95" t="s">
        <v>49</v>
      </c>
      <c r="Y14" s="95" t="s">
        <v>49</v>
      </c>
      <c r="Z14" s="95" t="s">
        <v>49</v>
      </c>
      <c r="AA14" s="95" t="s">
        <v>49</v>
      </c>
    </row>
    <row r="15" spans="1:27" x14ac:dyDescent="0.3">
      <c r="A15" s="94">
        <v>541.41354737650215</v>
      </c>
      <c r="B15" s="2">
        <v>1886</v>
      </c>
      <c r="C15" s="95" t="s">
        <v>49</v>
      </c>
      <c r="D15" s="95" t="s">
        <v>49</v>
      </c>
      <c r="E15" s="95" t="s">
        <v>49</v>
      </c>
      <c r="F15" s="95" t="s">
        <v>49</v>
      </c>
      <c r="G15" s="2"/>
      <c r="H15" s="95" t="s">
        <v>49</v>
      </c>
      <c r="I15" s="95" t="s">
        <v>49</v>
      </c>
      <c r="J15" s="95" t="s">
        <v>49</v>
      </c>
      <c r="K15" s="95" t="s">
        <v>49</v>
      </c>
      <c r="L15" s="95" t="s">
        <v>49</v>
      </c>
      <c r="M15" s="95" t="s">
        <v>49</v>
      </c>
      <c r="N15" s="95" t="s">
        <v>49</v>
      </c>
      <c r="O15" s="95" t="s">
        <v>49</v>
      </c>
      <c r="P15" s="95" t="s">
        <v>49</v>
      </c>
      <c r="Q15" s="95" t="s">
        <v>49</v>
      </c>
      <c r="R15" s="95" t="s">
        <v>49</v>
      </c>
      <c r="S15" s="95"/>
      <c r="T15" s="95"/>
      <c r="U15" s="95"/>
      <c r="W15" s="95" t="s">
        <v>49</v>
      </c>
      <c r="X15" s="95" t="s">
        <v>49</v>
      </c>
      <c r="Y15" s="95" t="s">
        <v>49</v>
      </c>
      <c r="Z15" s="95" t="s">
        <v>49</v>
      </c>
      <c r="AA15" s="95" t="s">
        <v>49</v>
      </c>
    </row>
    <row r="16" spans="1:27" x14ac:dyDescent="0.3">
      <c r="A16" s="94">
        <v>568.48422474532731</v>
      </c>
      <c r="B16" s="2">
        <v>1887</v>
      </c>
      <c r="C16" s="95" t="s">
        <v>49</v>
      </c>
      <c r="D16" s="95" t="s">
        <v>49</v>
      </c>
      <c r="E16" s="95" t="s">
        <v>49</v>
      </c>
      <c r="F16" s="95" t="s">
        <v>49</v>
      </c>
      <c r="G16" s="2"/>
      <c r="H16" s="95" t="s">
        <v>49</v>
      </c>
      <c r="I16" s="95" t="s">
        <v>49</v>
      </c>
      <c r="J16" s="95" t="s">
        <v>49</v>
      </c>
      <c r="K16" s="95" t="s">
        <v>49</v>
      </c>
      <c r="L16" s="95" t="s">
        <v>49</v>
      </c>
      <c r="M16" s="95" t="s">
        <v>49</v>
      </c>
      <c r="N16" s="95" t="s">
        <v>49</v>
      </c>
      <c r="O16" s="95" t="s">
        <v>49</v>
      </c>
      <c r="P16" s="95" t="s">
        <v>49</v>
      </c>
      <c r="Q16" s="95" t="s">
        <v>49</v>
      </c>
      <c r="R16" s="95" t="s">
        <v>49</v>
      </c>
      <c r="S16" s="95"/>
      <c r="T16" s="95"/>
      <c r="U16" s="95"/>
      <c r="W16" s="95" t="s">
        <v>49</v>
      </c>
      <c r="X16" s="95" t="s">
        <v>49</v>
      </c>
      <c r="Y16" s="95" t="s">
        <v>49</v>
      </c>
      <c r="Z16" s="95" t="s">
        <v>49</v>
      </c>
      <c r="AA16" s="95" t="s">
        <v>49</v>
      </c>
    </row>
    <row r="17" spans="1:27" x14ac:dyDescent="0.3">
      <c r="A17" s="94">
        <v>596.90843598259369</v>
      </c>
      <c r="B17" s="2">
        <v>1888</v>
      </c>
      <c r="C17" s="95" t="s">
        <v>49</v>
      </c>
      <c r="D17" s="95" t="s">
        <v>49</v>
      </c>
      <c r="E17" s="95" t="s">
        <v>49</v>
      </c>
      <c r="F17" s="95" t="s">
        <v>49</v>
      </c>
      <c r="G17" s="2"/>
      <c r="H17" s="95" t="s">
        <v>49</v>
      </c>
      <c r="I17" s="95" t="s">
        <v>49</v>
      </c>
      <c r="J17" s="95" t="s">
        <v>49</v>
      </c>
      <c r="K17" s="95" t="s">
        <v>49</v>
      </c>
      <c r="L17" s="95" t="s">
        <v>49</v>
      </c>
      <c r="M17" s="95" t="s">
        <v>49</v>
      </c>
      <c r="N17" s="95" t="s">
        <v>49</v>
      </c>
      <c r="O17" s="95" t="s">
        <v>49</v>
      </c>
      <c r="P17" s="95" t="s">
        <v>49</v>
      </c>
      <c r="Q17" s="95" t="s">
        <v>49</v>
      </c>
      <c r="R17" s="95" t="s">
        <v>49</v>
      </c>
      <c r="S17" s="95"/>
      <c r="T17" s="95"/>
      <c r="U17" s="95"/>
      <c r="W17" s="95" t="s">
        <v>49</v>
      </c>
      <c r="X17" s="95" t="s">
        <v>49</v>
      </c>
      <c r="Y17" s="95" t="s">
        <v>49</v>
      </c>
      <c r="Z17" s="95" t="s">
        <v>49</v>
      </c>
      <c r="AA17" s="95" t="s">
        <v>49</v>
      </c>
    </row>
    <row r="18" spans="1:27" x14ac:dyDescent="0.3">
      <c r="A18" s="94">
        <v>626.75385778172335</v>
      </c>
      <c r="B18" s="2">
        <v>1889</v>
      </c>
      <c r="C18" s="95" t="s">
        <v>49</v>
      </c>
      <c r="D18" s="95" t="s">
        <v>49</v>
      </c>
      <c r="E18" s="95" t="s">
        <v>49</v>
      </c>
      <c r="F18" s="95" t="s">
        <v>49</v>
      </c>
      <c r="G18" s="2"/>
      <c r="H18" s="95" t="s">
        <v>49</v>
      </c>
      <c r="I18" s="95" t="s">
        <v>49</v>
      </c>
      <c r="J18" s="95" t="s">
        <v>49</v>
      </c>
      <c r="K18" s="95" t="s">
        <v>49</v>
      </c>
      <c r="L18" s="95" t="s">
        <v>49</v>
      </c>
      <c r="M18" s="95" t="s">
        <v>49</v>
      </c>
      <c r="N18" s="95" t="s">
        <v>49</v>
      </c>
      <c r="O18" s="95" t="s">
        <v>49</v>
      </c>
      <c r="P18" s="95" t="s">
        <v>49</v>
      </c>
      <c r="Q18" s="95" t="s">
        <v>49</v>
      </c>
      <c r="R18" s="95" t="s">
        <v>49</v>
      </c>
      <c r="S18" s="95"/>
      <c r="T18" s="95"/>
      <c r="U18" s="95"/>
      <c r="W18" s="95" t="s">
        <v>49</v>
      </c>
      <c r="X18" s="95" t="s">
        <v>49</v>
      </c>
      <c r="Y18" s="95" t="s">
        <v>49</v>
      </c>
      <c r="Z18" s="95" t="s">
        <v>49</v>
      </c>
      <c r="AA18" s="95" t="s">
        <v>49</v>
      </c>
    </row>
    <row r="19" spans="1:27" x14ac:dyDescent="0.3">
      <c r="A19" s="94">
        <v>658.09155067080951</v>
      </c>
      <c r="B19" s="2">
        <v>1890</v>
      </c>
      <c r="C19" s="95" t="s">
        <v>49</v>
      </c>
      <c r="D19" s="95" t="s">
        <v>49</v>
      </c>
      <c r="E19" s="95" t="s">
        <v>49</v>
      </c>
      <c r="F19" s="95" t="s">
        <v>49</v>
      </c>
      <c r="G19" s="2"/>
      <c r="H19" s="95" t="s">
        <v>49</v>
      </c>
      <c r="I19" s="95" t="s">
        <v>49</v>
      </c>
      <c r="J19" s="95" t="s">
        <v>49</v>
      </c>
      <c r="K19" s="95" t="s">
        <v>49</v>
      </c>
      <c r="L19" s="95" t="s">
        <v>49</v>
      </c>
      <c r="M19" s="95" t="s">
        <v>49</v>
      </c>
      <c r="N19" s="95" t="s">
        <v>49</v>
      </c>
      <c r="O19" s="95" t="s">
        <v>49</v>
      </c>
      <c r="P19" s="95" t="s">
        <v>49</v>
      </c>
      <c r="Q19" s="95" t="s">
        <v>49</v>
      </c>
      <c r="R19" s="95" t="s">
        <v>49</v>
      </c>
      <c r="S19" s="95"/>
      <c r="T19" s="95"/>
      <c r="U19" s="95"/>
      <c r="W19" s="95" t="s">
        <v>49</v>
      </c>
      <c r="X19" s="95" t="s">
        <v>49</v>
      </c>
      <c r="Y19" s="95" t="s">
        <v>49</v>
      </c>
      <c r="Z19" s="95" t="s">
        <v>49</v>
      </c>
      <c r="AA19" s="95" t="s">
        <v>49</v>
      </c>
    </row>
    <row r="20" spans="1:27" x14ac:dyDescent="0.3">
      <c r="A20" s="94">
        <v>690.99612820435004</v>
      </c>
      <c r="B20" s="2">
        <v>1891</v>
      </c>
      <c r="C20" s="95" t="s">
        <v>49</v>
      </c>
      <c r="D20" s="95" t="s">
        <v>49</v>
      </c>
      <c r="E20" s="95" t="s">
        <v>49</v>
      </c>
      <c r="F20" s="95" t="s">
        <v>49</v>
      </c>
      <c r="G20" s="2"/>
      <c r="H20" s="95" t="s">
        <v>49</v>
      </c>
      <c r="I20" s="95" t="s">
        <v>49</v>
      </c>
      <c r="J20" s="95" t="s">
        <v>49</v>
      </c>
      <c r="K20" s="95" t="s">
        <v>49</v>
      </c>
      <c r="L20" s="95" t="s">
        <v>49</v>
      </c>
      <c r="M20" s="95" t="s">
        <v>49</v>
      </c>
      <c r="N20" s="95" t="s">
        <v>49</v>
      </c>
      <c r="O20" s="95" t="s">
        <v>49</v>
      </c>
      <c r="P20" s="95" t="s">
        <v>49</v>
      </c>
      <c r="Q20" s="95" t="s">
        <v>49</v>
      </c>
      <c r="R20" s="95" t="s">
        <v>49</v>
      </c>
      <c r="S20" s="95"/>
      <c r="T20" s="95"/>
      <c r="U20" s="95"/>
      <c r="W20" s="95" t="s">
        <v>49</v>
      </c>
      <c r="X20" s="95" t="s">
        <v>49</v>
      </c>
      <c r="Y20" s="95" t="s">
        <v>49</v>
      </c>
      <c r="Z20" s="95" t="s">
        <v>49</v>
      </c>
      <c r="AA20" s="95" t="s">
        <v>49</v>
      </c>
    </row>
    <row r="21" spans="1:27" x14ac:dyDescent="0.3">
      <c r="A21" s="94">
        <v>725.54593461456761</v>
      </c>
      <c r="B21" s="2">
        <v>1892</v>
      </c>
      <c r="C21" s="95" t="s">
        <v>49</v>
      </c>
      <c r="D21" s="95" t="s">
        <v>49</v>
      </c>
      <c r="E21" s="95" t="s">
        <v>49</v>
      </c>
      <c r="F21" s="95" t="s">
        <v>49</v>
      </c>
      <c r="G21" s="2"/>
      <c r="H21" s="95" t="s">
        <v>49</v>
      </c>
      <c r="I21" s="95" t="s">
        <v>49</v>
      </c>
      <c r="J21" s="95" t="s">
        <v>49</v>
      </c>
      <c r="K21" s="95" t="s">
        <v>49</v>
      </c>
      <c r="L21" s="95" t="s">
        <v>49</v>
      </c>
      <c r="M21" s="95" t="s">
        <v>49</v>
      </c>
      <c r="N21" s="95" t="s">
        <v>49</v>
      </c>
      <c r="O21" s="95" t="s">
        <v>49</v>
      </c>
      <c r="P21" s="95" t="s">
        <v>49</v>
      </c>
      <c r="Q21" s="95" t="s">
        <v>49</v>
      </c>
      <c r="R21" s="95" t="s">
        <v>49</v>
      </c>
      <c r="S21" s="95"/>
      <c r="T21" s="95"/>
      <c r="U21" s="95"/>
      <c r="W21" s="95" t="s">
        <v>49</v>
      </c>
      <c r="X21" s="95" t="s">
        <v>49</v>
      </c>
      <c r="Y21" s="95" t="s">
        <v>49</v>
      </c>
      <c r="Z21" s="95" t="s">
        <v>49</v>
      </c>
      <c r="AA21" s="95" t="s">
        <v>49</v>
      </c>
    </row>
    <row r="22" spans="1:27" x14ac:dyDescent="0.3">
      <c r="A22" s="94">
        <v>761.82323134529599</v>
      </c>
      <c r="B22" s="2">
        <v>1893</v>
      </c>
      <c r="C22" s="95" t="s">
        <v>49</v>
      </c>
      <c r="D22" s="95" t="s">
        <v>49</v>
      </c>
      <c r="E22" s="95" t="s">
        <v>49</v>
      </c>
      <c r="F22" s="95" t="s">
        <v>49</v>
      </c>
      <c r="G22" s="2"/>
      <c r="H22" s="95" t="s">
        <v>49</v>
      </c>
      <c r="I22" s="95" t="s">
        <v>49</v>
      </c>
      <c r="J22" s="95" t="s">
        <v>49</v>
      </c>
      <c r="K22" s="95" t="s">
        <v>49</v>
      </c>
      <c r="L22" s="95" t="s">
        <v>49</v>
      </c>
      <c r="M22" s="95" t="s">
        <v>49</v>
      </c>
      <c r="N22" s="95" t="s">
        <v>49</v>
      </c>
      <c r="O22" s="95" t="s">
        <v>49</v>
      </c>
      <c r="P22" s="95" t="s">
        <v>49</v>
      </c>
      <c r="Q22" s="95" t="s">
        <v>49</v>
      </c>
      <c r="R22" s="95" t="s">
        <v>49</v>
      </c>
      <c r="S22" s="95"/>
      <c r="T22" s="95"/>
      <c r="U22" s="95"/>
      <c r="W22" s="95" t="s">
        <v>49</v>
      </c>
      <c r="X22" s="95" t="s">
        <v>49</v>
      </c>
      <c r="Y22" s="95" t="s">
        <v>49</v>
      </c>
      <c r="Z22" s="95" t="s">
        <v>49</v>
      </c>
      <c r="AA22" s="95" t="s">
        <v>49</v>
      </c>
    </row>
    <row r="23" spans="1:27" x14ac:dyDescent="0.3">
      <c r="A23" s="94">
        <v>799.91439291256086</v>
      </c>
      <c r="B23" s="2">
        <v>1894</v>
      </c>
      <c r="C23" s="95" t="s">
        <v>49</v>
      </c>
      <c r="D23" s="95" t="s">
        <v>49</v>
      </c>
      <c r="E23" s="95" t="s">
        <v>49</v>
      </c>
      <c r="F23" s="95" t="s">
        <v>49</v>
      </c>
      <c r="G23" s="2"/>
      <c r="H23" s="95" t="s">
        <v>49</v>
      </c>
      <c r="I23" s="95" t="s">
        <v>49</v>
      </c>
      <c r="J23" s="95" t="s">
        <v>49</v>
      </c>
      <c r="K23" s="95" t="s">
        <v>49</v>
      </c>
      <c r="L23" s="95" t="s">
        <v>49</v>
      </c>
      <c r="M23" s="95" t="s">
        <v>49</v>
      </c>
      <c r="N23" s="95" t="s">
        <v>49</v>
      </c>
      <c r="O23" s="95" t="s">
        <v>49</v>
      </c>
      <c r="P23" s="95" t="s">
        <v>49</v>
      </c>
      <c r="Q23" s="95" t="s">
        <v>49</v>
      </c>
      <c r="R23" s="95" t="s">
        <v>49</v>
      </c>
      <c r="S23" s="95"/>
      <c r="T23" s="95"/>
      <c r="U23" s="95"/>
      <c r="W23" s="95" t="s">
        <v>49</v>
      </c>
      <c r="X23" s="95" t="s">
        <v>49</v>
      </c>
      <c r="Y23" s="95" t="s">
        <v>49</v>
      </c>
      <c r="Z23" s="95" t="s">
        <v>49</v>
      </c>
      <c r="AA23" s="95" t="s">
        <v>49</v>
      </c>
    </row>
    <row r="24" spans="1:27" x14ac:dyDescent="0.3">
      <c r="A24" s="94">
        <v>852</v>
      </c>
      <c r="B24" s="2">
        <v>1895</v>
      </c>
      <c r="C24" s="95" t="s">
        <v>49</v>
      </c>
      <c r="D24" s="95" t="s">
        <v>49</v>
      </c>
      <c r="E24" s="95" t="s">
        <v>49</v>
      </c>
      <c r="F24" s="95" t="s">
        <v>49</v>
      </c>
      <c r="G24" s="2"/>
      <c r="H24" s="95" t="s">
        <v>49</v>
      </c>
      <c r="I24" s="95" t="s">
        <v>49</v>
      </c>
      <c r="J24" s="95" t="s">
        <v>49</v>
      </c>
      <c r="K24" s="95" t="s">
        <v>49</v>
      </c>
      <c r="L24" s="95" t="s">
        <v>49</v>
      </c>
      <c r="M24" s="95" t="s">
        <v>49</v>
      </c>
      <c r="N24" s="95" t="s">
        <v>49</v>
      </c>
      <c r="O24" s="95" t="s">
        <v>49</v>
      </c>
      <c r="P24" s="95" t="s">
        <v>49</v>
      </c>
      <c r="Q24" s="95" t="s">
        <v>49</v>
      </c>
      <c r="R24" s="95" t="s">
        <v>49</v>
      </c>
      <c r="S24" s="95"/>
      <c r="T24" s="95"/>
      <c r="U24" s="95"/>
      <c r="W24" s="95" t="s">
        <v>49</v>
      </c>
      <c r="X24" s="95" t="s">
        <v>49</v>
      </c>
      <c r="Y24" s="95" t="s">
        <v>49</v>
      </c>
      <c r="Z24" s="95" t="s">
        <v>49</v>
      </c>
      <c r="AA24" s="95" t="s">
        <v>49</v>
      </c>
    </row>
    <row r="25" spans="1:27" x14ac:dyDescent="0.3">
      <c r="A25" s="94">
        <v>879</v>
      </c>
      <c r="B25" s="2">
        <v>1896</v>
      </c>
      <c r="C25" s="95" t="s">
        <v>49</v>
      </c>
      <c r="D25" s="95" t="s">
        <v>49</v>
      </c>
      <c r="E25" s="95" t="s">
        <v>49</v>
      </c>
      <c r="F25" s="95" t="s">
        <v>49</v>
      </c>
      <c r="G25" s="2"/>
      <c r="H25" s="95" t="s">
        <v>49</v>
      </c>
      <c r="I25" s="95" t="s">
        <v>49</v>
      </c>
      <c r="J25" s="95" t="s">
        <v>49</v>
      </c>
      <c r="K25" s="95" t="s">
        <v>49</v>
      </c>
      <c r="L25" s="95" t="s">
        <v>49</v>
      </c>
      <c r="M25" s="95" t="s">
        <v>49</v>
      </c>
      <c r="N25" s="95" t="s">
        <v>49</v>
      </c>
      <c r="O25" s="95" t="s">
        <v>49</v>
      </c>
      <c r="P25" s="95" t="s">
        <v>49</v>
      </c>
      <c r="Q25" s="95" t="s">
        <v>49</v>
      </c>
      <c r="R25" s="95" t="s">
        <v>49</v>
      </c>
      <c r="S25" s="95"/>
      <c r="T25" s="95"/>
      <c r="U25" s="95"/>
      <c r="W25" s="95" t="s">
        <v>49</v>
      </c>
      <c r="X25" s="95" t="s">
        <v>49</v>
      </c>
      <c r="Y25" s="95" t="s">
        <v>49</v>
      </c>
      <c r="Z25" s="95" t="s">
        <v>49</v>
      </c>
      <c r="AA25" s="95" t="s">
        <v>49</v>
      </c>
    </row>
    <row r="26" spans="1:27" x14ac:dyDescent="0.3">
      <c r="A26" s="94">
        <v>1178</v>
      </c>
      <c r="B26" s="2">
        <v>1897</v>
      </c>
      <c r="C26" s="95" t="s">
        <v>49</v>
      </c>
      <c r="D26" s="95" t="s">
        <v>49</v>
      </c>
      <c r="E26" s="95" t="s">
        <v>49</v>
      </c>
      <c r="F26" s="95" t="s">
        <v>49</v>
      </c>
      <c r="G26" s="2"/>
      <c r="H26" s="95" t="s">
        <v>49</v>
      </c>
      <c r="I26" s="95" t="s">
        <v>49</v>
      </c>
      <c r="J26" s="95" t="s">
        <v>49</v>
      </c>
      <c r="K26" s="95" t="s">
        <v>49</v>
      </c>
      <c r="L26" s="95" t="s">
        <v>49</v>
      </c>
      <c r="M26" s="95" t="s">
        <v>49</v>
      </c>
      <c r="N26" s="95" t="s">
        <v>49</v>
      </c>
      <c r="O26" s="95" t="s">
        <v>49</v>
      </c>
      <c r="P26" s="95" t="s">
        <v>49</v>
      </c>
      <c r="Q26" s="95" t="s">
        <v>49</v>
      </c>
      <c r="R26" s="95" t="s">
        <v>49</v>
      </c>
      <c r="S26" s="95"/>
      <c r="T26" s="95"/>
      <c r="U26" s="95"/>
      <c r="W26" s="95" t="s">
        <v>49</v>
      </c>
      <c r="X26" s="95" t="s">
        <v>49</v>
      </c>
      <c r="Y26" s="95" t="s">
        <v>49</v>
      </c>
      <c r="Z26" s="95" t="s">
        <v>49</v>
      </c>
      <c r="AA26" s="95" t="s">
        <v>49</v>
      </c>
    </row>
    <row r="27" spans="1:27" x14ac:dyDescent="0.3">
      <c r="A27" s="94">
        <v>1169</v>
      </c>
      <c r="B27" s="2">
        <v>1898</v>
      </c>
      <c r="C27" s="95" t="s">
        <v>49</v>
      </c>
      <c r="D27" s="95" t="s">
        <v>49</v>
      </c>
      <c r="E27" s="95" t="s">
        <v>49</v>
      </c>
      <c r="F27" s="95" t="s">
        <v>49</v>
      </c>
      <c r="G27" s="2"/>
      <c r="H27" s="95" t="s">
        <v>49</v>
      </c>
      <c r="I27" s="95" t="s">
        <v>49</v>
      </c>
      <c r="J27" s="95" t="s">
        <v>49</v>
      </c>
      <c r="K27" s="95" t="s">
        <v>49</v>
      </c>
      <c r="L27" s="95" t="s">
        <v>49</v>
      </c>
      <c r="M27" s="95" t="s">
        <v>49</v>
      </c>
      <c r="N27" s="95" t="s">
        <v>49</v>
      </c>
      <c r="O27" s="95" t="s">
        <v>49</v>
      </c>
      <c r="P27" s="95" t="s">
        <v>49</v>
      </c>
      <c r="Q27" s="95" t="s">
        <v>49</v>
      </c>
      <c r="R27" s="95" t="s">
        <v>49</v>
      </c>
      <c r="S27" s="95"/>
      <c r="T27" s="95"/>
      <c r="U27" s="95"/>
      <c r="W27" s="95" t="s">
        <v>49</v>
      </c>
      <c r="X27" s="95" t="s">
        <v>49</v>
      </c>
      <c r="Y27" s="95" t="s">
        <v>49</v>
      </c>
      <c r="Z27" s="95" t="s">
        <v>49</v>
      </c>
      <c r="AA27" s="95" t="s">
        <v>49</v>
      </c>
    </row>
    <row r="28" spans="1:27" x14ac:dyDescent="0.3">
      <c r="A28" s="94">
        <v>1185</v>
      </c>
      <c r="B28" s="2">
        <v>1899</v>
      </c>
      <c r="C28" s="95" t="s">
        <v>49</v>
      </c>
      <c r="D28" s="95" t="s">
        <v>49</v>
      </c>
      <c r="E28" s="95" t="s">
        <v>49</v>
      </c>
      <c r="F28" s="95" t="s">
        <v>49</v>
      </c>
      <c r="G28" s="2"/>
      <c r="H28" s="95" t="s">
        <v>49</v>
      </c>
      <c r="I28" s="95" t="s">
        <v>49</v>
      </c>
      <c r="J28" s="95" t="s">
        <v>49</v>
      </c>
      <c r="K28" s="95" t="s">
        <v>49</v>
      </c>
      <c r="L28" s="95" t="s">
        <v>49</v>
      </c>
      <c r="M28" s="95" t="s">
        <v>49</v>
      </c>
      <c r="N28" s="95" t="s">
        <v>49</v>
      </c>
      <c r="O28" s="95" t="s">
        <v>49</v>
      </c>
      <c r="P28" s="95" t="s">
        <v>49</v>
      </c>
      <c r="Q28" s="95" t="s">
        <v>49</v>
      </c>
      <c r="R28" s="95" t="s">
        <v>49</v>
      </c>
      <c r="S28" s="95"/>
      <c r="T28" s="95"/>
      <c r="U28" s="95"/>
      <c r="W28" s="95" t="s">
        <v>49</v>
      </c>
      <c r="X28" s="95" t="s">
        <v>49</v>
      </c>
      <c r="Y28" s="95" t="s">
        <v>49</v>
      </c>
      <c r="Z28" s="95" t="s">
        <v>49</v>
      </c>
      <c r="AA28" s="95" t="s">
        <v>49</v>
      </c>
    </row>
    <row r="29" spans="1:27" x14ac:dyDescent="0.3">
      <c r="A29" s="94">
        <v>1317</v>
      </c>
      <c r="B29" s="2">
        <v>1900</v>
      </c>
      <c r="C29" s="95" t="s">
        <v>49</v>
      </c>
      <c r="D29" s="95" t="s">
        <v>49</v>
      </c>
      <c r="E29" s="95" t="s">
        <v>49</v>
      </c>
      <c r="F29" s="95" t="s">
        <v>49</v>
      </c>
      <c r="G29" s="2"/>
      <c r="H29" s="95" t="s">
        <v>49</v>
      </c>
      <c r="I29" s="95" t="s">
        <v>49</v>
      </c>
      <c r="J29" s="95" t="s">
        <v>49</v>
      </c>
      <c r="K29" s="95" t="s">
        <v>49</v>
      </c>
      <c r="L29" s="95" t="s">
        <v>49</v>
      </c>
      <c r="M29" s="95" t="s">
        <v>49</v>
      </c>
      <c r="N29" s="95" t="s">
        <v>49</v>
      </c>
      <c r="O29" s="95" t="s">
        <v>49</v>
      </c>
      <c r="P29" s="95" t="s">
        <v>49</v>
      </c>
      <c r="Q29" s="95" t="s">
        <v>49</v>
      </c>
      <c r="R29" s="95" t="s">
        <v>49</v>
      </c>
      <c r="S29" s="95"/>
      <c r="T29" s="95"/>
      <c r="U29" s="95"/>
      <c r="W29" s="95" t="s">
        <v>49</v>
      </c>
      <c r="X29" s="95" t="s">
        <v>49</v>
      </c>
      <c r="Y29" s="95" t="s">
        <v>49</v>
      </c>
      <c r="Z29" s="95" t="s">
        <v>49</v>
      </c>
      <c r="AA29" s="95" t="s">
        <v>49</v>
      </c>
    </row>
    <row r="30" spans="1:27" x14ac:dyDescent="0.3">
      <c r="A30" s="94">
        <v>1774</v>
      </c>
      <c r="B30" s="2">
        <v>1901</v>
      </c>
      <c r="C30" s="95" t="s">
        <v>49</v>
      </c>
      <c r="D30" s="95" t="s">
        <v>49</v>
      </c>
      <c r="E30" s="95" t="s">
        <v>49</v>
      </c>
      <c r="F30" s="95" t="s">
        <v>49</v>
      </c>
      <c r="G30" s="2"/>
      <c r="H30" s="95" t="s">
        <v>49</v>
      </c>
      <c r="I30" s="95" t="s">
        <v>49</v>
      </c>
      <c r="J30" s="95" t="s">
        <v>49</v>
      </c>
      <c r="K30" s="95" t="s">
        <v>49</v>
      </c>
      <c r="L30" s="95" t="s">
        <v>49</v>
      </c>
      <c r="M30" s="95" t="s">
        <v>49</v>
      </c>
      <c r="N30" s="95" t="s">
        <v>49</v>
      </c>
      <c r="O30" s="95" t="s">
        <v>49</v>
      </c>
      <c r="P30" s="95" t="s">
        <v>49</v>
      </c>
      <c r="Q30" s="95" t="s">
        <v>49</v>
      </c>
      <c r="R30" s="95" t="s">
        <v>49</v>
      </c>
      <c r="S30" s="95"/>
      <c r="T30" s="95"/>
      <c r="U30" s="95"/>
      <c r="W30" s="95" t="s">
        <v>49</v>
      </c>
      <c r="X30" s="95" t="s">
        <v>49</v>
      </c>
      <c r="Y30" s="95" t="s">
        <v>49</v>
      </c>
      <c r="Z30" s="95" t="s">
        <v>49</v>
      </c>
      <c r="AA30" s="95" t="s">
        <v>49</v>
      </c>
    </row>
    <row r="31" spans="1:27" x14ac:dyDescent="0.3">
      <c r="A31" s="94">
        <v>1672</v>
      </c>
      <c r="B31" s="2">
        <v>1902</v>
      </c>
      <c r="C31" s="95" t="s">
        <v>49</v>
      </c>
      <c r="D31" s="95" t="s">
        <v>49</v>
      </c>
      <c r="E31" s="95" t="s">
        <v>49</v>
      </c>
      <c r="F31" s="95" t="s">
        <v>49</v>
      </c>
      <c r="G31" s="2"/>
      <c r="H31" s="95" t="s">
        <v>49</v>
      </c>
      <c r="I31" s="95" t="s">
        <v>49</v>
      </c>
      <c r="J31" s="95" t="s">
        <v>49</v>
      </c>
      <c r="K31" s="95" t="s">
        <v>49</v>
      </c>
      <c r="L31" s="95" t="s">
        <v>49</v>
      </c>
      <c r="M31" s="95" t="s">
        <v>49</v>
      </c>
      <c r="N31" s="95" t="s">
        <v>49</v>
      </c>
      <c r="O31" s="95" t="s">
        <v>49</v>
      </c>
      <c r="P31" s="95" t="s">
        <v>49</v>
      </c>
      <c r="Q31" s="95" t="s">
        <v>49</v>
      </c>
      <c r="R31" s="95" t="s">
        <v>49</v>
      </c>
      <c r="S31" s="95"/>
      <c r="T31" s="95"/>
      <c r="U31" s="95"/>
      <c r="W31" s="95" t="s">
        <v>49</v>
      </c>
      <c r="X31" s="95" t="s">
        <v>49</v>
      </c>
      <c r="Y31" s="95" t="s">
        <v>49</v>
      </c>
      <c r="Z31" s="95" t="s">
        <v>49</v>
      </c>
      <c r="AA31" s="95" t="s">
        <v>49</v>
      </c>
    </row>
    <row r="32" spans="1:27" x14ac:dyDescent="0.3">
      <c r="A32" s="94">
        <v>1859</v>
      </c>
      <c r="B32" s="2">
        <v>1903</v>
      </c>
      <c r="C32" s="95" t="s">
        <v>49</v>
      </c>
      <c r="D32" s="95" t="s">
        <v>49</v>
      </c>
      <c r="E32" s="95" t="s">
        <v>49</v>
      </c>
      <c r="F32" s="95" t="s">
        <v>49</v>
      </c>
      <c r="G32" s="2"/>
      <c r="H32" s="95" t="s">
        <v>49</v>
      </c>
      <c r="I32" s="95" t="s">
        <v>49</v>
      </c>
      <c r="J32" s="95" t="s">
        <v>49</v>
      </c>
      <c r="K32" s="95" t="s">
        <v>49</v>
      </c>
      <c r="L32" s="95" t="s">
        <v>49</v>
      </c>
      <c r="M32" s="95" t="s">
        <v>49</v>
      </c>
      <c r="N32" s="95" t="s">
        <v>49</v>
      </c>
      <c r="O32" s="95" t="s">
        <v>49</v>
      </c>
      <c r="P32" s="95" t="s">
        <v>49</v>
      </c>
      <c r="Q32" s="95" t="s">
        <v>49</v>
      </c>
      <c r="R32" s="95" t="s">
        <v>49</v>
      </c>
      <c r="S32" s="95"/>
      <c r="T32" s="95"/>
      <c r="U32" s="95"/>
      <c r="W32" s="95" t="s">
        <v>49</v>
      </c>
      <c r="X32" s="95" t="s">
        <v>49</v>
      </c>
      <c r="Y32" s="95" t="s">
        <v>49</v>
      </c>
      <c r="Z32" s="95" t="s">
        <v>49</v>
      </c>
      <c r="AA32" s="95" t="s">
        <v>49</v>
      </c>
    </row>
    <row r="33" spans="1:27" x14ac:dyDescent="0.3">
      <c r="A33" s="94">
        <v>1836</v>
      </c>
      <c r="B33" s="2">
        <v>1904</v>
      </c>
      <c r="C33" s="95" t="s">
        <v>49</v>
      </c>
      <c r="D33" s="95" t="s">
        <v>49</v>
      </c>
      <c r="E33" s="95" t="s">
        <v>49</v>
      </c>
      <c r="F33" s="95" t="s">
        <v>49</v>
      </c>
      <c r="G33" s="2"/>
      <c r="H33" s="95" t="s">
        <v>49</v>
      </c>
      <c r="I33" s="95" t="s">
        <v>49</v>
      </c>
      <c r="J33" s="95" t="s">
        <v>49</v>
      </c>
      <c r="K33" s="95" t="s">
        <v>49</v>
      </c>
      <c r="L33" s="95" t="s">
        <v>49</v>
      </c>
      <c r="M33" s="95" t="s">
        <v>49</v>
      </c>
      <c r="N33" s="95" t="s">
        <v>49</v>
      </c>
      <c r="O33" s="95" t="s">
        <v>49</v>
      </c>
      <c r="P33" s="95" t="s">
        <v>49</v>
      </c>
      <c r="Q33" s="95" t="s">
        <v>49</v>
      </c>
      <c r="R33" s="95" t="s">
        <v>49</v>
      </c>
      <c r="S33" s="95"/>
      <c r="T33" s="95"/>
      <c r="U33" s="95"/>
      <c r="W33" s="95" t="s">
        <v>49</v>
      </c>
      <c r="X33" s="95" t="s">
        <v>49</v>
      </c>
      <c r="Y33" s="95" t="s">
        <v>49</v>
      </c>
      <c r="Z33" s="95" t="s">
        <v>49</v>
      </c>
      <c r="AA33" s="95" t="s">
        <v>49</v>
      </c>
    </row>
    <row r="34" spans="1:27" x14ac:dyDescent="0.3">
      <c r="A34" s="94">
        <v>2273</v>
      </c>
      <c r="B34" s="2">
        <v>1905</v>
      </c>
      <c r="C34" s="95" t="s">
        <v>49</v>
      </c>
      <c r="D34" s="95" t="s">
        <v>49</v>
      </c>
      <c r="E34" s="95" t="s">
        <v>49</v>
      </c>
      <c r="F34" s="95" t="s">
        <v>49</v>
      </c>
      <c r="G34" s="2"/>
      <c r="H34" s="95" t="s">
        <v>49</v>
      </c>
      <c r="I34" s="95" t="s">
        <v>49</v>
      </c>
      <c r="J34" s="95" t="s">
        <v>49</v>
      </c>
      <c r="K34" s="95" t="s">
        <v>49</v>
      </c>
      <c r="L34" s="95" t="s">
        <v>49</v>
      </c>
      <c r="M34" s="95" t="s">
        <v>49</v>
      </c>
      <c r="N34" s="95" t="s">
        <v>49</v>
      </c>
      <c r="O34" s="95" t="s">
        <v>49</v>
      </c>
      <c r="P34" s="95" t="s">
        <v>49</v>
      </c>
      <c r="Q34" s="95" t="s">
        <v>49</v>
      </c>
      <c r="R34" s="95" t="s">
        <v>49</v>
      </c>
      <c r="S34" s="95"/>
      <c r="T34" s="95"/>
      <c r="U34" s="95"/>
      <c r="W34" s="95" t="s">
        <v>49</v>
      </c>
      <c r="X34" s="95" t="s">
        <v>49</v>
      </c>
      <c r="Y34" s="95" t="s">
        <v>49</v>
      </c>
      <c r="Z34" s="95" t="s">
        <v>49</v>
      </c>
      <c r="AA34" s="95" t="s">
        <v>49</v>
      </c>
    </row>
    <row r="35" spans="1:27" x14ac:dyDescent="0.3">
      <c r="A35" s="94">
        <v>2217</v>
      </c>
      <c r="B35" s="2">
        <v>1906</v>
      </c>
      <c r="C35" s="95" t="s">
        <v>49</v>
      </c>
      <c r="D35" s="95" t="s">
        <v>49</v>
      </c>
      <c r="E35" s="95" t="s">
        <v>49</v>
      </c>
      <c r="F35" s="95" t="s">
        <v>49</v>
      </c>
      <c r="G35" s="2"/>
      <c r="H35" s="95" t="s">
        <v>49</v>
      </c>
      <c r="I35" s="95" t="s">
        <v>49</v>
      </c>
      <c r="J35" s="95" t="s">
        <v>49</v>
      </c>
      <c r="K35" s="95" t="s">
        <v>49</v>
      </c>
      <c r="L35" s="95" t="s">
        <v>49</v>
      </c>
      <c r="M35" s="95" t="s">
        <v>49</v>
      </c>
      <c r="N35" s="95" t="s">
        <v>49</v>
      </c>
      <c r="O35" s="95" t="s">
        <v>49</v>
      </c>
      <c r="P35" s="95" t="s">
        <v>49</v>
      </c>
      <c r="Q35" s="95" t="s">
        <v>49</v>
      </c>
      <c r="R35" s="95" t="s">
        <v>49</v>
      </c>
      <c r="S35" s="95"/>
      <c r="T35" s="95"/>
      <c r="U35" s="95"/>
      <c r="W35" s="95" t="s">
        <v>49</v>
      </c>
      <c r="X35" s="95" t="s">
        <v>49</v>
      </c>
      <c r="Y35" s="95" t="s">
        <v>49</v>
      </c>
      <c r="Z35" s="95" t="s">
        <v>49</v>
      </c>
      <c r="AA35" s="95" t="s">
        <v>49</v>
      </c>
    </row>
    <row r="36" spans="1:27" x14ac:dyDescent="0.3">
      <c r="A36" s="94">
        <v>2346</v>
      </c>
      <c r="B36" s="2">
        <v>1907</v>
      </c>
      <c r="C36" s="95" t="s">
        <v>49</v>
      </c>
      <c r="D36" s="95" t="s">
        <v>49</v>
      </c>
      <c r="E36" s="95" t="s">
        <v>49</v>
      </c>
      <c r="F36" s="95" t="s">
        <v>49</v>
      </c>
      <c r="G36" s="2"/>
      <c r="H36" s="95" t="s">
        <v>49</v>
      </c>
      <c r="I36" s="95" t="s">
        <v>49</v>
      </c>
      <c r="J36" s="95" t="s">
        <v>49</v>
      </c>
      <c r="K36" s="95" t="s">
        <v>49</v>
      </c>
      <c r="L36" s="95" t="s">
        <v>49</v>
      </c>
      <c r="M36" s="95" t="s">
        <v>49</v>
      </c>
      <c r="N36" s="95" t="s">
        <v>49</v>
      </c>
      <c r="O36" s="95" t="s">
        <v>49</v>
      </c>
      <c r="P36" s="95" t="s">
        <v>49</v>
      </c>
      <c r="Q36" s="95" t="s">
        <v>49</v>
      </c>
      <c r="R36" s="95" t="s">
        <v>49</v>
      </c>
      <c r="S36" s="95"/>
      <c r="T36" s="95"/>
      <c r="U36" s="95"/>
      <c r="W36" s="95" t="s">
        <v>49</v>
      </c>
      <c r="X36" s="95" t="s">
        <v>49</v>
      </c>
      <c r="Y36" s="95" t="s">
        <v>49</v>
      </c>
      <c r="Z36" s="95" t="s">
        <v>49</v>
      </c>
      <c r="AA36" s="95" t="s">
        <v>49</v>
      </c>
    </row>
    <row r="37" spans="1:27" x14ac:dyDescent="0.3">
      <c r="A37" s="94">
        <v>2408</v>
      </c>
      <c r="B37" s="2">
        <v>1908</v>
      </c>
      <c r="C37" s="95" t="s">
        <v>49</v>
      </c>
      <c r="D37" s="95" t="s">
        <v>49</v>
      </c>
      <c r="E37" s="95" t="s">
        <v>49</v>
      </c>
      <c r="F37" s="95" t="s">
        <v>49</v>
      </c>
      <c r="G37" s="2"/>
      <c r="H37" s="95" t="s">
        <v>49</v>
      </c>
      <c r="I37" s="95" t="s">
        <v>49</v>
      </c>
      <c r="J37" s="95" t="s">
        <v>49</v>
      </c>
      <c r="K37" s="95" t="s">
        <v>49</v>
      </c>
      <c r="L37" s="95" t="s">
        <v>49</v>
      </c>
      <c r="M37" s="95" t="s">
        <v>49</v>
      </c>
      <c r="N37" s="95" t="s">
        <v>49</v>
      </c>
      <c r="O37" s="95" t="s">
        <v>49</v>
      </c>
      <c r="P37" s="95" t="s">
        <v>49</v>
      </c>
      <c r="Q37" s="95" t="s">
        <v>49</v>
      </c>
      <c r="R37" s="95" t="s">
        <v>49</v>
      </c>
      <c r="S37" s="95"/>
      <c r="T37" s="95"/>
      <c r="U37" s="95"/>
      <c r="W37" s="95" t="s">
        <v>49</v>
      </c>
      <c r="X37" s="95" t="s">
        <v>49</v>
      </c>
      <c r="Y37" s="95" t="s">
        <v>49</v>
      </c>
      <c r="Z37" s="95" t="s">
        <v>49</v>
      </c>
      <c r="AA37" s="95" t="s">
        <v>49</v>
      </c>
    </row>
    <row r="38" spans="1:27" x14ac:dyDescent="0.3">
      <c r="A38" s="94">
        <v>2643</v>
      </c>
      <c r="B38" s="2">
        <v>1909</v>
      </c>
      <c r="C38" s="95" t="s">
        <v>49</v>
      </c>
      <c r="D38" s="95" t="s">
        <v>49</v>
      </c>
      <c r="E38" s="95" t="s">
        <v>49</v>
      </c>
      <c r="F38" s="95" t="s">
        <v>49</v>
      </c>
      <c r="G38" s="2"/>
      <c r="H38" s="95" t="s">
        <v>49</v>
      </c>
      <c r="I38" s="95" t="s">
        <v>49</v>
      </c>
      <c r="J38" s="95" t="s">
        <v>49</v>
      </c>
      <c r="K38" s="95" t="s">
        <v>49</v>
      </c>
      <c r="L38" s="95" t="s">
        <v>49</v>
      </c>
      <c r="M38" s="95" t="s">
        <v>49</v>
      </c>
      <c r="N38" s="95" t="s">
        <v>49</v>
      </c>
      <c r="O38" s="95" t="s">
        <v>49</v>
      </c>
      <c r="P38" s="95" t="s">
        <v>49</v>
      </c>
      <c r="Q38" s="95" t="s">
        <v>49</v>
      </c>
      <c r="R38" s="95" t="s">
        <v>49</v>
      </c>
      <c r="S38" s="95"/>
      <c r="T38" s="95"/>
      <c r="U38" s="95"/>
      <c r="W38" s="95" t="s">
        <v>49</v>
      </c>
      <c r="X38" s="95" t="s">
        <v>49</v>
      </c>
      <c r="Y38" s="95" t="s">
        <v>49</v>
      </c>
      <c r="Z38" s="95" t="s">
        <v>49</v>
      </c>
      <c r="AA38" s="95" t="s">
        <v>49</v>
      </c>
    </row>
    <row r="39" spans="1:27" x14ac:dyDescent="0.3">
      <c r="A39" s="94">
        <v>3100</v>
      </c>
      <c r="B39" s="2">
        <v>1910</v>
      </c>
      <c r="C39" s="95" t="s">
        <v>49</v>
      </c>
      <c r="D39" s="95" t="s">
        <v>49</v>
      </c>
      <c r="E39" s="95" t="s">
        <v>49</v>
      </c>
      <c r="F39" s="95" t="s">
        <v>49</v>
      </c>
      <c r="G39" s="2"/>
      <c r="H39" s="95" t="s">
        <v>49</v>
      </c>
      <c r="I39" s="95" t="s">
        <v>49</v>
      </c>
      <c r="J39" s="95" t="s">
        <v>49</v>
      </c>
      <c r="K39" s="95" t="s">
        <v>49</v>
      </c>
      <c r="L39" s="95" t="s">
        <v>49</v>
      </c>
      <c r="M39" s="95" t="s">
        <v>49</v>
      </c>
      <c r="N39" s="95" t="s">
        <v>49</v>
      </c>
      <c r="O39" s="95" t="s">
        <v>49</v>
      </c>
      <c r="P39" s="95" t="s">
        <v>49</v>
      </c>
      <c r="Q39" s="95" t="s">
        <v>49</v>
      </c>
      <c r="R39" s="95" t="s">
        <v>49</v>
      </c>
      <c r="S39" s="95"/>
      <c r="T39" s="95"/>
      <c r="U39" s="95"/>
      <c r="W39" s="95" t="s">
        <v>49</v>
      </c>
      <c r="X39" s="95" t="s">
        <v>49</v>
      </c>
      <c r="Y39" s="95" t="s">
        <v>49</v>
      </c>
      <c r="Z39" s="95" t="s">
        <v>49</v>
      </c>
      <c r="AA39" s="95" t="s">
        <v>49</v>
      </c>
    </row>
    <row r="40" spans="1:27" x14ac:dyDescent="0.3">
      <c r="A40" s="94">
        <v>3161.7565254292613</v>
      </c>
      <c r="B40" s="2">
        <v>1911</v>
      </c>
      <c r="C40" s="95" t="s">
        <v>49</v>
      </c>
      <c r="D40" s="95" t="s">
        <v>49</v>
      </c>
      <c r="E40" s="95" t="s">
        <v>49</v>
      </c>
      <c r="F40" s="95" t="s">
        <v>49</v>
      </c>
      <c r="G40" s="2"/>
      <c r="H40" s="95" t="s">
        <v>49</v>
      </c>
      <c r="I40" s="95" t="s">
        <v>49</v>
      </c>
      <c r="J40" s="95" t="s">
        <v>49</v>
      </c>
      <c r="K40" s="95" t="s">
        <v>49</v>
      </c>
      <c r="L40" s="95" t="s">
        <v>49</v>
      </c>
      <c r="M40" s="95" t="s">
        <v>49</v>
      </c>
      <c r="N40" s="95" t="s">
        <v>49</v>
      </c>
      <c r="O40" s="95" t="s">
        <v>49</v>
      </c>
      <c r="P40" s="95" t="s">
        <v>49</v>
      </c>
      <c r="Q40" s="95" t="s">
        <v>49</v>
      </c>
      <c r="R40" s="95" t="s">
        <v>49</v>
      </c>
      <c r="S40" s="95"/>
      <c r="T40" s="95"/>
      <c r="U40" s="95"/>
      <c r="W40" s="95" t="s">
        <v>49</v>
      </c>
      <c r="X40" s="95" t="s">
        <v>49</v>
      </c>
      <c r="Y40" s="95" t="s">
        <v>49</v>
      </c>
      <c r="Z40" s="95" t="s">
        <v>49</v>
      </c>
      <c r="AA40" s="95" t="s">
        <v>49</v>
      </c>
    </row>
    <row r="41" spans="1:27" x14ac:dyDescent="0.3">
      <c r="A41" s="94">
        <v>3273.6999138277724</v>
      </c>
      <c r="B41" s="2">
        <v>1912</v>
      </c>
      <c r="C41" s="95" t="s">
        <v>49</v>
      </c>
      <c r="D41" s="95" t="s">
        <v>49</v>
      </c>
      <c r="E41" s="95" t="s">
        <v>49</v>
      </c>
      <c r="F41" s="95" t="s">
        <v>49</v>
      </c>
      <c r="G41" s="2"/>
      <c r="H41" s="95" t="s">
        <v>49</v>
      </c>
      <c r="I41" s="95" t="s">
        <v>49</v>
      </c>
      <c r="J41" s="95" t="s">
        <v>49</v>
      </c>
      <c r="K41" s="95" t="s">
        <v>49</v>
      </c>
      <c r="L41" s="95" t="s">
        <v>49</v>
      </c>
      <c r="M41" s="95" t="s">
        <v>49</v>
      </c>
      <c r="N41" s="95" t="s">
        <v>49</v>
      </c>
      <c r="O41" s="95" t="s">
        <v>49</v>
      </c>
      <c r="P41" s="95" t="s">
        <v>49</v>
      </c>
      <c r="Q41" s="95" t="s">
        <v>49</v>
      </c>
      <c r="R41" s="95" t="s">
        <v>49</v>
      </c>
      <c r="S41" s="95"/>
      <c r="T41" s="95"/>
      <c r="U41" s="95"/>
      <c r="W41" s="95" t="s">
        <v>49</v>
      </c>
      <c r="X41" s="95" t="s">
        <v>49</v>
      </c>
      <c r="Y41" s="95" t="s">
        <v>49</v>
      </c>
      <c r="Z41" s="95" t="s">
        <v>49</v>
      </c>
      <c r="AA41" s="95" t="s">
        <v>49</v>
      </c>
    </row>
    <row r="42" spans="1:27" x14ac:dyDescent="0.3">
      <c r="A42" s="94">
        <v>3319.7785117900039</v>
      </c>
      <c r="B42" s="2">
        <v>1913</v>
      </c>
      <c r="C42" s="95" t="s">
        <v>49</v>
      </c>
      <c r="D42" s="95" t="s">
        <v>49</v>
      </c>
      <c r="E42" s="95" t="s">
        <v>49</v>
      </c>
      <c r="F42" s="95" t="s">
        <v>49</v>
      </c>
      <c r="G42" s="2"/>
      <c r="H42" s="95" t="s">
        <v>49</v>
      </c>
      <c r="I42" s="95" t="s">
        <v>49</v>
      </c>
      <c r="J42" s="95" t="s">
        <v>49</v>
      </c>
      <c r="K42" s="95" t="s">
        <v>49</v>
      </c>
      <c r="L42" s="95" t="s">
        <v>49</v>
      </c>
      <c r="M42" s="95" t="s">
        <v>49</v>
      </c>
      <c r="N42" s="95" t="s">
        <v>49</v>
      </c>
      <c r="O42" s="95" t="s">
        <v>49</v>
      </c>
      <c r="P42" s="95" t="s">
        <v>49</v>
      </c>
      <c r="Q42" s="95" t="s">
        <v>49</v>
      </c>
      <c r="R42" s="95" t="s">
        <v>49</v>
      </c>
      <c r="S42" s="95"/>
      <c r="T42" s="95"/>
      <c r="U42" s="95"/>
      <c r="W42" s="95" t="s">
        <v>49</v>
      </c>
      <c r="X42" s="95" t="s">
        <v>49</v>
      </c>
      <c r="Y42" s="95" t="s">
        <v>49</v>
      </c>
      <c r="Z42" s="95" t="s">
        <v>49</v>
      </c>
      <c r="AA42" s="95" t="s">
        <v>49</v>
      </c>
    </row>
    <row r="43" spans="1:27" x14ac:dyDescent="0.3">
      <c r="A43" s="94">
        <v>5615.4717482630276</v>
      </c>
      <c r="B43" s="2">
        <v>1914</v>
      </c>
      <c r="C43" s="95" t="s">
        <v>49</v>
      </c>
      <c r="D43" s="95" t="s">
        <v>49</v>
      </c>
      <c r="E43" s="95" t="s">
        <v>49</v>
      </c>
      <c r="F43" s="95" t="s">
        <v>49</v>
      </c>
      <c r="G43" s="2"/>
      <c r="H43" s="95" t="s">
        <v>49</v>
      </c>
      <c r="I43" s="95" t="s">
        <v>49</v>
      </c>
      <c r="J43" s="95" t="s">
        <v>49</v>
      </c>
      <c r="K43" s="95" t="s">
        <v>49</v>
      </c>
      <c r="L43" s="95" t="s">
        <v>49</v>
      </c>
      <c r="M43" s="95" t="s">
        <v>49</v>
      </c>
      <c r="N43" s="95" t="s">
        <v>49</v>
      </c>
      <c r="O43" s="95" t="s">
        <v>49</v>
      </c>
      <c r="P43" s="95" t="s">
        <v>49</v>
      </c>
      <c r="Q43" s="95" t="s">
        <v>49</v>
      </c>
      <c r="R43" s="95" t="s">
        <v>49</v>
      </c>
      <c r="S43" s="95"/>
      <c r="T43" s="95"/>
      <c r="U43" s="95"/>
      <c r="W43" s="95" t="s">
        <v>49</v>
      </c>
      <c r="X43" s="95" t="s">
        <v>49</v>
      </c>
      <c r="Y43" s="95" t="s">
        <v>49</v>
      </c>
      <c r="Z43" s="95" t="s">
        <v>49</v>
      </c>
      <c r="AA43" s="95" t="s">
        <v>49</v>
      </c>
    </row>
    <row r="44" spans="1:27" x14ac:dyDescent="0.3">
      <c r="A44" s="94">
        <v>17389.347130769896</v>
      </c>
      <c r="B44" s="2">
        <v>1915</v>
      </c>
      <c r="C44" s="95" t="s">
        <v>49</v>
      </c>
      <c r="D44" s="95" t="s">
        <v>49</v>
      </c>
      <c r="E44" s="95" t="s">
        <v>49</v>
      </c>
      <c r="F44" s="95" t="s">
        <v>49</v>
      </c>
      <c r="G44" s="2"/>
      <c r="H44" s="95" t="s">
        <v>49</v>
      </c>
      <c r="I44" s="95" t="s">
        <v>49</v>
      </c>
      <c r="J44" s="95" t="s">
        <v>49</v>
      </c>
      <c r="K44" s="95" t="s">
        <v>49</v>
      </c>
      <c r="L44" s="95" t="s">
        <v>49</v>
      </c>
      <c r="M44" s="95" t="s">
        <v>49</v>
      </c>
      <c r="N44" s="95" t="s">
        <v>49</v>
      </c>
      <c r="O44" s="95" t="s">
        <v>49</v>
      </c>
      <c r="P44" s="95" t="s">
        <v>49</v>
      </c>
      <c r="Q44" s="95" t="s">
        <v>49</v>
      </c>
      <c r="R44" s="95" t="s">
        <v>49</v>
      </c>
      <c r="S44" s="95"/>
      <c r="T44" s="95"/>
      <c r="U44" s="95"/>
      <c r="W44" s="95" t="s">
        <v>49</v>
      </c>
      <c r="X44" s="95" t="s">
        <v>49</v>
      </c>
      <c r="Y44" s="95" t="s">
        <v>49</v>
      </c>
      <c r="Z44" s="95" t="s">
        <v>49</v>
      </c>
      <c r="AA44" s="95" t="s">
        <v>49</v>
      </c>
    </row>
    <row r="45" spans="1:27" x14ac:dyDescent="0.3">
      <c r="A45" s="94">
        <v>397218.6832900733</v>
      </c>
      <c r="B45" s="2">
        <v>1916</v>
      </c>
      <c r="C45" s="95" t="s">
        <v>49</v>
      </c>
      <c r="D45" s="95" t="s">
        <v>49</v>
      </c>
      <c r="E45" s="95" t="s">
        <v>49</v>
      </c>
      <c r="F45" s="95" t="s">
        <v>49</v>
      </c>
      <c r="G45" s="2"/>
      <c r="H45" s="95" t="s">
        <v>49</v>
      </c>
      <c r="I45" s="95" t="s">
        <v>49</v>
      </c>
      <c r="J45" s="95" t="s">
        <v>49</v>
      </c>
      <c r="K45" s="95" t="s">
        <v>49</v>
      </c>
      <c r="L45" s="95" t="s">
        <v>49</v>
      </c>
      <c r="M45" s="95" t="s">
        <v>49</v>
      </c>
      <c r="N45" s="95" t="s">
        <v>49</v>
      </c>
      <c r="O45" s="95" t="s">
        <v>49</v>
      </c>
      <c r="P45" s="95" t="s">
        <v>49</v>
      </c>
      <c r="Q45" s="95" t="s">
        <v>49</v>
      </c>
      <c r="R45" s="95" t="s">
        <v>49</v>
      </c>
      <c r="S45" s="95"/>
      <c r="T45" s="95"/>
      <c r="U45" s="95"/>
      <c r="W45" s="95" t="s">
        <v>49</v>
      </c>
      <c r="X45" s="95" t="s">
        <v>49</v>
      </c>
      <c r="Y45" s="95" t="s">
        <v>49</v>
      </c>
      <c r="Z45" s="95" t="s">
        <v>49</v>
      </c>
      <c r="AA45" s="95" t="s">
        <v>49</v>
      </c>
    </row>
    <row r="46" spans="1:27" x14ac:dyDescent="0.3">
      <c r="A46" s="94">
        <v>5052.6216514497828</v>
      </c>
      <c r="B46" s="2">
        <v>1917</v>
      </c>
      <c r="C46" s="95" t="s">
        <v>49</v>
      </c>
      <c r="D46" s="95" t="s">
        <v>49</v>
      </c>
      <c r="E46" s="95" t="s">
        <v>49</v>
      </c>
      <c r="F46" s="95" t="s">
        <v>49</v>
      </c>
      <c r="G46" s="2"/>
      <c r="H46" s="95" t="s">
        <v>49</v>
      </c>
      <c r="I46" s="95" t="s">
        <v>49</v>
      </c>
      <c r="J46" s="95" t="s">
        <v>49</v>
      </c>
      <c r="K46" s="95" t="s">
        <v>49</v>
      </c>
      <c r="L46" s="95" t="s">
        <v>49</v>
      </c>
      <c r="M46" s="95" t="s">
        <v>49</v>
      </c>
      <c r="N46" s="95" t="s">
        <v>49</v>
      </c>
      <c r="O46" s="95" t="s">
        <v>49</v>
      </c>
      <c r="P46" s="95" t="s">
        <v>49</v>
      </c>
      <c r="Q46" s="95" t="s">
        <v>49</v>
      </c>
      <c r="R46" s="95" t="s">
        <v>49</v>
      </c>
      <c r="S46" s="95"/>
      <c r="T46" s="95"/>
      <c r="U46" s="95"/>
      <c r="W46" s="95" t="s">
        <v>49</v>
      </c>
      <c r="X46" s="95" t="s">
        <v>49</v>
      </c>
      <c r="Y46" s="95" t="s">
        <v>49</v>
      </c>
      <c r="Z46" s="95" t="s">
        <v>49</v>
      </c>
      <c r="AA46" s="95" t="s">
        <v>49</v>
      </c>
    </row>
    <row r="47" spans="1:27" x14ac:dyDescent="0.3">
      <c r="A47" s="94">
        <v>6770.6645915922527</v>
      </c>
      <c r="B47" s="2">
        <v>1918</v>
      </c>
      <c r="C47" s="95" t="s">
        <v>49</v>
      </c>
      <c r="D47" s="95" t="s">
        <v>49</v>
      </c>
      <c r="E47" s="95" t="s">
        <v>49</v>
      </c>
      <c r="F47" s="95" t="s">
        <v>49</v>
      </c>
      <c r="G47" s="2"/>
      <c r="H47" s="95" t="s">
        <v>49</v>
      </c>
      <c r="I47" s="95" t="s">
        <v>49</v>
      </c>
      <c r="J47" s="95" t="s">
        <v>49</v>
      </c>
      <c r="K47" s="95" t="s">
        <v>49</v>
      </c>
      <c r="L47" s="95" t="s">
        <v>49</v>
      </c>
      <c r="M47" s="95" t="s">
        <v>49</v>
      </c>
      <c r="N47" s="95" t="s">
        <v>49</v>
      </c>
      <c r="O47" s="95" t="s">
        <v>49</v>
      </c>
      <c r="P47" s="95" t="s">
        <v>49</v>
      </c>
      <c r="Q47" s="95" t="s">
        <v>49</v>
      </c>
      <c r="R47" s="95" t="s">
        <v>49</v>
      </c>
      <c r="S47" s="95"/>
      <c r="T47" s="95"/>
      <c r="U47" s="95"/>
      <c r="W47" s="95" t="s">
        <v>49</v>
      </c>
      <c r="X47" s="95" t="s">
        <v>49</v>
      </c>
      <c r="Y47" s="95" t="s">
        <v>49</v>
      </c>
      <c r="Z47" s="95" t="s">
        <v>49</v>
      </c>
      <c r="AA47" s="95" t="s">
        <v>49</v>
      </c>
    </row>
    <row r="48" spans="1:27" x14ac:dyDescent="0.3">
      <c r="A48" s="94">
        <v>6516.5268551322051</v>
      </c>
      <c r="B48" s="2">
        <v>1919</v>
      </c>
      <c r="C48" s="95" t="s">
        <v>49</v>
      </c>
      <c r="D48" s="95" t="s">
        <v>49</v>
      </c>
      <c r="E48" s="95" t="s">
        <v>49</v>
      </c>
      <c r="F48" s="95" t="s">
        <v>49</v>
      </c>
      <c r="G48" s="2"/>
      <c r="H48" s="95" t="s">
        <v>49</v>
      </c>
      <c r="I48" s="95" t="s">
        <v>49</v>
      </c>
      <c r="J48" s="95" t="s">
        <v>49</v>
      </c>
      <c r="K48" s="95" t="s">
        <v>49</v>
      </c>
      <c r="L48" s="95" t="s">
        <v>49</v>
      </c>
      <c r="M48" s="95" t="s">
        <v>49</v>
      </c>
      <c r="N48" s="95" t="s">
        <v>49</v>
      </c>
      <c r="O48" s="95" t="s">
        <v>49</v>
      </c>
      <c r="P48" s="95" t="s">
        <v>49</v>
      </c>
      <c r="Q48" s="95" t="s">
        <v>49</v>
      </c>
      <c r="R48" s="95" t="s">
        <v>49</v>
      </c>
      <c r="S48" s="95"/>
      <c r="T48" s="95"/>
      <c r="U48" s="95"/>
      <c r="W48" s="95" t="s">
        <v>49</v>
      </c>
      <c r="X48" s="95" t="s">
        <v>49</v>
      </c>
      <c r="Y48" s="95" t="s">
        <v>49</v>
      </c>
      <c r="Z48" s="95" t="s">
        <v>49</v>
      </c>
      <c r="AA48" s="95" t="s">
        <v>49</v>
      </c>
    </row>
    <row r="49" spans="1:27" x14ac:dyDescent="0.3">
      <c r="A49" s="94">
        <v>7335.8350723089443</v>
      </c>
      <c r="B49" s="2">
        <v>1920</v>
      </c>
      <c r="C49" s="95" t="s">
        <v>49</v>
      </c>
      <c r="D49" s="95" t="s">
        <v>49</v>
      </c>
      <c r="E49" s="95" t="s">
        <v>49</v>
      </c>
      <c r="F49" s="95" t="s">
        <v>49</v>
      </c>
      <c r="G49" s="2"/>
      <c r="H49" s="95" t="s">
        <v>49</v>
      </c>
      <c r="I49" s="95" t="s">
        <v>49</v>
      </c>
      <c r="J49" s="95" t="s">
        <v>49</v>
      </c>
      <c r="K49" s="95" t="s">
        <v>49</v>
      </c>
      <c r="L49" s="95" t="s">
        <v>49</v>
      </c>
      <c r="M49" s="95" t="s">
        <v>49</v>
      </c>
      <c r="N49" s="95" t="s">
        <v>49</v>
      </c>
      <c r="O49" s="95" t="s">
        <v>49</v>
      </c>
      <c r="P49" s="95" t="s">
        <v>49</v>
      </c>
      <c r="Q49" s="95" t="s">
        <v>49</v>
      </c>
      <c r="R49" s="95" t="s">
        <v>49</v>
      </c>
      <c r="S49" s="95"/>
      <c r="T49" s="95"/>
      <c r="U49" s="95"/>
      <c r="W49" s="95" t="s">
        <v>49</v>
      </c>
      <c r="X49" s="95" t="s">
        <v>49</v>
      </c>
      <c r="Y49" s="95" t="s">
        <v>49</v>
      </c>
      <c r="Z49" s="95" t="s">
        <v>49</v>
      </c>
      <c r="AA49" s="95" t="s">
        <v>49</v>
      </c>
    </row>
    <row r="50" spans="1:27" x14ac:dyDescent="0.3">
      <c r="A50" s="94">
        <v>5455</v>
      </c>
      <c r="B50" s="2">
        <v>1921</v>
      </c>
      <c r="C50" s="95" t="s">
        <v>49</v>
      </c>
      <c r="D50" s="95" t="s">
        <v>49</v>
      </c>
      <c r="E50" s="95" t="s">
        <v>49</v>
      </c>
      <c r="F50" s="95" t="s">
        <v>49</v>
      </c>
      <c r="G50" s="2"/>
      <c r="H50" s="95" t="s">
        <v>49</v>
      </c>
      <c r="I50" s="95" t="s">
        <v>49</v>
      </c>
      <c r="J50" s="95" t="s">
        <v>49</v>
      </c>
      <c r="K50" s="95" t="s">
        <v>49</v>
      </c>
      <c r="L50" s="95" t="s">
        <v>49</v>
      </c>
      <c r="M50" s="95" t="s">
        <v>49</v>
      </c>
      <c r="N50" s="95" t="s">
        <v>49</v>
      </c>
      <c r="O50" s="95" t="s">
        <v>49</v>
      </c>
      <c r="P50" s="95" t="s">
        <v>49</v>
      </c>
      <c r="Q50" s="95" t="s">
        <v>49</v>
      </c>
      <c r="R50" s="95" t="s">
        <v>49</v>
      </c>
      <c r="S50" s="95"/>
      <c r="T50" s="95"/>
      <c r="U50" s="95"/>
      <c r="W50" s="95" t="s">
        <v>49</v>
      </c>
      <c r="X50" s="95" t="s">
        <v>49</v>
      </c>
      <c r="Y50" s="95" t="s">
        <v>49</v>
      </c>
      <c r="Z50" s="95" t="s">
        <v>49</v>
      </c>
      <c r="AA50" s="95" t="s">
        <v>49</v>
      </c>
    </row>
    <row r="51" spans="1:27" x14ac:dyDescent="0.3">
      <c r="A51" s="94">
        <v>4590</v>
      </c>
      <c r="B51" s="2">
        <v>1922</v>
      </c>
      <c r="C51" s="95" t="s">
        <v>49</v>
      </c>
      <c r="D51" s="95" t="s">
        <v>49</v>
      </c>
      <c r="E51" s="95" t="s">
        <v>49</v>
      </c>
      <c r="F51" s="95" t="s">
        <v>49</v>
      </c>
      <c r="G51" s="2"/>
      <c r="H51" s="95" t="s">
        <v>49</v>
      </c>
      <c r="I51" s="95" t="s">
        <v>49</v>
      </c>
      <c r="J51" s="95" t="s">
        <v>49</v>
      </c>
      <c r="K51" s="95" t="s">
        <v>49</v>
      </c>
      <c r="L51" s="95" t="s">
        <v>49</v>
      </c>
      <c r="M51" s="95" t="s">
        <v>49</v>
      </c>
      <c r="N51" s="95" t="s">
        <v>49</v>
      </c>
      <c r="O51" s="95" t="s">
        <v>49</v>
      </c>
      <c r="P51" s="95" t="s">
        <v>49</v>
      </c>
      <c r="Q51" s="95" t="s">
        <v>49</v>
      </c>
      <c r="R51" s="95" t="s">
        <v>49</v>
      </c>
      <c r="S51" s="95"/>
      <c r="T51" s="95"/>
      <c r="U51" s="95"/>
      <c r="W51" s="95" t="s">
        <v>49</v>
      </c>
      <c r="X51" s="95" t="s">
        <v>49</v>
      </c>
      <c r="Y51" s="95" t="s">
        <v>49</v>
      </c>
      <c r="Z51" s="95" t="s">
        <v>49</v>
      </c>
      <c r="AA51" s="95" t="s">
        <v>49</v>
      </c>
    </row>
    <row r="52" spans="1:27" x14ac:dyDescent="0.3">
      <c r="A52" s="94">
        <v>5014</v>
      </c>
      <c r="B52" s="2">
        <v>1923</v>
      </c>
      <c r="C52" s="95" t="s">
        <v>49</v>
      </c>
      <c r="D52" s="95" t="s">
        <v>49</v>
      </c>
      <c r="E52" s="95" t="s">
        <v>49</v>
      </c>
      <c r="F52" s="95" t="s">
        <v>49</v>
      </c>
      <c r="G52" s="2"/>
      <c r="H52" s="95" t="s">
        <v>49</v>
      </c>
      <c r="I52" s="95" t="s">
        <v>49</v>
      </c>
      <c r="J52" s="95" t="s">
        <v>49</v>
      </c>
      <c r="K52" s="95" t="s">
        <v>49</v>
      </c>
      <c r="L52" s="95" t="s">
        <v>49</v>
      </c>
      <c r="M52" s="95" t="s">
        <v>49</v>
      </c>
      <c r="N52" s="95" t="s">
        <v>49</v>
      </c>
      <c r="O52" s="95" t="s">
        <v>49</v>
      </c>
      <c r="P52" s="95" t="s">
        <v>49</v>
      </c>
      <c r="Q52" s="95" t="s">
        <v>49</v>
      </c>
      <c r="R52" s="95" t="s">
        <v>49</v>
      </c>
      <c r="S52" s="95"/>
      <c r="T52" s="95"/>
      <c r="U52" s="95"/>
      <c r="W52" s="95" t="s">
        <v>49</v>
      </c>
      <c r="X52" s="95" t="s">
        <v>49</v>
      </c>
      <c r="Y52" s="95" t="s">
        <v>49</v>
      </c>
      <c r="Z52" s="95" t="s">
        <v>49</v>
      </c>
      <c r="AA52" s="95" t="s">
        <v>49</v>
      </c>
    </row>
    <row r="53" spans="1:27" x14ac:dyDescent="0.3">
      <c r="A53" s="94">
        <v>4633</v>
      </c>
      <c r="B53" s="2">
        <v>1924</v>
      </c>
      <c r="C53" s="95" t="s">
        <v>49</v>
      </c>
      <c r="D53" s="95" t="s">
        <v>49</v>
      </c>
      <c r="E53" s="95" t="s">
        <v>49</v>
      </c>
      <c r="F53" s="95" t="s">
        <v>49</v>
      </c>
      <c r="G53" s="2"/>
      <c r="H53" s="95" t="s">
        <v>49</v>
      </c>
      <c r="I53" s="95" t="s">
        <v>49</v>
      </c>
      <c r="J53" s="95" t="s">
        <v>49</v>
      </c>
      <c r="K53" s="95" t="s">
        <v>49</v>
      </c>
      <c r="L53" s="95" t="s">
        <v>49</v>
      </c>
      <c r="M53" s="95" t="s">
        <v>49</v>
      </c>
      <c r="N53" s="95" t="s">
        <v>49</v>
      </c>
      <c r="O53" s="95" t="s">
        <v>49</v>
      </c>
      <c r="P53" s="95" t="s">
        <v>49</v>
      </c>
      <c r="Q53" s="95" t="s">
        <v>49</v>
      </c>
      <c r="R53" s="95" t="s">
        <v>49</v>
      </c>
      <c r="S53" s="95"/>
      <c r="T53" s="95"/>
      <c r="U53" s="95"/>
      <c r="W53" s="95" t="s">
        <v>49</v>
      </c>
      <c r="X53" s="95" t="s">
        <v>49</v>
      </c>
      <c r="Y53" s="95" t="s">
        <v>49</v>
      </c>
      <c r="Z53" s="95" t="s">
        <v>49</v>
      </c>
      <c r="AA53" s="95" t="s">
        <v>49</v>
      </c>
    </row>
    <row r="54" spans="1:27" x14ac:dyDescent="0.3">
      <c r="A54" s="94">
        <v>5239</v>
      </c>
      <c r="B54" s="2">
        <v>1925</v>
      </c>
      <c r="C54" s="95" t="s">
        <v>49</v>
      </c>
      <c r="D54" s="95" t="s">
        <v>49</v>
      </c>
      <c r="E54" s="95" t="s">
        <v>49</v>
      </c>
      <c r="F54" s="95" t="s">
        <v>49</v>
      </c>
      <c r="G54" s="2"/>
      <c r="H54" s="95" t="s">
        <v>49</v>
      </c>
      <c r="I54" s="95" t="s">
        <v>49</v>
      </c>
      <c r="J54" s="95" t="s">
        <v>49</v>
      </c>
      <c r="K54" s="95" t="s">
        <v>49</v>
      </c>
      <c r="L54" s="95" t="s">
        <v>49</v>
      </c>
      <c r="M54" s="95" t="s">
        <v>49</v>
      </c>
      <c r="N54" s="95" t="s">
        <v>49</v>
      </c>
      <c r="O54" s="95" t="s">
        <v>49</v>
      </c>
      <c r="P54" s="95" t="s">
        <v>49</v>
      </c>
      <c r="Q54" s="95" t="s">
        <v>49</v>
      </c>
      <c r="R54" s="95" t="s">
        <v>49</v>
      </c>
      <c r="S54" s="95"/>
      <c r="T54" s="95"/>
      <c r="U54" s="95"/>
      <c r="W54" s="95" t="s">
        <v>49</v>
      </c>
      <c r="X54" s="95" t="s">
        <v>49</v>
      </c>
      <c r="Y54" s="95" t="s">
        <v>49</v>
      </c>
      <c r="Z54" s="95" t="s">
        <v>49</v>
      </c>
      <c r="AA54" s="95" t="s">
        <v>49</v>
      </c>
    </row>
    <row r="55" spans="1:27" x14ac:dyDescent="0.3">
      <c r="A55" s="94">
        <v>5469</v>
      </c>
      <c r="B55" s="2">
        <v>1926</v>
      </c>
      <c r="C55" s="95" t="s">
        <v>49</v>
      </c>
      <c r="D55" s="95" t="s">
        <v>49</v>
      </c>
      <c r="E55" s="95" t="s">
        <v>49</v>
      </c>
      <c r="F55" s="95" t="s">
        <v>49</v>
      </c>
      <c r="G55" s="2"/>
      <c r="H55" s="95" t="s">
        <v>49</v>
      </c>
      <c r="I55" s="95" t="s">
        <v>49</v>
      </c>
      <c r="J55" s="95" t="s">
        <v>49</v>
      </c>
      <c r="K55" s="95" t="s">
        <v>49</v>
      </c>
      <c r="L55" s="95" t="s">
        <v>49</v>
      </c>
      <c r="M55" s="95" t="s">
        <v>49</v>
      </c>
      <c r="N55" s="95" t="s">
        <v>49</v>
      </c>
      <c r="O55" s="95" t="s">
        <v>49</v>
      </c>
      <c r="P55" s="95" t="s">
        <v>49</v>
      </c>
      <c r="Q55" s="95" t="s">
        <v>49</v>
      </c>
      <c r="R55" s="95" t="s">
        <v>49</v>
      </c>
      <c r="S55" s="95"/>
      <c r="T55" s="95"/>
      <c r="U55" s="95"/>
      <c r="W55" s="95" t="s">
        <v>49</v>
      </c>
      <c r="X55" s="95" t="s">
        <v>49</v>
      </c>
      <c r="Y55" s="95" t="s">
        <v>49</v>
      </c>
      <c r="Z55" s="95" t="s">
        <v>49</v>
      </c>
      <c r="AA55" s="95" t="s">
        <v>49</v>
      </c>
    </row>
    <row r="56" spans="1:27" x14ac:dyDescent="0.3">
      <c r="A56" s="94">
        <v>4987</v>
      </c>
      <c r="B56" s="2">
        <v>1927</v>
      </c>
      <c r="C56" s="95" t="s">
        <v>49</v>
      </c>
      <c r="D56" s="95" t="s">
        <v>49</v>
      </c>
      <c r="E56" s="95" t="s">
        <v>49</v>
      </c>
      <c r="F56" s="95" t="s">
        <v>49</v>
      </c>
      <c r="G56" s="2"/>
      <c r="H56" s="95" t="s">
        <v>49</v>
      </c>
      <c r="I56" s="95" t="s">
        <v>49</v>
      </c>
      <c r="J56" s="95" t="s">
        <v>49</v>
      </c>
      <c r="K56" s="95" t="s">
        <v>49</v>
      </c>
      <c r="L56" s="95" t="s">
        <v>49</v>
      </c>
      <c r="M56" s="95" t="s">
        <v>49</v>
      </c>
      <c r="N56" s="95" t="s">
        <v>49</v>
      </c>
      <c r="O56" s="95" t="s">
        <v>49</v>
      </c>
      <c r="P56" s="95" t="s">
        <v>49</v>
      </c>
      <c r="Q56" s="95" t="s">
        <v>49</v>
      </c>
      <c r="R56" s="95" t="s">
        <v>49</v>
      </c>
      <c r="S56" s="95"/>
      <c r="T56" s="95"/>
      <c r="U56" s="95"/>
      <c r="W56" s="95" t="s">
        <v>49</v>
      </c>
      <c r="X56" s="95" t="s">
        <v>49</v>
      </c>
      <c r="Y56" s="95" t="s">
        <v>49</v>
      </c>
      <c r="Z56" s="95" t="s">
        <v>49</v>
      </c>
      <c r="AA56" s="95" t="s">
        <v>49</v>
      </c>
    </row>
    <row r="57" spans="1:27" x14ac:dyDescent="0.3">
      <c r="A57" s="94">
        <v>5018</v>
      </c>
      <c r="B57" s="2">
        <v>1928</v>
      </c>
      <c r="C57" s="95" t="s">
        <v>49</v>
      </c>
      <c r="D57" s="95" t="s">
        <v>49</v>
      </c>
      <c r="E57" s="95" t="s">
        <v>49</v>
      </c>
      <c r="F57" s="95" t="s">
        <v>49</v>
      </c>
      <c r="G57" s="2"/>
      <c r="H57" s="95" t="s">
        <v>49</v>
      </c>
      <c r="I57" s="95" t="s">
        <v>49</v>
      </c>
      <c r="J57" s="95" t="s">
        <v>49</v>
      </c>
      <c r="K57" s="95" t="s">
        <v>49</v>
      </c>
      <c r="L57" s="95" t="s">
        <v>49</v>
      </c>
      <c r="M57" s="95" t="s">
        <v>49</v>
      </c>
      <c r="N57" s="95" t="s">
        <v>49</v>
      </c>
      <c r="O57" s="95" t="s">
        <v>49</v>
      </c>
      <c r="P57" s="95" t="s">
        <v>49</v>
      </c>
      <c r="Q57" s="95" t="s">
        <v>49</v>
      </c>
      <c r="R57" s="95" t="s">
        <v>49</v>
      </c>
      <c r="S57" s="95"/>
      <c r="T57" s="95"/>
      <c r="U57" s="95"/>
      <c r="W57" s="95" t="s">
        <v>49</v>
      </c>
      <c r="X57" s="95" t="s">
        <v>49</v>
      </c>
      <c r="Y57" s="95" t="s">
        <v>49</v>
      </c>
      <c r="Z57" s="95" t="s">
        <v>49</v>
      </c>
      <c r="AA57" s="95" t="s">
        <v>49</v>
      </c>
    </row>
    <row r="58" spans="1:27" x14ac:dyDescent="0.3">
      <c r="A58" s="94">
        <v>4863</v>
      </c>
      <c r="B58" s="2">
        <v>1929</v>
      </c>
      <c r="C58" s="95" t="s">
        <v>49</v>
      </c>
      <c r="D58" s="95" t="s">
        <v>49</v>
      </c>
      <c r="E58" s="95" t="s">
        <v>49</v>
      </c>
      <c r="F58" s="95" t="s">
        <v>49</v>
      </c>
      <c r="G58" s="2"/>
      <c r="H58" s="95" t="s">
        <v>49</v>
      </c>
      <c r="I58" s="95" t="s">
        <v>49</v>
      </c>
      <c r="J58" s="95" t="s">
        <v>49</v>
      </c>
      <c r="K58" s="95" t="s">
        <v>49</v>
      </c>
      <c r="L58" s="95" t="s">
        <v>49</v>
      </c>
      <c r="M58" s="95" t="s">
        <v>49</v>
      </c>
      <c r="N58" s="95" t="s">
        <v>49</v>
      </c>
      <c r="O58" s="95" t="s">
        <v>49</v>
      </c>
      <c r="P58" s="95" t="s">
        <v>49</v>
      </c>
      <c r="Q58" s="95" t="s">
        <v>49</v>
      </c>
      <c r="R58" s="95" t="s">
        <v>49</v>
      </c>
      <c r="S58" s="95"/>
      <c r="T58" s="95"/>
      <c r="U58" s="95"/>
      <c r="W58" s="95" t="s">
        <v>49</v>
      </c>
      <c r="X58" s="95" t="s">
        <v>49</v>
      </c>
      <c r="Y58" s="95" t="s">
        <v>49</v>
      </c>
      <c r="Z58" s="95" t="s">
        <v>49</v>
      </c>
      <c r="AA58" s="95" t="s">
        <v>49</v>
      </c>
    </row>
    <row r="59" spans="1:27" x14ac:dyDescent="0.3">
      <c r="A59" s="94">
        <v>4668</v>
      </c>
      <c r="B59" s="2">
        <v>1930</v>
      </c>
      <c r="C59" s="95" t="s">
        <v>49</v>
      </c>
      <c r="D59" s="95" t="s">
        <v>49</v>
      </c>
      <c r="E59" s="95" t="s">
        <v>49</v>
      </c>
      <c r="F59" s="95" t="s">
        <v>49</v>
      </c>
      <c r="G59" s="2"/>
      <c r="H59" s="95" t="s">
        <v>49</v>
      </c>
      <c r="I59" s="95" t="s">
        <v>49</v>
      </c>
      <c r="J59" s="95" t="s">
        <v>49</v>
      </c>
      <c r="K59" s="95" t="s">
        <v>49</v>
      </c>
      <c r="L59" s="95" t="s">
        <v>49</v>
      </c>
      <c r="M59" s="95" t="s">
        <v>49</v>
      </c>
      <c r="N59" s="95" t="s">
        <v>49</v>
      </c>
      <c r="O59" s="95" t="s">
        <v>49</v>
      </c>
      <c r="P59" s="95" t="s">
        <v>49</v>
      </c>
      <c r="Q59" s="95" t="s">
        <v>49</v>
      </c>
      <c r="R59" s="95" t="s">
        <v>49</v>
      </c>
      <c r="S59" s="95"/>
      <c r="T59" s="95"/>
      <c r="U59" s="95"/>
      <c r="W59" s="95" t="s">
        <v>49</v>
      </c>
      <c r="X59" s="95" t="s">
        <v>49</v>
      </c>
      <c r="Y59" s="95" t="s">
        <v>49</v>
      </c>
      <c r="Z59" s="95" t="s">
        <v>49</v>
      </c>
      <c r="AA59" s="95" t="s">
        <v>49</v>
      </c>
    </row>
    <row r="60" spans="1:27" x14ac:dyDescent="0.3">
      <c r="A60" s="94">
        <v>4218</v>
      </c>
      <c r="B60" s="2">
        <v>1931</v>
      </c>
      <c r="C60" s="95" t="s">
        <v>49</v>
      </c>
      <c r="D60" s="95" t="s">
        <v>49</v>
      </c>
      <c r="E60" s="95" t="s">
        <v>49</v>
      </c>
      <c r="F60" s="95" t="s">
        <v>49</v>
      </c>
      <c r="G60" s="2"/>
      <c r="H60" s="95" t="s">
        <v>49</v>
      </c>
      <c r="I60" s="95" t="s">
        <v>49</v>
      </c>
      <c r="J60" s="95" t="s">
        <v>49</v>
      </c>
      <c r="K60" s="95" t="s">
        <v>49</v>
      </c>
      <c r="L60" s="95" t="s">
        <v>49</v>
      </c>
      <c r="M60" s="95" t="s">
        <v>49</v>
      </c>
      <c r="N60" s="95" t="s">
        <v>49</v>
      </c>
      <c r="O60" s="95" t="s">
        <v>49</v>
      </c>
      <c r="P60" s="95" t="s">
        <v>49</v>
      </c>
      <c r="Q60" s="95" t="s">
        <v>49</v>
      </c>
      <c r="R60" s="95" t="s">
        <v>49</v>
      </c>
      <c r="S60" s="95"/>
      <c r="T60" s="95"/>
      <c r="U60" s="95"/>
      <c r="W60" s="95" t="s">
        <v>49</v>
      </c>
      <c r="X60" s="95" t="s">
        <v>49</v>
      </c>
      <c r="Y60" s="95" t="s">
        <v>49</v>
      </c>
      <c r="Z60" s="95" t="s">
        <v>49</v>
      </c>
      <c r="AA60" s="95" t="s">
        <v>49</v>
      </c>
    </row>
    <row r="61" spans="1:27" x14ac:dyDescent="0.3">
      <c r="A61" s="94">
        <v>3206</v>
      </c>
      <c r="B61" s="2">
        <v>1932</v>
      </c>
      <c r="C61" s="95" t="s">
        <v>49</v>
      </c>
      <c r="D61" s="95" t="s">
        <v>49</v>
      </c>
      <c r="E61" s="95" t="s">
        <v>49</v>
      </c>
      <c r="F61" s="95" t="s">
        <v>49</v>
      </c>
      <c r="G61" s="2"/>
      <c r="H61" s="95" t="s">
        <v>49</v>
      </c>
      <c r="I61" s="95" t="s">
        <v>49</v>
      </c>
      <c r="J61" s="95" t="s">
        <v>49</v>
      </c>
      <c r="K61" s="95" t="s">
        <v>49</v>
      </c>
      <c r="L61" s="95" t="s">
        <v>49</v>
      </c>
      <c r="M61" s="95" t="s">
        <v>49</v>
      </c>
      <c r="N61" s="95" t="s">
        <v>49</v>
      </c>
      <c r="O61" s="95" t="s">
        <v>49</v>
      </c>
      <c r="P61" s="95" t="s">
        <v>49</v>
      </c>
      <c r="Q61" s="95" t="s">
        <v>49</v>
      </c>
      <c r="R61" s="95" t="s">
        <v>49</v>
      </c>
      <c r="S61" s="95"/>
      <c r="T61" s="95"/>
      <c r="U61" s="95"/>
      <c r="W61" s="95" t="s">
        <v>49</v>
      </c>
      <c r="X61" s="95" t="s">
        <v>49</v>
      </c>
      <c r="Y61" s="95" t="s">
        <v>49</v>
      </c>
      <c r="Z61" s="95" t="s">
        <v>49</v>
      </c>
      <c r="AA61" s="95" t="s">
        <v>49</v>
      </c>
    </row>
    <row r="62" spans="1:27" x14ac:dyDescent="0.3">
      <c r="A62" s="94">
        <v>3782</v>
      </c>
      <c r="B62" s="2">
        <v>1933</v>
      </c>
      <c r="C62" s="95" t="s">
        <v>49</v>
      </c>
      <c r="D62" s="95" t="s">
        <v>49</v>
      </c>
      <c r="E62" s="95" t="s">
        <v>49</v>
      </c>
      <c r="F62" s="95" t="s">
        <v>49</v>
      </c>
      <c r="G62" s="2"/>
      <c r="H62" s="95" t="s">
        <v>49</v>
      </c>
      <c r="I62" s="95" t="s">
        <v>49</v>
      </c>
      <c r="J62" s="95" t="s">
        <v>49</v>
      </c>
      <c r="K62" s="95" t="s">
        <v>49</v>
      </c>
      <c r="L62" s="95" t="s">
        <v>49</v>
      </c>
      <c r="M62" s="95" t="s">
        <v>49</v>
      </c>
      <c r="N62" s="95" t="s">
        <v>49</v>
      </c>
      <c r="O62" s="95" t="s">
        <v>49</v>
      </c>
      <c r="P62" s="95" t="s">
        <v>49</v>
      </c>
      <c r="Q62" s="95" t="s">
        <v>49</v>
      </c>
      <c r="R62" s="95" t="s">
        <v>49</v>
      </c>
      <c r="S62" s="95"/>
      <c r="T62" s="95"/>
      <c r="U62" s="95"/>
      <c r="W62" s="95" t="s">
        <v>49</v>
      </c>
      <c r="X62" s="95" t="s">
        <v>49</v>
      </c>
      <c r="Y62" s="95" t="s">
        <v>49</v>
      </c>
      <c r="Z62" s="95" t="s">
        <v>49</v>
      </c>
      <c r="AA62" s="95" t="s">
        <v>49</v>
      </c>
    </row>
    <row r="63" spans="1:27" x14ac:dyDescent="0.3">
      <c r="A63" s="94">
        <v>4151</v>
      </c>
      <c r="B63" s="2">
        <v>1934</v>
      </c>
      <c r="C63" s="95" t="s">
        <v>49</v>
      </c>
      <c r="D63" s="95" t="s">
        <v>49</v>
      </c>
      <c r="E63" s="95" t="s">
        <v>49</v>
      </c>
      <c r="F63" s="95" t="s">
        <v>49</v>
      </c>
      <c r="G63" s="2"/>
      <c r="H63" s="95" t="s">
        <v>49</v>
      </c>
      <c r="I63" s="95" t="s">
        <v>49</v>
      </c>
      <c r="J63" s="95" t="s">
        <v>49</v>
      </c>
      <c r="K63" s="95" t="s">
        <v>49</v>
      </c>
      <c r="L63" s="95" t="s">
        <v>49</v>
      </c>
      <c r="M63" s="95" t="s">
        <v>49</v>
      </c>
      <c r="N63" s="95" t="s">
        <v>49</v>
      </c>
      <c r="O63" s="95" t="s">
        <v>49</v>
      </c>
      <c r="P63" s="95" t="s">
        <v>49</v>
      </c>
      <c r="Q63" s="95" t="s">
        <v>49</v>
      </c>
      <c r="R63" s="95" t="s">
        <v>49</v>
      </c>
      <c r="S63" s="95"/>
      <c r="T63" s="95"/>
      <c r="U63" s="95"/>
      <c r="W63" s="95" t="s">
        <v>49</v>
      </c>
      <c r="X63" s="95" t="s">
        <v>49</v>
      </c>
      <c r="Y63" s="95" t="s">
        <v>49</v>
      </c>
      <c r="Z63" s="95" t="s">
        <v>49</v>
      </c>
      <c r="AA63" s="95" t="s">
        <v>49</v>
      </c>
    </row>
    <row r="64" spans="1:27" x14ac:dyDescent="0.3">
      <c r="A64" s="94">
        <v>4540</v>
      </c>
      <c r="B64" s="2">
        <v>1935</v>
      </c>
      <c r="C64" s="95" t="s">
        <v>49</v>
      </c>
      <c r="D64" s="95" t="s">
        <v>49</v>
      </c>
      <c r="E64" s="95" t="s">
        <v>49</v>
      </c>
      <c r="F64" s="95" t="s">
        <v>49</v>
      </c>
      <c r="G64" s="2"/>
      <c r="H64" s="95" t="s">
        <v>49</v>
      </c>
      <c r="I64" s="95" t="s">
        <v>49</v>
      </c>
      <c r="J64" s="95" t="s">
        <v>49</v>
      </c>
      <c r="K64" s="95" t="s">
        <v>49</v>
      </c>
      <c r="L64" s="95" t="s">
        <v>49</v>
      </c>
      <c r="M64" s="95" t="s">
        <v>49</v>
      </c>
      <c r="N64" s="95" t="s">
        <v>49</v>
      </c>
      <c r="O64" s="95" t="s">
        <v>49</v>
      </c>
      <c r="P64" s="95" t="s">
        <v>49</v>
      </c>
      <c r="Q64" s="95" t="s">
        <v>49</v>
      </c>
      <c r="R64" s="95" t="s">
        <v>49</v>
      </c>
      <c r="S64" s="95"/>
      <c r="T64" s="95"/>
      <c r="U64" s="95"/>
      <c r="W64" s="95" t="s">
        <v>49</v>
      </c>
      <c r="X64" s="95" t="s">
        <v>49</v>
      </c>
      <c r="Y64" s="95" t="s">
        <v>49</v>
      </c>
      <c r="Z64" s="95" t="s">
        <v>49</v>
      </c>
      <c r="AA64" s="95" t="s">
        <v>49</v>
      </c>
    </row>
    <row r="65" spans="1:27" x14ac:dyDescent="0.3">
      <c r="A65" s="94">
        <v>5346</v>
      </c>
      <c r="B65" s="2">
        <v>1936</v>
      </c>
      <c r="C65" s="95" t="s">
        <v>49</v>
      </c>
      <c r="D65" s="95" t="s">
        <v>49</v>
      </c>
      <c r="E65" s="95" t="s">
        <v>49</v>
      </c>
      <c r="F65" s="95" t="s">
        <v>49</v>
      </c>
      <c r="G65" s="2"/>
      <c r="H65" s="95" t="s">
        <v>49</v>
      </c>
      <c r="I65" s="95" t="s">
        <v>49</v>
      </c>
      <c r="J65" s="95" t="s">
        <v>49</v>
      </c>
      <c r="K65" s="95" t="s">
        <v>49</v>
      </c>
      <c r="L65" s="95" t="s">
        <v>49</v>
      </c>
      <c r="M65" s="95" t="s">
        <v>49</v>
      </c>
      <c r="N65" s="95" t="s">
        <v>49</v>
      </c>
      <c r="O65" s="95" t="s">
        <v>49</v>
      </c>
      <c r="P65" s="95" t="s">
        <v>49</v>
      </c>
      <c r="Q65" s="95" t="s">
        <v>49</v>
      </c>
      <c r="R65" s="95" t="s">
        <v>49</v>
      </c>
      <c r="S65" s="95"/>
      <c r="T65" s="95"/>
      <c r="U65" s="95"/>
      <c r="W65" s="95" t="s">
        <v>49</v>
      </c>
      <c r="X65" s="95" t="s">
        <v>49</v>
      </c>
      <c r="Y65" s="95" t="s">
        <v>49</v>
      </c>
      <c r="Z65" s="95" t="s">
        <v>49</v>
      </c>
      <c r="AA65" s="95" t="s">
        <v>49</v>
      </c>
    </row>
    <row r="66" spans="1:27" x14ac:dyDescent="0.3">
      <c r="A66" s="94">
        <v>6800</v>
      </c>
      <c r="B66" s="2">
        <v>1937</v>
      </c>
      <c r="C66" s="95" t="s">
        <v>49</v>
      </c>
      <c r="D66" s="95" t="s">
        <v>49</v>
      </c>
      <c r="E66" s="95" t="s">
        <v>49</v>
      </c>
      <c r="F66" s="95" t="s">
        <v>49</v>
      </c>
      <c r="G66" s="2"/>
      <c r="H66" s="95" t="s">
        <v>49</v>
      </c>
      <c r="I66" s="95" t="s">
        <v>49</v>
      </c>
      <c r="J66" s="95" t="s">
        <v>49</v>
      </c>
      <c r="K66" s="95" t="s">
        <v>49</v>
      </c>
      <c r="L66" s="95" t="s">
        <v>49</v>
      </c>
      <c r="M66" s="95" t="s">
        <v>49</v>
      </c>
      <c r="N66" s="95" t="s">
        <v>49</v>
      </c>
      <c r="O66" s="95" t="s">
        <v>49</v>
      </c>
      <c r="P66" s="95" t="s">
        <v>49</v>
      </c>
      <c r="Q66" s="95" t="s">
        <v>49</v>
      </c>
      <c r="R66" s="95" t="s">
        <v>49</v>
      </c>
      <c r="S66" s="95"/>
      <c r="T66" s="95"/>
      <c r="U66" s="95"/>
      <c r="W66" s="95" t="s">
        <v>49</v>
      </c>
      <c r="X66" s="95" t="s">
        <v>49</v>
      </c>
      <c r="Y66" s="95" t="s">
        <v>49</v>
      </c>
      <c r="Z66" s="95" t="s">
        <v>49</v>
      </c>
      <c r="AA66" s="95" t="s">
        <v>49</v>
      </c>
    </row>
    <row r="67" spans="1:27" x14ac:dyDescent="0.3">
      <c r="A67" s="94">
        <v>7281</v>
      </c>
      <c r="B67" s="2">
        <v>1938</v>
      </c>
      <c r="C67" s="95" t="s">
        <v>49</v>
      </c>
      <c r="D67" s="95" t="s">
        <v>49</v>
      </c>
      <c r="E67" s="95" t="s">
        <v>49</v>
      </c>
      <c r="F67" s="95" t="s">
        <v>49</v>
      </c>
      <c r="G67" s="2"/>
      <c r="H67" s="95" t="s">
        <v>49</v>
      </c>
      <c r="I67" s="95" t="s">
        <v>49</v>
      </c>
      <c r="J67" s="95" t="s">
        <v>49</v>
      </c>
      <c r="K67" s="95" t="s">
        <v>49</v>
      </c>
      <c r="L67" s="95" t="s">
        <v>49</v>
      </c>
      <c r="M67" s="95" t="s">
        <v>49</v>
      </c>
      <c r="N67" s="95" t="s">
        <v>49</v>
      </c>
      <c r="O67" s="95" t="s">
        <v>49</v>
      </c>
      <c r="P67" s="95" t="s">
        <v>49</v>
      </c>
      <c r="Q67" s="95" t="s">
        <v>49</v>
      </c>
      <c r="R67" s="95" t="s">
        <v>49</v>
      </c>
      <c r="S67" s="95"/>
      <c r="T67" s="95"/>
      <c r="U67" s="95"/>
      <c r="W67" s="95" t="s">
        <v>49</v>
      </c>
      <c r="X67" s="95" t="s">
        <v>49</v>
      </c>
      <c r="Y67" s="95" t="s">
        <v>49</v>
      </c>
      <c r="Z67" s="95" t="s">
        <v>49</v>
      </c>
      <c r="AA67" s="95" t="s">
        <v>49</v>
      </c>
    </row>
    <row r="68" spans="1:27" x14ac:dyDescent="0.3">
      <c r="A68" s="94">
        <v>7785</v>
      </c>
      <c r="B68" s="2">
        <v>1939</v>
      </c>
      <c r="C68" s="95" t="s">
        <v>49</v>
      </c>
      <c r="D68" s="95" t="s">
        <v>49</v>
      </c>
      <c r="E68" s="95" t="s">
        <v>49</v>
      </c>
      <c r="F68" s="95" t="s">
        <v>49</v>
      </c>
      <c r="G68" s="2"/>
      <c r="H68" s="95" t="s">
        <v>49</v>
      </c>
      <c r="I68" s="95" t="s">
        <v>49</v>
      </c>
      <c r="J68" s="95" t="s">
        <v>49</v>
      </c>
      <c r="K68" s="95" t="s">
        <v>49</v>
      </c>
      <c r="L68" s="95" t="s">
        <v>49</v>
      </c>
      <c r="M68" s="95" t="s">
        <v>49</v>
      </c>
      <c r="N68" s="95" t="s">
        <v>49</v>
      </c>
      <c r="O68" s="95" t="s">
        <v>49</v>
      </c>
      <c r="P68" s="95" t="s">
        <v>49</v>
      </c>
      <c r="Q68" s="95" t="s">
        <v>49</v>
      </c>
      <c r="R68" s="95" t="s">
        <v>49</v>
      </c>
      <c r="S68" s="95"/>
      <c r="T68" s="95"/>
      <c r="U68" s="95"/>
      <c r="W68" s="95" t="s">
        <v>49</v>
      </c>
      <c r="X68" s="95" t="s">
        <v>49</v>
      </c>
      <c r="Y68" s="95" t="s">
        <v>49</v>
      </c>
      <c r="Z68" s="95" t="s">
        <v>49</v>
      </c>
      <c r="AA68" s="95" t="s">
        <v>49</v>
      </c>
    </row>
    <row r="69" spans="1:27" x14ac:dyDescent="0.3">
      <c r="A69" s="94">
        <v>8249</v>
      </c>
      <c r="B69" s="2">
        <v>1940</v>
      </c>
      <c r="C69" s="95" t="s">
        <v>49</v>
      </c>
      <c r="D69" s="95" t="s">
        <v>49</v>
      </c>
      <c r="E69" s="95" t="s">
        <v>49</v>
      </c>
      <c r="F69" s="95" t="s">
        <v>49</v>
      </c>
      <c r="G69" s="2"/>
      <c r="H69" s="95" t="s">
        <v>49</v>
      </c>
      <c r="I69" s="95" t="s">
        <v>49</v>
      </c>
      <c r="J69" s="95" t="s">
        <v>49</v>
      </c>
      <c r="K69" s="95" t="s">
        <v>49</v>
      </c>
      <c r="L69" s="95" t="s">
        <v>49</v>
      </c>
      <c r="M69" s="95" t="s">
        <v>49</v>
      </c>
      <c r="N69" s="95" t="s">
        <v>49</v>
      </c>
      <c r="O69" s="95" t="s">
        <v>49</v>
      </c>
      <c r="P69" s="95" t="s">
        <v>49</v>
      </c>
      <c r="Q69" s="95" t="s">
        <v>49</v>
      </c>
      <c r="R69" s="95" t="s">
        <v>49</v>
      </c>
      <c r="S69" s="95"/>
      <c r="T69" s="95"/>
      <c r="U69" s="95"/>
      <c r="W69" s="95" t="s">
        <v>49</v>
      </c>
      <c r="X69" s="95" t="s">
        <v>49</v>
      </c>
      <c r="Y69" s="95" t="s">
        <v>49</v>
      </c>
      <c r="Z69" s="95" t="s">
        <v>49</v>
      </c>
      <c r="AA69" s="95" t="s">
        <v>49</v>
      </c>
    </row>
    <row r="70" spans="1:27" x14ac:dyDescent="0.3">
      <c r="A70" s="94">
        <v>9232</v>
      </c>
      <c r="B70" s="2">
        <v>1941</v>
      </c>
      <c r="C70" s="95" t="s">
        <v>49</v>
      </c>
      <c r="D70" s="95" t="s">
        <v>49</v>
      </c>
      <c r="E70" s="95" t="s">
        <v>49</v>
      </c>
      <c r="F70" s="95" t="s">
        <v>49</v>
      </c>
      <c r="G70" s="2"/>
      <c r="H70" s="95" t="s">
        <v>49</v>
      </c>
      <c r="I70" s="95" t="s">
        <v>49</v>
      </c>
      <c r="J70" s="95" t="s">
        <v>49</v>
      </c>
      <c r="K70" s="95" t="s">
        <v>49</v>
      </c>
      <c r="L70" s="95" t="s">
        <v>49</v>
      </c>
      <c r="M70" s="95" t="s">
        <v>49</v>
      </c>
      <c r="N70" s="95" t="s">
        <v>49</v>
      </c>
      <c r="O70" s="95" t="s">
        <v>49</v>
      </c>
      <c r="P70" s="95" t="s">
        <v>49</v>
      </c>
      <c r="Q70" s="95" t="s">
        <v>49</v>
      </c>
      <c r="R70" s="95" t="s">
        <v>49</v>
      </c>
      <c r="S70" s="95"/>
      <c r="T70" s="95"/>
      <c r="U70" s="95"/>
      <c r="W70" s="95" t="s">
        <v>49</v>
      </c>
      <c r="X70" s="95" t="s">
        <v>49</v>
      </c>
      <c r="Y70" s="95" t="s">
        <v>49</v>
      </c>
      <c r="Z70" s="95" t="s">
        <v>49</v>
      </c>
      <c r="AA70" s="95" t="s">
        <v>49</v>
      </c>
    </row>
    <row r="71" spans="1:27" x14ac:dyDescent="0.3">
      <c r="A71" s="94">
        <v>10681</v>
      </c>
      <c r="B71" s="2">
        <v>1942</v>
      </c>
      <c r="C71" s="95" t="s">
        <v>49</v>
      </c>
      <c r="D71" s="95" t="s">
        <v>49</v>
      </c>
      <c r="E71" s="95" t="s">
        <v>49</v>
      </c>
      <c r="F71" s="95" t="s">
        <v>49</v>
      </c>
      <c r="G71" s="2"/>
      <c r="H71" s="95" t="s">
        <v>49</v>
      </c>
      <c r="I71" s="95" t="s">
        <v>49</v>
      </c>
      <c r="J71" s="95" t="s">
        <v>49</v>
      </c>
      <c r="K71" s="95" t="s">
        <v>49</v>
      </c>
      <c r="L71" s="95" t="s">
        <v>49</v>
      </c>
      <c r="M71" s="95" t="s">
        <v>49</v>
      </c>
      <c r="N71" s="95" t="s">
        <v>49</v>
      </c>
      <c r="O71" s="95" t="s">
        <v>49</v>
      </c>
      <c r="P71" s="95" t="s">
        <v>49</v>
      </c>
      <c r="Q71" s="95" t="s">
        <v>49</v>
      </c>
      <c r="R71" s="95" t="s">
        <v>49</v>
      </c>
      <c r="S71" s="95"/>
      <c r="T71" s="95"/>
      <c r="U71" s="95"/>
      <c r="W71" s="95" t="s">
        <v>49</v>
      </c>
      <c r="X71" s="95" t="s">
        <v>49</v>
      </c>
      <c r="Y71" s="95" t="s">
        <v>49</v>
      </c>
      <c r="Z71" s="95" t="s">
        <v>49</v>
      </c>
      <c r="AA71" s="95" t="s">
        <v>49</v>
      </c>
    </row>
    <row r="72" spans="1:27" x14ac:dyDescent="0.3">
      <c r="A72" s="94">
        <v>13035</v>
      </c>
      <c r="B72" s="2">
        <v>1943</v>
      </c>
      <c r="C72" s="95" t="s">
        <v>49</v>
      </c>
      <c r="D72" s="95" t="s">
        <v>49</v>
      </c>
      <c r="E72" s="95" t="s">
        <v>49</v>
      </c>
      <c r="F72" s="95" t="s">
        <v>49</v>
      </c>
      <c r="G72" s="2"/>
      <c r="H72" s="95" t="s">
        <v>49</v>
      </c>
      <c r="I72" s="95" t="s">
        <v>49</v>
      </c>
      <c r="J72" s="95" t="s">
        <v>49</v>
      </c>
      <c r="K72" s="95" t="s">
        <v>49</v>
      </c>
      <c r="L72" s="95" t="s">
        <v>49</v>
      </c>
      <c r="M72" s="95" t="s">
        <v>49</v>
      </c>
      <c r="N72" s="95" t="s">
        <v>49</v>
      </c>
      <c r="O72" s="95" t="s">
        <v>49</v>
      </c>
      <c r="P72" s="95" t="s">
        <v>49</v>
      </c>
      <c r="Q72" s="95" t="s">
        <v>49</v>
      </c>
      <c r="R72" s="95" t="s">
        <v>49</v>
      </c>
      <c r="S72" s="95"/>
      <c r="T72" s="95"/>
      <c r="U72" s="95"/>
      <c r="W72" s="95" t="s">
        <v>49</v>
      </c>
      <c r="X72" s="95" t="s">
        <v>49</v>
      </c>
      <c r="Y72" s="95" t="s">
        <v>49</v>
      </c>
      <c r="Z72" s="95" t="s">
        <v>49</v>
      </c>
      <c r="AA72" s="95" t="s">
        <v>49</v>
      </c>
    </row>
    <row r="73" spans="1:27" x14ac:dyDescent="0.3">
      <c r="A73" s="94">
        <v>18801</v>
      </c>
      <c r="B73" s="2">
        <v>1944</v>
      </c>
      <c r="C73" s="95" t="s">
        <v>49</v>
      </c>
      <c r="D73" s="95" t="s">
        <v>49</v>
      </c>
      <c r="E73" s="95" t="s">
        <v>49</v>
      </c>
      <c r="F73" s="95" t="s">
        <v>49</v>
      </c>
      <c r="G73" s="2"/>
      <c r="H73" s="95" t="s">
        <v>49</v>
      </c>
      <c r="I73" s="95" t="s">
        <v>49</v>
      </c>
      <c r="J73" s="95" t="s">
        <v>49</v>
      </c>
      <c r="K73" s="95" t="s">
        <v>49</v>
      </c>
      <c r="L73" s="95" t="s">
        <v>49</v>
      </c>
      <c r="M73" s="95" t="s">
        <v>49</v>
      </c>
      <c r="N73" s="95" t="s">
        <v>49</v>
      </c>
      <c r="O73" s="95" t="s">
        <v>49</v>
      </c>
      <c r="P73" s="95" t="s">
        <v>49</v>
      </c>
      <c r="Q73" s="95" t="s">
        <v>49</v>
      </c>
      <c r="R73" s="95" t="s">
        <v>49</v>
      </c>
      <c r="S73" s="95"/>
      <c r="T73" s="95"/>
      <c r="U73" s="95"/>
      <c r="W73" s="95" t="s">
        <v>49</v>
      </c>
      <c r="X73" s="95" t="s">
        <v>49</v>
      </c>
      <c r="Y73" s="95" t="s">
        <v>49</v>
      </c>
      <c r="Z73" s="95" t="s">
        <v>49</v>
      </c>
      <c r="AA73" s="95" t="s">
        <v>49</v>
      </c>
    </row>
    <row r="74" spans="1:27" x14ac:dyDescent="0.3">
      <c r="A74" s="94">
        <v>20566</v>
      </c>
      <c r="B74" s="2">
        <v>1945</v>
      </c>
      <c r="C74" s="95" t="s">
        <v>49</v>
      </c>
      <c r="D74" s="95" t="s">
        <v>49</v>
      </c>
      <c r="E74" s="95" t="s">
        <v>49</v>
      </c>
      <c r="F74" s="95" t="s">
        <v>49</v>
      </c>
      <c r="G74" s="2"/>
      <c r="H74" s="95" t="s">
        <v>49</v>
      </c>
      <c r="I74" s="95" t="s">
        <v>49</v>
      </c>
      <c r="J74" s="95" t="s">
        <v>49</v>
      </c>
      <c r="K74" s="95" t="s">
        <v>49</v>
      </c>
      <c r="L74" s="95" t="s">
        <v>49</v>
      </c>
      <c r="M74" s="95" t="s">
        <v>49</v>
      </c>
      <c r="N74" s="95" t="s">
        <v>49</v>
      </c>
      <c r="O74" s="95" t="s">
        <v>49</v>
      </c>
      <c r="P74" s="95" t="s">
        <v>49</v>
      </c>
      <c r="Q74" s="95" t="s">
        <v>49</v>
      </c>
      <c r="R74" s="95" t="s">
        <v>49</v>
      </c>
      <c r="S74" s="95"/>
      <c r="T74" s="95"/>
      <c r="U74" s="95"/>
      <c r="W74" s="95" t="s">
        <v>49</v>
      </c>
      <c r="X74" s="95" t="s">
        <v>49</v>
      </c>
      <c r="Y74" s="95" t="s">
        <v>49</v>
      </c>
      <c r="Z74" s="95" t="s">
        <v>49</v>
      </c>
      <c r="AA74" s="95" t="s">
        <v>49</v>
      </c>
    </row>
    <row r="75" spans="1:27" x14ac:dyDescent="0.3">
      <c r="A75" s="94">
        <v>27930</v>
      </c>
      <c r="B75" s="2">
        <v>1946</v>
      </c>
      <c r="C75" s="95" t="s">
        <v>49</v>
      </c>
      <c r="D75" s="95" t="s">
        <v>49</v>
      </c>
      <c r="E75" s="95" t="s">
        <v>49</v>
      </c>
      <c r="F75" s="95" t="s">
        <v>49</v>
      </c>
      <c r="G75" s="2"/>
      <c r="H75" s="95" t="s">
        <v>49</v>
      </c>
      <c r="I75" s="95" t="s">
        <v>49</v>
      </c>
      <c r="J75" s="95" t="s">
        <v>49</v>
      </c>
      <c r="K75" s="95" t="s">
        <v>49</v>
      </c>
      <c r="L75" s="95" t="s">
        <v>49</v>
      </c>
      <c r="M75" s="95" t="s">
        <v>49</v>
      </c>
      <c r="N75" s="95" t="s">
        <v>49</v>
      </c>
      <c r="O75" s="95" t="s">
        <v>49</v>
      </c>
      <c r="P75" s="95" t="s">
        <v>49</v>
      </c>
      <c r="Q75" s="95" t="s">
        <v>49</v>
      </c>
      <c r="R75" s="95" t="s">
        <v>49</v>
      </c>
      <c r="S75" s="95"/>
      <c r="T75" s="95"/>
      <c r="U75" s="95"/>
      <c r="W75" s="95" t="s">
        <v>49</v>
      </c>
      <c r="X75" s="95" t="s">
        <v>49</v>
      </c>
      <c r="Y75" s="95" t="s">
        <v>49</v>
      </c>
      <c r="Z75" s="95" t="s">
        <v>49</v>
      </c>
      <c r="AA75" s="95" t="s">
        <v>49</v>
      </c>
    </row>
    <row r="76" spans="1:27" x14ac:dyDescent="0.3">
      <c r="A76" s="94">
        <v>31023</v>
      </c>
      <c r="B76" s="2">
        <v>1947</v>
      </c>
      <c r="C76" s="95" t="s">
        <v>49</v>
      </c>
      <c r="D76" s="95" t="s">
        <v>49</v>
      </c>
      <c r="E76" s="95" t="s">
        <v>49</v>
      </c>
      <c r="F76" s="95" t="s">
        <v>49</v>
      </c>
      <c r="G76" s="2"/>
      <c r="H76" s="95" t="s">
        <v>49</v>
      </c>
      <c r="I76" s="95" t="s">
        <v>49</v>
      </c>
      <c r="J76" s="95" t="s">
        <v>49</v>
      </c>
      <c r="K76" s="95" t="s">
        <v>49</v>
      </c>
      <c r="L76" s="95" t="s">
        <v>49</v>
      </c>
      <c r="M76" s="95" t="s">
        <v>49</v>
      </c>
      <c r="N76" s="95" t="s">
        <v>49</v>
      </c>
      <c r="O76" s="95" t="s">
        <v>49</v>
      </c>
      <c r="P76" s="95" t="s">
        <v>49</v>
      </c>
      <c r="Q76" s="95" t="s">
        <v>49</v>
      </c>
      <c r="R76" s="95" t="s">
        <v>49</v>
      </c>
      <c r="S76" s="95"/>
      <c r="T76" s="95"/>
      <c r="U76" s="95"/>
      <c r="W76" s="95" t="s">
        <v>49</v>
      </c>
      <c r="X76" s="95" t="s">
        <v>49</v>
      </c>
      <c r="Y76" s="95" t="s">
        <v>49</v>
      </c>
      <c r="Z76" s="95" t="s">
        <v>49</v>
      </c>
      <c r="AA76" s="95" t="s">
        <v>49</v>
      </c>
    </row>
    <row r="77" spans="1:27" x14ac:dyDescent="0.3">
      <c r="A77" s="94">
        <v>33101</v>
      </c>
      <c r="B77" s="2">
        <v>1948</v>
      </c>
      <c r="C77" s="95" t="s">
        <v>49</v>
      </c>
      <c r="D77" s="95" t="s">
        <v>49</v>
      </c>
      <c r="E77" s="95" t="s">
        <v>49</v>
      </c>
      <c r="F77" s="95" t="s">
        <v>49</v>
      </c>
      <c r="G77" s="2"/>
      <c r="H77" s="95" t="s">
        <v>49</v>
      </c>
      <c r="I77" s="95" t="s">
        <v>49</v>
      </c>
      <c r="J77" s="95" t="s">
        <v>49</v>
      </c>
      <c r="K77" s="95" t="s">
        <v>49</v>
      </c>
      <c r="L77" s="95" t="s">
        <v>49</v>
      </c>
      <c r="M77" s="95" t="s">
        <v>49</v>
      </c>
      <c r="N77" s="95" t="s">
        <v>49</v>
      </c>
      <c r="O77" s="95" t="s">
        <v>49</v>
      </c>
      <c r="P77" s="95" t="s">
        <v>49</v>
      </c>
      <c r="Q77" s="95" t="s">
        <v>49</v>
      </c>
      <c r="R77" s="95" t="s">
        <v>49</v>
      </c>
      <c r="S77" s="95"/>
      <c r="T77" s="95"/>
      <c r="U77" s="95"/>
      <c r="W77" s="95" t="s">
        <v>49</v>
      </c>
      <c r="X77" s="95" t="s">
        <v>49</v>
      </c>
      <c r="Y77" s="95" t="s">
        <v>49</v>
      </c>
      <c r="Z77" s="95" t="s">
        <v>49</v>
      </c>
      <c r="AA77" s="95" t="s">
        <v>49</v>
      </c>
    </row>
    <row r="78" spans="1:27" x14ac:dyDescent="0.3">
      <c r="A78" s="94">
        <v>36412</v>
      </c>
      <c r="B78" s="2">
        <v>1949</v>
      </c>
      <c r="C78" s="95" t="s">
        <v>49</v>
      </c>
      <c r="D78" s="95" t="s">
        <v>49</v>
      </c>
      <c r="E78" s="95" t="s">
        <v>49</v>
      </c>
      <c r="F78" s="95" t="s">
        <v>49</v>
      </c>
      <c r="G78" s="2"/>
      <c r="H78" s="95" t="s">
        <v>49</v>
      </c>
      <c r="I78" s="95" t="s">
        <v>49</v>
      </c>
      <c r="J78" s="95" t="s">
        <v>49</v>
      </c>
      <c r="K78" s="95" t="s">
        <v>49</v>
      </c>
      <c r="L78" s="95" t="s">
        <v>49</v>
      </c>
      <c r="M78" s="95" t="s">
        <v>49</v>
      </c>
      <c r="N78" s="95" t="s">
        <v>49</v>
      </c>
      <c r="O78" s="95" t="s">
        <v>49</v>
      </c>
      <c r="P78" s="95" t="s">
        <v>49</v>
      </c>
      <c r="Q78" s="95" t="s">
        <v>49</v>
      </c>
      <c r="R78" s="95" t="s">
        <v>49</v>
      </c>
      <c r="S78" s="95"/>
      <c r="T78" s="95"/>
      <c r="U78" s="95"/>
      <c r="W78" s="95" t="s">
        <v>49</v>
      </c>
      <c r="X78" s="95" t="s">
        <v>49</v>
      </c>
      <c r="Y78" s="95" t="s">
        <v>49</v>
      </c>
      <c r="Z78" s="95" t="s">
        <v>49</v>
      </c>
      <c r="AA78" s="95" t="s">
        <v>49</v>
      </c>
    </row>
    <row r="79" spans="1:27" x14ac:dyDescent="0.3">
      <c r="A79" s="94">
        <v>42163</v>
      </c>
      <c r="B79" s="2">
        <v>1950</v>
      </c>
      <c r="C79" s="95" t="s">
        <v>49</v>
      </c>
      <c r="D79" s="95" t="s">
        <v>49</v>
      </c>
      <c r="E79" s="95" t="s">
        <v>49</v>
      </c>
      <c r="F79" s="95" t="s">
        <v>49</v>
      </c>
      <c r="G79" s="2"/>
      <c r="H79" s="95" t="s">
        <v>49</v>
      </c>
      <c r="I79" s="95" t="s">
        <v>49</v>
      </c>
      <c r="J79" s="95" t="s">
        <v>49</v>
      </c>
      <c r="K79" s="95" t="s">
        <v>49</v>
      </c>
      <c r="L79" s="95" t="s">
        <v>49</v>
      </c>
      <c r="M79" s="95" t="s">
        <v>49</v>
      </c>
      <c r="N79" s="95" t="s">
        <v>49</v>
      </c>
      <c r="O79" s="95" t="s">
        <v>49</v>
      </c>
      <c r="P79" s="95" t="s">
        <v>49</v>
      </c>
      <c r="Q79" s="95" t="s">
        <v>49</v>
      </c>
      <c r="R79" s="95" t="s">
        <v>49</v>
      </c>
      <c r="S79" s="95"/>
      <c r="T79" s="95"/>
      <c r="U79" s="95"/>
      <c r="W79" s="95" t="s">
        <v>49</v>
      </c>
      <c r="X79" s="95" t="s">
        <v>49</v>
      </c>
      <c r="Y79" s="95" t="s">
        <v>49</v>
      </c>
      <c r="Z79" s="95" t="s">
        <v>49</v>
      </c>
      <c r="AA79" s="95" t="s">
        <v>49</v>
      </c>
    </row>
    <row r="80" spans="1:27" x14ac:dyDescent="0.3">
      <c r="A80" s="94">
        <v>54375</v>
      </c>
      <c r="B80" s="2">
        <v>1951</v>
      </c>
      <c r="C80" s="95" t="s">
        <v>49</v>
      </c>
      <c r="D80" s="95" t="s">
        <v>49</v>
      </c>
      <c r="E80" s="95" t="s">
        <v>49</v>
      </c>
      <c r="F80" s="95" t="s">
        <v>49</v>
      </c>
      <c r="G80" s="2"/>
      <c r="H80" s="95" t="s">
        <v>49</v>
      </c>
      <c r="I80" s="95" t="s">
        <v>49</v>
      </c>
      <c r="J80" s="95" t="s">
        <v>49</v>
      </c>
      <c r="K80" s="95" t="s">
        <v>49</v>
      </c>
      <c r="L80" s="95" t="s">
        <v>49</v>
      </c>
      <c r="M80" s="95" t="s">
        <v>49</v>
      </c>
      <c r="N80" s="95" t="s">
        <v>49</v>
      </c>
      <c r="O80" s="95" t="s">
        <v>49</v>
      </c>
      <c r="P80" s="95" t="s">
        <v>49</v>
      </c>
      <c r="Q80" s="95" t="s">
        <v>49</v>
      </c>
      <c r="R80" s="95" t="s">
        <v>49</v>
      </c>
      <c r="S80" s="95"/>
      <c r="T80" s="95"/>
      <c r="U80" s="95"/>
      <c r="W80" s="95" t="s">
        <v>49</v>
      </c>
      <c r="X80" s="95" t="s">
        <v>49</v>
      </c>
      <c r="Y80" s="95" t="s">
        <v>49</v>
      </c>
      <c r="Z80" s="95" t="s">
        <v>49</v>
      </c>
      <c r="AA80" s="95" t="s">
        <v>49</v>
      </c>
    </row>
    <row r="81" spans="1:27" x14ac:dyDescent="0.3">
      <c r="A81" s="94">
        <v>60993</v>
      </c>
      <c r="B81" s="2">
        <v>1952</v>
      </c>
      <c r="C81" s="95" t="s">
        <v>49</v>
      </c>
      <c r="D81" s="95" t="s">
        <v>49</v>
      </c>
      <c r="E81" s="95" t="s">
        <v>49</v>
      </c>
      <c r="F81" s="95" t="s">
        <v>49</v>
      </c>
      <c r="G81" s="2"/>
      <c r="H81" s="95" t="s">
        <v>49</v>
      </c>
      <c r="I81" s="95" t="s">
        <v>49</v>
      </c>
      <c r="J81" s="95" t="s">
        <v>49</v>
      </c>
      <c r="K81" s="95" t="s">
        <v>49</v>
      </c>
      <c r="L81" s="95" t="s">
        <v>49</v>
      </c>
      <c r="M81" s="95" t="s">
        <v>49</v>
      </c>
      <c r="N81" s="95" t="s">
        <v>49</v>
      </c>
      <c r="O81" s="95" t="s">
        <v>49</v>
      </c>
      <c r="P81" s="95" t="s">
        <v>49</v>
      </c>
      <c r="Q81" s="95" t="s">
        <v>49</v>
      </c>
      <c r="R81" s="95" t="s">
        <v>49</v>
      </c>
      <c r="S81" s="95"/>
      <c r="T81" s="95"/>
      <c r="U81" s="95"/>
      <c r="W81" s="95" t="s">
        <v>49</v>
      </c>
      <c r="X81" s="95" t="s">
        <v>49</v>
      </c>
      <c r="Y81" s="95" t="s">
        <v>49</v>
      </c>
      <c r="Z81" s="95" t="s">
        <v>49</v>
      </c>
      <c r="AA81" s="95" t="s">
        <v>49</v>
      </c>
    </row>
    <row r="82" spans="1:27" x14ac:dyDescent="0.3">
      <c r="A82" s="94">
        <v>60664</v>
      </c>
      <c r="B82" s="2">
        <v>1953</v>
      </c>
      <c r="C82" s="95" t="s">
        <v>49</v>
      </c>
      <c r="D82" s="95" t="s">
        <v>49</v>
      </c>
      <c r="E82" s="95" t="s">
        <v>49</v>
      </c>
      <c r="F82" s="95" t="s">
        <v>49</v>
      </c>
      <c r="G82" s="2"/>
      <c r="H82" s="95" t="s">
        <v>49</v>
      </c>
      <c r="I82" s="95" t="s">
        <v>49</v>
      </c>
      <c r="J82" s="95" t="s">
        <v>49</v>
      </c>
      <c r="K82" s="95" t="s">
        <v>49</v>
      </c>
      <c r="L82" s="95" t="s">
        <v>49</v>
      </c>
      <c r="M82" s="95" t="s">
        <v>49</v>
      </c>
      <c r="N82" s="95" t="s">
        <v>49</v>
      </c>
      <c r="O82" s="95" t="s">
        <v>49</v>
      </c>
      <c r="P82" s="95" t="s">
        <v>49</v>
      </c>
      <c r="Q82" s="95" t="s">
        <v>49</v>
      </c>
      <c r="R82" s="95" t="s">
        <v>49</v>
      </c>
      <c r="S82" s="95"/>
      <c r="T82" s="95"/>
      <c r="U82" s="95"/>
      <c r="W82" s="95" t="s">
        <v>49</v>
      </c>
      <c r="X82" s="95" t="s">
        <v>49</v>
      </c>
      <c r="Y82" s="95" t="s">
        <v>49</v>
      </c>
      <c r="Z82" s="95" t="s">
        <v>49</v>
      </c>
      <c r="AA82" s="95" t="s">
        <v>49</v>
      </c>
    </row>
    <row r="83" spans="1:27" x14ac:dyDescent="0.3">
      <c r="A83" s="94">
        <v>73936</v>
      </c>
      <c r="B83" s="2">
        <v>1954</v>
      </c>
      <c r="C83" s="95" t="s">
        <v>49</v>
      </c>
      <c r="D83" s="95" t="s">
        <v>49</v>
      </c>
      <c r="E83" s="95" t="s">
        <v>49</v>
      </c>
      <c r="F83" s="95" t="s">
        <v>49</v>
      </c>
      <c r="G83" s="2"/>
      <c r="H83" s="95" t="s">
        <v>49</v>
      </c>
      <c r="I83" s="95" t="s">
        <v>49</v>
      </c>
      <c r="J83" s="95" t="s">
        <v>49</v>
      </c>
      <c r="K83" s="95" t="s">
        <v>49</v>
      </c>
      <c r="L83" s="95" t="s">
        <v>49</v>
      </c>
      <c r="M83" s="95" t="s">
        <v>49</v>
      </c>
      <c r="N83" s="95" t="s">
        <v>49</v>
      </c>
      <c r="O83" s="95" t="s">
        <v>49</v>
      </c>
      <c r="P83" s="95" t="s">
        <v>49</v>
      </c>
      <c r="Q83" s="95" t="s">
        <v>49</v>
      </c>
      <c r="R83" s="95" t="s">
        <v>49</v>
      </c>
      <c r="S83" s="95"/>
      <c r="T83" s="95"/>
      <c r="U83" s="95"/>
      <c r="W83" s="95" t="s">
        <v>49</v>
      </c>
      <c r="X83" s="95" t="s">
        <v>49</v>
      </c>
      <c r="Y83" s="95" t="s">
        <v>49</v>
      </c>
      <c r="Z83" s="95" t="s">
        <v>49</v>
      </c>
      <c r="AA83" s="95" t="s">
        <v>49</v>
      </c>
    </row>
    <row r="84" spans="1:27" x14ac:dyDescent="0.3">
      <c r="A84" s="94">
        <v>90053</v>
      </c>
      <c r="B84" s="2">
        <v>1955</v>
      </c>
      <c r="C84" s="95" t="s">
        <v>49</v>
      </c>
      <c r="D84" s="95" t="s">
        <v>49</v>
      </c>
      <c r="E84" s="95" t="s">
        <v>49</v>
      </c>
      <c r="F84" s="95" t="s">
        <v>49</v>
      </c>
      <c r="G84" s="2"/>
      <c r="H84" s="95" t="s">
        <v>49</v>
      </c>
      <c r="I84" s="95" t="s">
        <v>49</v>
      </c>
      <c r="J84" s="95" t="s">
        <v>49</v>
      </c>
      <c r="K84" s="95" t="s">
        <v>49</v>
      </c>
      <c r="L84" s="95" t="s">
        <v>49</v>
      </c>
      <c r="M84" s="95" t="s">
        <v>49</v>
      </c>
      <c r="N84" s="95" t="s">
        <v>49</v>
      </c>
      <c r="O84" s="95" t="s">
        <v>49</v>
      </c>
      <c r="P84" s="95" t="s">
        <v>49</v>
      </c>
      <c r="Q84" s="95" t="s">
        <v>49</v>
      </c>
      <c r="R84" s="95" t="s">
        <v>49</v>
      </c>
      <c r="S84" s="95"/>
      <c r="T84" s="95"/>
      <c r="U84" s="95"/>
      <c r="W84" s="95" t="s">
        <v>49</v>
      </c>
      <c r="X84" s="95" t="s">
        <v>49</v>
      </c>
      <c r="Y84" s="95" t="s">
        <v>49</v>
      </c>
      <c r="Z84" s="95" t="s">
        <v>49</v>
      </c>
      <c r="AA84" s="95" t="s">
        <v>49</v>
      </c>
    </row>
    <row r="85" spans="1:27" x14ac:dyDescent="0.3">
      <c r="A85" s="94">
        <v>102920</v>
      </c>
      <c r="B85" s="2">
        <v>1956</v>
      </c>
      <c r="C85" s="95" t="s">
        <v>49</v>
      </c>
      <c r="D85" s="95" t="s">
        <v>49</v>
      </c>
      <c r="E85" s="95" t="s">
        <v>49</v>
      </c>
      <c r="F85" s="95" t="s">
        <v>49</v>
      </c>
      <c r="G85" s="2"/>
      <c r="H85" s="95" t="s">
        <v>49</v>
      </c>
      <c r="I85" s="95" t="s">
        <v>49</v>
      </c>
      <c r="J85" s="95" t="s">
        <v>49</v>
      </c>
      <c r="K85" s="95" t="s">
        <v>49</v>
      </c>
      <c r="L85" s="95" t="s">
        <v>49</v>
      </c>
      <c r="M85" s="95" t="s">
        <v>49</v>
      </c>
      <c r="N85" s="95" t="s">
        <v>49</v>
      </c>
      <c r="O85" s="95" t="s">
        <v>49</v>
      </c>
      <c r="P85" s="95" t="s">
        <v>49</v>
      </c>
      <c r="Q85" s="95" t="s">
        <v>49</v>
      </c>
      <c r="R85" s="95" t="s">
        <v>49</v>
      </c>
      <c r="S85" s="95"/>
      <c r="T85" s="95"/>
      <c r="U85" s="95"/>
      <c r="W85" s="95" t="s">
        <v>49</v>
      </c>
      <c r="X85" s="95" t="s">
        <v>49</v>
      </c>
      <c r="Y85" s="95" t="s">
        <v>49</v>
      </c>
      <c r="Z85" s="95" t="s">
        <v>49</v>
      </c>
      <c r="AA85" s="95" t="s">
        <v>49</v>
      </c>
    </row>
    <row r="86" spans="1:27" x14ac:dyDescent="0.3">
      <c r="A86" s="94">
        <v>118206</v>
      </c>
      <c r="B86" s="2">
        <v>1957</v>
      </c>
      <c r="C86" s="95" t="s">
        <v>49</v>
      </c>
      <c r="D86" s="95" t="s">
        <v>49</v>
      </c>
      <c r="E86" s="95" t="s">
        <v>49</v>
      </c>
      <c r="F86" s="95" t="s">
        <v>49</v>
      </c>
      <c r="G86" s="2"/>
      <c r="H86" s="95" t="s">
        <v>49</v>
      </c>
      <c r="I86" s="95" t="s">
        <v>49</v>
      </c>
      <c r="J86" s="95" t="s">
        <v>49</v>
      </c>
      <c r="K86" s="95" t="s">
        <v>49</v>
      </c>
      <c r="L86" s="95" t="s">
        <v>49</v>
      </c>
      <c r="M86" s="95" t="s">
        <v>49</v>
      </c>
      <c r="N86" s="95" t="s">
        <v>49</v>
      </c>
      <c r="O86" s="95" t="s">
        <v>49</v>
      </c>
      <c r="P86" s="95" t="s">
        <v>49</v>
      </c>
      <c r="Q86" s="95" t="s">
        <v>49</v>
      </c>
      <c r="R86" s="95" t="s">
        <v>49</v>
      </c>
      <c r="S86" s="95"/>
      <c r="T86" s="95"/>
      <c r="U86" s="95"/>
      <c r="W86" s="95" t="s">
        <v>49</v>
      </c>
      <c r="X86" s="95" t="s">
        <v>49</v>
      </c>
      <c r="Y86" s="95" t="s">
        <v>49</v>
      </c>
      <c r="Z86" s="95" t="s">
        <v>49</v>
      </c>
      <c r="AA86" s="95" t="s">
        <v>49</v>
      </c>
    </row>
    <row r="87" spans="1:27" x14ac:dyDescent="0.3">
      <c r="A87" s="94">
        <v>131377</v>
      </c>
      <c r="B87" s="2">
        <v>1958</v>
      </c>
      <c r="C87" s="95" t="s">
        <v>49</v>
      </c>
      <c r="D87" s="95" t="s">
        <v>49</v>
      </c>
      <c r="E87" s="95" t="s">
        <v>49</v>
      </c>
      <c r="F87" s="95" t="s">
        <v>49</v>
      </c>
      <c r="G87" s="2"/>
      <c r="H87" s="95" t="s">
        <v>49</v>
      </c>
      <c r="I87" s="95" t="s">
        <v>49</v>
      </c>
      <c r="J87" s="95" t="s">
        <v>49</v>
      </c>
      <c r="K87" s="95" t="s">
        <v>49</v>
      </c>
      <c r="L87" s="95" t="s">
        <v>49</v>
      </c>
      <c r="M87" s="95" t="s">
        <v>49</v>
      </c>
      <c r="N87" s="95" t="s">
        <v>49</v>
      </c>
      <c r="O87" s="95" t="s">
        <v>49</v>
      </c>
      <c r="P87" s="95" t="s">
        <v>49</v>
      </c>
      <c r="Q87" s="95" t="s">
        <v>49</v>
      </c>
      <c r="R87" s="95" t="s">
        <v>49</v>
      </c>
      <c r="S87" s="95"/>
      <c r="T87" s="95"/>
      <c r="U87" s="95"/>
      <c r="W87" s="95" t="s">
        <v>49</v>
      </c>
      <c r="X87" s="95" t="s">
        <v>49</v>
      </c>
      <c r="Y87" s="95" t="s">
        <v>49</v>
      </c>
      <c r="Z87" s="95" t="s">
        <v>49</v>
      </c>
      <c r="AA87" s="95" t="s">
        <v>49</v>
      </c>
    </row>
    <row r="88" spans="1:27" x14ac:dyDescent="0.3">
      <c r="A88" s="94">
        <v>140772</v>
      </c>
      <c r="B88" s="2">
        <v>1959</v>
      </c>
      <c r="C88" s="95" t="s">
        <v>49</v>
      </c>
      <c r="D88" s="95" t="s">
        <v>49</v>
      </c>
      <c r="E88" s="95" t="s">
        <v>49</v>
      </c>
      <c r="F88" s="95" t="s">
        <v>49</v>
      </c>
      <c r="G88" s="2"/>
      <c r="H88" s="95" t="s">
        <v>49</v>
      </c>
      <c r="I88" s="95" t="s">
        <v>49</v>
      </c>
      <c r="J88" s="95" t="s">
        <v>49</v>
      </c>
      <c r="K88" s="95" t="s">
        <v>49</v>
      </c>
      <c r="L88" s="95" t="s">
        <v>49</v>
      </c>
      <c r="M88" s="95" t="s">
        <v>49</v>
      </c>
      <c r="N88" s="95" t="s">
        <v>49</v>
      </c>
      <c r="O88" s="95" t="s">
        <v>49</v>
      </c>
      <c r="P88" s="95" t="s">
        <v>49</v>
      </c>
      <c r="Q88" s="95" t="s">
        <v>49</v>
      </c>
      <c r="R88" s="95" t="s">
        <v>49</v>
      </c>
      <c r="S88" s="95"/>
      <c r="T88" s="95"/>
      <c r="U88" s="95"/>
      <c r="W88" s="95" t="s">
        <v>49</v>
      </c>
      <c r="X88" s="95" t="s">
        <v>49</v>
      </c>
      <c r="Y88" s="95" t="s">
        <v>49</v>
      </c>
      <c r="Z88" s="95" t="s">
        <v>49</v>
      </c>
      <c r="AA88" s="95" t="s">
        <v>49</v>
      </c>
    </row>
    <row r="89" spans="1:27" x14ac:dyDescent="0.3">
      <c r="A89" s="94">
        <v>159703</v>
      </c>
      <c r="B89" s="2">
        <v>1960</v>
      </c>
      <c r="C89" s="95" t="s">
        <v>49</v>
      </c>
      <c r="D89" s="95" t="s">
        <v>49</v>
      </c>
      <c r="E89" s="95" t="s">
        <v>49</v>
      </c>
      <c r="F89" s="95" t="s">
        <v>49</v>
      </c>
      <c r="G89" s="2"/>
      <c r="H89" s="95" t="s">
        <v>49</v>
      </c>
      <c r="I89" s="95" t="s">
        <v>49</v>
      </c>
      <c r="J89" s="95" t="s">
        <v>49</v>
      </c>
      <c r="K89" s="95" t="s">
        <v>49</v>
      </c>
      <c r="L89" s="95" t="s">
        <v>49</v>
      </c>
      <c r="M89" s="95" t="s">
        <v>49</v>
      </c>
      <c r="N89" s="95" t="s">
        <v>49</v>
      </c>
      <c r="O89" s="95" t="s">
        <v>49</v>
      </c>
      <c r="P89" s="95" t="s">
        <v>49</v>
      </c>
      <c r="Q89" s="95" t="s">
        <v>49</v>
      </c>
      <c r="R89" s="95" t="s">
        <v>49</v>
      </c>
      <c r="S89" s="95"/>
      <c r="T89" s="95"/>
      <c r="U89" s="95"/>
      <c r="W89" s="95" t="s">
        <v>49</v>
      </c>
      <c r="X89" s="95" t="s">
        <v>49</v>
      </c>
      <c r="Y89" s="95" t="s">
        <v>49</v>
      </c>
      <c r="Z89" s="95" t="s">
        <v>49</v>
      </c>
      <c r="AA89" s="95" t="s">
        <v>49</v>
      </c>
    </row>
    <row r="90" spans="1:27" x14ac:dyDescent="0.3">
      <c r="A90" s="94">
        <v>173236</v>
      </c>
      <c r="B90" s="2">
        <v>1961</v>
      </c>
      <c r="C90" s="95" t="s">
        <v>49</v>
      </c>
      <c r="D90" s="95" t="s">
        <v>49</v>
      </c>
      <c r="E90" s="95" t="s">
        <v>49</v>
      </c>
      <c r="F90" s="95" t="s">
        <v>49</v>
      </c>
      <c r="G90" s="2"/>
      <c r="H90" s="95" t="s">
        <v>49</v>
      </c>
      <c r="I90" s="95" t="s">
        <v>49</v>
      </c>
      <c r="J90" s="95" t="s">
        <v>49</v>
      </c>
      <c r="K90" s="95" t="s">
        <v>49</v>
      </c>
      <c r="L90" s="95" t="s">
        <v>49</v>
      </c>
      <c r="M90" s="95" t="s">
        <v>49</v>
      </c>
      <c r="N90" s="95" t="s">
        <v>49</v>
      </c>
      <c r="O90" s="95" t="s">
        <v>49</v>
      </c>
      <c r="P90" s="95" t="s">
        <v>49</v>
      </c>
      <c r="Q90" s="95" t="s">
        <v>49</v>
      </c>
      <c r="R90" s="95" t="s">
        <v>49</v>
      </c>
      <c r="S90" s="95"/>
      <c r="T90" s="95"/>
      <c r="U90" s="95"/>
      <c r="W90" s="95" t="s">
        <v>49</v>
      </c>
      <c r="X90" s="95" t="s">
        <v>49</v>
      </c>
      <c r="Y90" s="95" t="s">
        <v>49</v>
      </c>
      <c r="Z90" s="95" t="s">
        <v>49</v>
      </c>
      <c r="AA90" s="95" t="s">
        <v>49</v>
      </c>
    </row>
    <row r="91" spans="1:27" x14ac:dyDescent="0.3">
      <c r="A91" s="94">
        <v>186781</v>
      </c>
      <c r="B91" s="2">
        <v>1962</v>
      </c>
      <c r="C91" s="95" t="s">
        <v>49</v>
      </c>
      <c r="D91" s="95" t="s">
        <v>49</v>
      </c>
      <c r="E91" s="95" t="s">
        <v>49</v>
      </c>
      <c r="F91" s="95" t="s">
        <v>49</v>
      </c>
      <c r="G91" s="2"/>
      <c r="H91" s="95" t="s">
        <v>49</v>
      </c>
      <c r="I91" s="95" t="s">
        <v>49</v>
      </c>
      <c r="J91" s="95" t="s">
        <v>49</v>
      </c>
      <c r="K91" s="95" t="s">
        <v>49</v>
      </c>
      <c r="L91" s="95" t="s">
        <v>49</v>
      </c>
      <c r="M91" s="95" t="s">
        <v>49</v>
      </c>
      <c r="N91" s="95" t="s">
        <v>49</v>
      </c>
      <c r="O91" s="95" t="s">
        <v>49</v>
      </c>
      <c r="P91" s="95" t="s">
        <v>49</v>
      </c>
      <c r="Q91" s="95" t="s">
        <v>49</v>
      </c>
      <c r="R91" s="95" t="s">
        <v>49</v>
      </c>
      <c r="S91" s="95"/>
      <c r="T91" s="95"/>
      <c r="U91" s="95"/>
      <c r="W91" s="95" t="s">
        <v>49</v>
      </c>
      <c r="X91" s="95" t="s">
        <v>49</v>
      </c>
      <c r="Y91" s="95" t="s">
        <v>49</v>
      </c>
      <c r="Z91" s="95" t="s">
        <v>49</v>
      </c>
      <c r="AA91" s="95" t="s">
        <v>49</v>
      </c>
    </row>
    <row r="92" spans="1:27" x14ac:dyDescent="0.3">
      <c r="A92" s="94">
        <v>207952</v>
      </c>
      <c r="B92" s="2">
        <v>1963</v>
      </c>
      <c r="C92" s="95" t="s">
        <v>49</v>
      </c>
      <c r="D92" s="95" t="s">
        <v>49</v>
      </c>
      <c r="E92" s="95" t="s">
        <v>49</v>
      </c>
      <c r="F92" s="95" t="s">
        <v>49</v>
      </c>
      <c r="G92" s="2"/>
      <c r="H92" s="95" t="s">
        <v>49</v>
      </c>
      <c r="I92" s="95" t="s">
        <v>49</v>
      </c>
      <c r="J92" s="95" t="s">
        <v>49</v>
      </c>
      <c r="K92" s="95" t="s">
        <v>49</v>
      </c>
      <c r="L92" s="95" t="s">
        <v>49</v>
      </c>
      <c r="M92" s="95" t="s">
        <v>49</v>
      </c>
      <c r="N92" s="95" t="s">
        <v>49</v>
      </c>
      <c r="O92" s="95" t="s">
        <v>49</v>
      </c>
      <c r="P92" s="95" t="s">
        <v>49</v>
      </c>
      <c r="Q92" s="95" t="s">
        <v>49</v>
      </c>
      <c r="R92" s="95" t="s">
        <v>49</v>
      </c>
      <c r="S92" s="95"/>
      <c r="T92" s="95"/>
      <c r="U92" s="95"/>
      <c r="W92" s="95" t="s">
        <v>49</v>
      </c>
      <c r="X92" s="95" t="s">
        <v>49</v>
      </c>
      <c r="Y92" s="95" t="s">
        <v>49</v>
      </c>
      <c r="Z92" s="95" t="s">
        <v>49</v>
      </c>
      <c r="AA92" s="95" t="s">
        <v>49</v>
      </c>
    </row>
    <row r="93" spans="1:27" x14ac:dyDescent="0.3">
      <c r="A93" s="94">
        <v>245501</v>
      </c>
      <c r="B93" s="2">
        <v>1964</v>
      </c>
      <c r="C93" s="95" t="s">
        <v>49</v>
      </c>
      <c r="D93" s="95" t="s">
        <v>49</v>
      </c>
      <c r="E93" s="95" t="s">
        <v>49</v>
      </c>
      <c r="F93" s="95" t="s">
        <v>49</v>
      </c>
      <c r="G93" s="2"/>
      <c r="H93" s="95" t="s">
        <v>49</v>
      </c>
      <c r="I93" s="95" t="s">
        <v>49</v>
      </c>
      <c r="J93" s="95" t="s">
        <v>49</v>
      </c>
      <c r="K93" s="95" t="s">
        <v>49</v>
      </c>
      <c r="L93" s="95" t="s">
        <v>49</v>
      </c>
      <c r="M93" s="95" t="s">
        <v>49</v>
      </c>
      <c r="N93" s="95" t="s">
        <v>49</v>
      </c>
      <c r="O93" s="95" t="s">
        <v>49</v>
      </c>
      <c r="P93" s="95" t="s">
        <v>49</v>
      </c>
      <c r="Q93" s="95" t="s">
        <v>49</v>
      </c>
      <c r="R93" s="95" t="s">
        <v>49</v>
      </c>
      <c r="S93" s="95"/>
      <c r="T93" s="95"/>
      <c r="U93" s="95"/>
      <c r="W93" s="95" t="s">
        <v>49</v>
      </c>
      <c r="X93" s="95" t="s">
        <v>49</v>
      </c>
      <c r="Y93" s="95" t="s">
        <v>49</v>
      </c>
      <c r="Z93" s="95" t="s">
        <v>49</v>
      </c>
      <c r="AA93" s="95" t="s">
        <v>49</v>
      </c>
    </row>
    <row r="94" spans="1:27" x14ac:dyDescent="0.3">
      <c r="A94" s="94">
        <v>267420</v>
      </c>
      <c r="B94" s="2">
        <v>1965</v>
      </c>
      <c r="C94" s="95" t="s">
        <v>49</v>
      </c>
      <c r="D94" s="95" t="s">
        <v>49</v>
      </c>
      <c r="E94" s="95" t="s">
        <v>49</v>
      </c>
      <c r="F94" s="95" t="s">
        <v>49</v>
      </c>
      <c r="G94" s="2"/>
      <c r="H94" s="95" t="s">
        <v>49</v>
      </c>
      <c r="I94" s="95" t="s">
        <v>49</v>
      </c>
      <c r="J94" s="95" t="s">
        <v>49</v>
      </c>
      <c r="K94" s="95" t="s">
        <v>49</v>
      </c>
      <c r="L94" s="95" t="s">
        <v>49</v>
      </c>
      <c r="M94" s="95" t="s">
        <v>49</v>
      </c>
      <c r="N94" s="95" t="s">
        <v>49</v>
      </c>
      <c r="O94" s="95" t="s">
        <v>49</v>
      </c>
      <c r="P94" s="95" t="s">
        <v>49</v>
      </c>
      <c r="Q94" s="95" t="s">
        <v>49</v>
      </c>
      <c r="R94" s="95" t="s">
        <v>49</v>
      </c>
      <c r="S94" s="95"/>
      <c r="T94" s="95"/>
      <c r="U94" s="95"/>
      <c r="W94" s="95" t="s">
        <v>49</v>
      </c>
      <c r="X94" s="95" t="s">
        <v>49</v>
      </c>
      <c r="Y94" s="95" t="s">
        <v>49</v>
      </c>
      <c r="Z94" s="95" t="s">
        <v>49</v>
      </c>
      <c r="AA94" s="95" t="s">
        <v>49</v>
      </c>
    </row>
    <row r="95" spans="1:27" x14ac:dyDescent="0.3">
      <c r="A95" s="94">
        <v>297196</v>
      </c>
      <c r="B95" s="2">
        <v>1966</v>
      </c>
      <c r="C95" s="95" t="s">
        <v>49</v>
      </c>
      <c r="D95" s="95" t="s">
        <v>49</v>
      </c>
      <c r="E95" s="95" t="s">
        <v>49</v>
      </c>
      <c r="F95" s="95" t="s">
        <v>49</v>
      </c>
      <c r="G95" s="2"/>
      <c r="H95" s="95" t="s">
        <v>49</v>
      </c>
      <c r="I95" s="95" t="s">
        <v>49</v>
      </c>
      <c r="J95" s="95" t="s">
        <v>49</v>
      </c>
      <c r="K95" s="95" t="s">
        <v>49</v>
      </c>
      <c r="L95" s="95" t="s">
        <v>49</v>
      </c>
      <c r="M95" s="95" t="s">
        <v>49</v>
      </c>
      <c r="N95" s="95" t="s">
        <v>49</v>
      </c>
      <c r="O95" s="95" t="s">
        <v>49</v>
      </c>
      <c r="P95" s="95" t="s">
        <v>49</v>
      </c>
      <c r="Q95" s="95" t="s">
        <v>49</v>
      </c>
      <c r="R95" s="95" t="s">
        <v>49</v>
      </c>
      <c r="S95" s="95"/>
      <c r="T95" s="95"/>
      <c r="U95" s="95"/>
      <c r="W95" s="95" t="s">
        <v>49</v>
      </c>
      <c r="X95" s="95" t="s">
        <v>49</v>
      </c>
      <c r="Y95" s="95" t="s">
        <v>49</v>
      </c>
      <c r="Z95" s="95" t="s">
        <v>49</v>
      </c>
      <c r="AA95" s="95" t="s">
        <v>49</v>
      </c>
    </row>
    <row r="96" spans="1:27" x14ac:dyDescent="0.3">
      <c r="A96" s="94">
        <v>325025</v>
      </c>
      <c r="B96" s="2">
        <v>1967</v>
      </c>
      <c r="C96" s="95" t="s">
        <v>49</v>
      </c>
      <c r="D96" s="95" t="s">
        <v>49</v>
      </c>
      <c r="E96" s="95" t="s">
        <v>49</v>
      </c>
      <c r="F96" s="95" t="s">
        <v>49</v>
      </c>
      <c r="G96" s="2"/>
      <c r="H96" s="95" t="s">
        <v>49</v>
      </c>
      <c r="I96" s="95" t="s">
        <v>49</v>
      </c>
      <c r="J96" s="95" t="s">
        <v>49</v>
      </c>
      <c r="K96" s="95" t="s">
        <v>49</v>
      </c>
      <c r="L96" s="95" t="s">
        <v>49</v>
      </c>
      <c r="M96" s="95" t="s">
        <v>49</v>
      </c>
      <c r="N96" s="95" t="s">
        <v>49</v>
      </c>
      <c r="O96" s="95" t="s">
        <v>49</v>
      </c>
      <c r="P96" s="95" t="s">
        <v>49</v>
      </c>
      <c r="Q96" s="95" t="s">
        <v>49</v>
      </c>
      <c r="R96" s="95" t="s">
        <v>49</v>
      </c>
      <c r="S96" s="95"/>
      <c r="T96" s="95"/>
      <c r="U96" s="95"/>
      <c r="W96" s="95" t="s">
        <v>49</v>
      </c>
      <c r="X96" s="95" t="s">
        <v>49</v>
      </c>
      <c r="Y96" s="95" t="s">
        <v>49</v>
      </c>
      <c r="Z96" s="95" t="s">
        <v>49</v>
      </c>
      <c r="AA96" s="95" t="s">
        <v>49</v>
      </c>
    </row>
    <row r="97" spans="1:27" x14ac:dyDescent="0.3">
      <c r="A97" s="94">
        <v>359858</v>
      </c>
      <c r="B97" s="2">
        <v>1968</v>
      </c>
      <c r="C97" s="95" t="s">
        <v>49</v>
      </c>
      <c r="D97" s="95" t="s">
        <v>49</v>
      </c>
      <c r="E97" s="95" t="s">
        <v>49</v>
      </c>
      <c r="F97" s="95" t="s">
        <v>49</v>
      </c>
      <c r="G97" s="2"/>
      <c r="H97" s="95" t="s">
        <v>49</v>
      </c>
      <c r="I97" s="95" t="s">
        <v>49</v>
      </c>
      <c r="J97" s="95" t="s">
        <v>49</v>
      </c>
      <c r="K97" s="95" t="s">
        <v>49</v>
      </c>
      <c r="L97" s="95" t="s">
        <v>49</v>
      </c>
      <c r="M97" s="95" t="s">
        <v>49</v>
      </c>
      <c r="N97" s="95" t="s">
        <v>49</v>
      </c>
      <c r="O97" s="95" t="s">
        <v>49</v>
      </c>
      <c r="P97" s="95" t="s">
        <v>49</v>
      </c>
      <c r="Q97" s="95" t="s">
        <v>49</v>
      </c>
      <c r="R97" s="95" t="s">
        <v>49</v>
      </c>
      <c r="S97" s="95"/>
      <c r="T97" s="95"/>
      <c r="U97" s="95"/>
      <c r="W97" s="95" t="s">
        <v>49</v>
      </c>
      <c r="X97" s="95" t="s">
        <v>49</v>
      </c>
      <c r="Y97" s="95" t="s">
        <v>49</v>
      </c>
      <c r="Z97" s="95" t="s">
        <v>49</v>
      </c>
      <c r="AA97" s="95" t="s">
        <v>49</v>
      </c>
    </row>
    <row r="98" spans="1:27" x14ac:dyDescent="0.3">
      <c r="A98" s="94">
        <v>397796</v>
      </c>
      <c r="B98" s="2">
        <v>1969</v>
      </c>
      <c r="C98" s="95" t="s">
        <v>49</v>
      </c>
      <c r="D98" s="95" t="s">
        <v>49</v>
      </c>
      <c r="E98" s="95" t="s">
        <v>49</v>
      </c>
      <c r="F98" s="95" t="s">
        <v>49</v>
      </c>
      <c r="G98" s="2"/>
      <c r="H98" s="95" t="s">
        <v>49</v>
      </c>
      <c r="I98" s="95" t="s">
        <v>49</v>
      </c>
      <c r="J98" s="95" t="s">
        <v>49</v>
      </c>
      <c r="K98" s="95" t="s">
        <v>49</v>
      </c>
      <c r="L98" s="95" t="s">
        <v>49</v>
      </c>
      <c r="M98" s="95" t="s">
        <v>49</v>
      </c>
      <c r="N98" s="95" t="s">
        <v>49</v>
      </c>
      <c r="O98" s="95" t="s">
        <v>49</v>
      </c>
      <c r="P98" s="95" t="s">
        <v>49</v>
      </c>
      <c r="Q98" s="95" t="s">
        <v>49</v>
      </c>
      <c r="R98" s="95" t="s">
        <v>49</v>
      </c>
      <c r="S98" s="95"/>
      <c r="T98" s="95"/>
      <c r="U98" s="95"/>
      <c r="W98" s="95" t="s">
        <v>49</v>
      </c>
      <c r="X98" s="95" t="s">
        <v>49</v>
      </c>
      <c r="Y98" s="95" t="s">
        <v>49</v>
      </c>
      <c r="Z98" s="95" t="s">
        <v>49</v>
      </c>
      <c r="AA98" s="95" t="s">
        <v>49</v>
      </c>
    </row>
    <row r="99" spans="1:27" x14ac:dyDescent="0.3">
      <c r="A99" s="94">
        <v>444300</v>
      </c>
      <c r="B99" s="2">
        <v>1970</v>
      </c>
      <c r="C99" s="95" t="s">
        <v>49</v>
      </c>
      <c r="D99" s="95" t="s">
        <v>49</v>
      </c>
      <c r="E99" s="95" t="s">
        <v>49</v>
      </c>
      <c r="F99" s="95" t="s">
        <v>49</v>
      </c>
      <c r="G99" s="2"/>
      <c r="H99" s="95" t="s">
        <v>49</v>
      </c>
      <c r="I99" s="95" t="s">
        <v>49</v>
      </c>
      <c r="J99" s="95" t="s">
        <v>49</v>
      </c>
      <c r="K99" s="95" t="s">
        <v>49</v>
      </c>
      <c r="L99" s="95" t="s">
        <v>49</v>
      </c>
      <c r="M99" s="95" t="s">
        <v>49</v>
      </c>
      <c r="N99" s="95" t="s">
        <v>49</v>
      </c>
      <c r="O99" s="95" t="s">
        <v>49</v>
      </c>
      <c r="P99" s="95" t="s">
        <v>49</v>
      </c>
      <c r="Q99" s="95" t="s">
        <v>49</v>
      </c>
      <c r="R99" s="95" t="s">
        <v>49</v>
      </c>
      <c r="S99" s="95"/>
      <c r="T99" s="95"/>
      <c r="U99" s="95"/>
      <c r="W99" s="95" t="s">
        <v>49</v>
      </c>
      <c r="X99" s="95" t="s">
        <v>49</v>
      </c>
      <c r="Y99" s="95" t="s">
        <v>49</v>
      </c>
      <c r="Z99" s="95" t="s">
        <v>49</v>
      </c>
      <c r="AA99" s="95" t="s">
        <v>49</v>
      </c>
    </row>
    <row r="100" spans="1:27" x14ac:dyDescent="0.3">
      <c r="A100" s="94">
        <v>490011</v>
      </c>
      <c r="B100" s="2">
        <v>1971</v>
      </c>
      <c r="C100" s="95" t="s">
        <v>49</v>
      </c>
      <c r="D100" s="95" t="s">
        <v>49</v>
      </c>
      <c r="E100" s="95" t="s">
        <v>49</v>
      </c>
      <c r="F100" s="95" t="s">
        <v>49</v>
      </c>
      <c r="G100" s="2"/>
      <c r="H100" s="95" t="s">
        <v>49</v>
      </c>
      <c r="I100" s="95" t="s">
        <v>49</v>
      </c>
      <c r="J100" s="95" t="s">
        <v>49</v>
      </c>
      <c r="K100" s="95" t="s">
        <v>49</v>
      </c>
      <c r="L100" s="95" t="s">
        <v>49</v>
      </c>
      <c r="M100" s="95" t="s">
        <v>49</v>
      </c>
      <c r="N100" s="95" t="s">
        <v>49</v>
      </c>
      <c r="O100" s="95" t="s">
        <v>49</v>
      </c>
      <c r="P100" s="95" t="s">
        <v>49</v>
      </c>
      <c r="Q100" s="95" t="s">
        <v>49</v>
      </c>
      <c r="R100" s="95" t="s">
        <v>49</v>
      </c>
      <c r="S100" s="95"/>
      <c r="T100" s="95"/>
      <c r="U100" s="95"/>
      <c r="W100" s="95" t="s">
        <v>49</v>
      </c>
      <c r="X100" s="95" t="s">
        <v>49</v>
      </c>
      <c r="Y100" s="95" t="s">
        <v>49</v>
      </c>
      <c r="Z100" s="95" t="s">
        <v>49</v>
      </c>
      <c r="AA100" s="95" t="s">
        <v>49</v>
      </c>
    </row>
    <row r="101" spans="1:27" x14ac:dyDescent="0.3">
      <c r="A101" s="94">
        <v>564726</v>
      </c>
      <c r="B101" s="2">
        <v>1972</v>
      </c>
      <c r="C101" s="95" t="s">
        <v>49</v>
      </c>
      <c r="D101" s="95" t="s">
        <v>49</v>
      </c>
      <c r="E101" s="95" t="s">
        <v>49</v>
      </c>
      <c r="F101" s="95" t="s">
        <v>49</v>
      </c>
      <c r="G101" s="2"/>
      <c r="H101" s="95" t="s">
        <v>49</v>
      </c>
      <c r="I101" s="95" t="s">
        <v>49</v>
      </c>
      <c r="J101" s="95" t="s">
        <v>49</v>
      </c>
      <c r="K101" s="95" t="s">
        <v>49</v>
      </c>
      <c r="L101" s="95" t="s">
        <v>49</v>
      </c>
      <c r="M101" s="95" t="s">
        <v>49</v>
      </c>
      <c r="N101" s="95" t="s">
        <v>49</v>
      </c>
      <c r="O101" s="95" t="s">
        <v>49</v>
      </c>
      <c r="P101" s="95" t="s">
        <v>49</v>
      </c>
      <c r="Q101" s="95" t="s">
        <v>49</v>
      </c>
      <c r="R101" s="95" t="s">
        <v>49</v>
      </c>
      <c r="S101" s="95"/>
      <c r="T101" s="95"/>
      <c r="U101" s="95"/>
      <c r="W101" s="95" t="s">
        <v>49</v>
      </c>
      <c r="X101" s="95" t="s">
        <v>49</v>
      </c>
      <c r="Y101" s="95" t="s">
        <v>49</v>
      </c>
      <c r="Z101" s="95" t="s">
        <v>49</v>
      </c>
      <c r="AA101" s="95" t="s">
        <v>49</v>
      </c>
    </row>
    <row r="102" spans="1:27" x14ac:dyDescent="0.3">
      <c r="A102" s="94">
        <v>690891</v>
      </c>
      <c r="B102" s="2">
        <v>1973</v>
      </c>
      <c r="C102" s="95" t="s">
        <v>49</v>
      </c>
      <c r="D102" s="95" t="s">
        <v>49</v>
      </c>
      <c r="E102" s="95" t="s">
        <v>49</v>
      </c>
      <c r="F102" s="95" t="s">
        <v>49</v>
      </c>
      <c r="G102" s="2"/>
      <c r="H102" s="95" t="s">
        <v>49</v>
      </c>
      <c r="I102" s="95" t="s">
        <v>49</v>
      </c>
      <c r="J102" s="95" t="s">
        <v>49</v>
      </c>
      <c r="K102" s="95" t="s">
        <v>49</v>
      </c>
      <c r="L102" s="95" t="s">
        <v>49</v>
      </c>
      <c r="M102" s="95" t="s">
        <v>49</v>
      </c>
      <c r="N102" s="95" t="s">
        <v>49</v>
      </c>
      <c r="O102" s="95" t="s">
        <v>49</v>
      </c>
      <c r="P102" s="95" t="s">
        <v>49</v>
      </c>
      <c r="Q102" s="95" t="s">
        <v>49</v>
      </c>
      <c r="R102" s="95" t="s">
        <v>49</v>
      </c>
      <c r="S102" s="95"/>
      <c r="T102" s="95"/>
      <c r="U102" s="95"/>
      <c r="W102" s="95" t="s">
        <v>49</v>
      </c>
      <c r="X102" s="95" t="s">
        <v>49</v>
      </c>
      <c r="Y102" s="95" t="s">
        <v>49</v>
      </c>
      <c r="Z102" s="95" t="s">
        <v>49</v>
      </c>
      <c r="AA102" s="95" t="s">
        <v>49</v>
      </c>
    </row>
    <row r="103" spans="1:27" x14ac:dyDescent="0.3">
      <c r="A103" s="94">
        <v>899707</v>
      </c>
      <c r="B103" s="2">
        <v>1974</v>
      </c>
      <c r="C103" s="95" t="s">
        <v>49</v>
      </c>
      <c r="D103" s="95" t="s">
        <v>49</v>
      </c>
      <c r="E103" s="95" t="s">
        <v>49</v>
      </c>
      <c r="F103" s="95" t="s">
        <v>49</v>
      </c>
      <c r="G103" s="2"/>
      <c r="H103" s="95" t="s">
        <v>49</v>
      </c>
      <c r="I103" s="95" t="s">
        <v>49</v>
      </c>
      <c r="J103" s="95" t="s">
        <v>49</v>
      </c>
      <c r="K103" s="95" t="s">
        <v>49</v>
      </c>
      <c r="L103" s="95" t="s">
        <v>49</v>
      </c>
      <c r="M103" s="95" t="s">
        <v>49</v>
      </c>
      <c r="N103" s="95" t="s">
        <v>49</v>
      </c>
      <c r="O103" s="95" t="s">
        <v>49</v>
      </c>
      <c r="P103" s="95" t="s">
        <v>49</v>
      </c>
      <c r="Q103" s="95" t="s">
        <v>49</v>
      </c>
      <c r="R103" s="95" t="s">
        <v>49</v>
      </c>
      <c r="S103" s="95"/>
      <c r="T103" s="95"/>
      <c r="U103" s="95"/>
      <c r="W103" s="95" t="s">
        <v>49</v>
      </c>
      <c r="X103" s="95" t="s">
        <v>49</v>
      </c>
      <c r="Y103" s="95" t="s">
        <v>49</v>
      </c>
      <c r="Z103" s="95" t="s">
        <v>49</v>
      </c>
      <c r="AA103" s="95" t="s">
        <v>49</v>
      </c>
    </row>
    <row r="104" spans="1:27" x14ac:dyDescent="0.3">
      <c r="A104" s="94">
        <v>1100050</v>
      </c>
      <c r="B104" s="2">
        <v>1975</v>
      </c>
      <c r="C104" s="95" t="s">
        <v>49</v>
      </c>
      <c r="D104" s="95" t="s">
        <v>49</v>
      </c>
      <c r="E104" s="95" t="s">
        <v>49</v>
      </c>
      <c r="F104" s="95" t="s">
        <v>49</v>
      </c>
      <c r="G104" s="2"/>
      <c r="H104" s="95" t="s">
        <v>49</v>
      </c>
      <c r="I104" s="95" t="s">
        <v>49</v>
      </c>
      <c r="J104" s="95" t="s">
        <v>49</v>
      </c>
      <c r="K104" s="95" t="s">
        <v>49</v>
      </c>
      <c r="L104" s="95" t="s">
        <v>49</v>
      </c>
      <c r="M104" s="95" t="s">
        <v>49</v>
      </c>
      <c r="N104" s="95" t="s">
        <v>49</v>
      </c>
      <c r="O104" s="95" t="s">
        <v>49</v>
      </c>
      <c r="P104" s="95" t="s">
        <v>49</v>
      </c>
      <c r="Q104" s="95" t="s">
        <v>49</v>
      </c>
      <c r="R104" s="95" t="s">
        <v>49</v>
      </c>
      <c r="S104" s="95"/>
      <c r="T104" s="95"/>
      <c r="U104" s="95"/>
      <c r="W104" s="95" t="s">
        <v>49</v>
      </c>
      <c r="X104" s="95" t="s">
        <v>49</v>
      </c>
      <c r="Y104" s="95" t="s">
        <v>49</v>
      </c>
      <c r="Z104" s="95" t="s">
        <v>49</v>
      </c>
      <c r="AA104" s="95" t="s">
        <v>49</v>
      </c>
    </row>
    <row r="105" spans="1:27" x14ac:dyDescent="0.3">
      <c r="A105" s="94">
        <v>1370968</v>
      </c>
      <c r="B105" s="2">
        <v>1976</v>
      </c>
      <c r="C105" s="95" t="s">
        <v>49</v>
      </c>
      <c r="D105" s="95" t="s">
        <v>49</v>
      </c>
      <c r="E105" s="95" t="s">
        <v>49</v>
      </c>
      <c r="F105" s="95" t="s">
        <v>49</v>
      </c>
      <c r="G105" s="2"/>
      <c r="H105" s="95" t="s">
        <v>49</v>
      </c>
      <c r="I105" s="95" t="s">
        <v>49</v>
      </c>
      <c r="J105" s="95" t="s">
        <v>49</v>
      </c>
      <c r="K105" s="95" t="s">
        <v>49</v>
      </c>
      <c r="L105" s="95" t="s">
        <v>49</v>
      </c>
      <c r="M105" s="95" t="s">
        <v>49</v>
      </c>
      <c r="N105" s="95" t="s">
        <v>49</v>
      </c>
      <c r="O105" s="95" t="s">
        <v>49</v>
      </c>
      <c r="P105" s="95" t="s">
        <v>49</v>
      </c>
      <c r="Q105" s="95" t="s">
        <v>49</v>
      </c>
      <c r="R105" s="95" t="s">
        <v>49</v>
      </c>
      <c r="S105" s="95"/>
      <c r="T105" s="95"/>
      <c r="U105" s="95"/>
      <c r="W105" s="95" t="s">
        <v>49</v>
      </c>
      <c r="X105" s="95" t="s">
        <v>49</v>
      </c>
      <c r="Y105" s="95" t="s">
        <v>49</v>
      </c>
      <c r="Z105" s="95" t="s">
        <v>49</v>
      </c>
      <c r="AA105" s="95" t="s">
        <v>49</v>
      </c>
    </row>
    <row r="106" spans="1:27" x14ac:dyDescent="0.3">
      <c r="A106" s="94">
        <v>1849263</v>
      </c>
      <c r="B106" s="2">
        <v>1977</v>
      </c>
      <c r="C106" s="84">
        <v>230500</v>
      </c>
      <c r="D106" s="84">
        <v>197600</v>
      </c>
      <c r="E106" s="84">
        <v>32900</v>
      </c>
      <c r="F106" s="203">
        <f>(C106/A106)*100</f>
        <v>12.464425016885105</v>
      </c>
      <c r="G106" s="2"/>
      <c r="H106" s="84">
        <v>300900</v>
      </c>
      <c r="I106" s="203">
        <f t="shared" ref="I106:I139" si="0">(H106/A106)*100</f>
        <v>16.27134701770381</v>
      </c>
      <c r="J106" s="84">
        <v>217900</v>
      </c>
      <c r="K106" s="84">
        <v>83600</v>
      </c>
      <c r="L106" s="84">
        <v>52400</v>
      </c>
      <c r="M106" s="84">
        <v>81900</v>
      </c>
      <c r="N106" s="84">
        <v>83000</v>
      </c>
      <c r="O106" s="84">
        <v>48700</v>
      </c>
      <c r="P106" s="84">
        <v>34300</v>
      </c>
      <c r="Q106" s="84">
        <v>20800</v>
      </c>
      <c r="R106" s="84">
        <v>13500</v>
      </c>
      <c r="S106" s="222">
        <f t="shared" ref="S106:S139" si="1">J106+N106-H106</f>
        <v>0</v>
      </c>
      <c r="T106" s="222">
        <f>K106+L106+M106-J106</f>
        <v>0</v>
      </c>
      <c r="U106" s="222">
        <f>O106+Q106+R106-N106</f>
        <v>0</v>
      </c>
      <c r="V106" s="198"/>
      <c r="W106" s="84">
        <f t="shared" ref="W106:W139" si="2">C106-H106</f>
        <v>-70400</v>
      </c>
      <c r="X106" s="203">
        <f>(W106/A106)*100</f>
        <v>-3.8069220008187044</v>
      </c>
      <c r="Y106" s="84">
        <f t="shared" ref="Y106:Y139" si="3">C106-(H106-P106)</f>
        <v>-36100</v>
      </c>
      <c r="Z106" s="203">
        <f>(Y106/A106)*100</f>
        <v>-1.9521290373516367</v>
      </c>
      <c r="AA106" s="84">
        <f>H106-P106</f>
        <v>266600</v>
      </c>
    </row>
    <row r="107" spans="1:27" x14ac:dyDescent="0.3">
      <c r="A107" s="94">
        <v>2337398</v>
      </c>
      <c r="B107" s="2">
        <v>1978</v>
      </c>
      <c r="C107" s="84">
        <v>303800</v>
      </c>
      <c r="D107" s="84">
        <v>259500</v>
      </c>
      <c r="E107" s="84">
        <v>44300</v>
      </c>
      <c r="F107" s="203">
        <f t="shared" ref="F107:F139" si="4">(C107/A107)*100</f>
        <v>12.997358601316506</v>
      </c>
      <c r="G107" s="2"/>
      <c r="H107" s="84">
        <v>382100</v>
      </c>
      <c r="I107" s="203">
        <f t="shared" si="0"/>
        <v>16.347237398166676</v>
      </c>
      <c r="J107" s="84">
        <v>265400</v>
      </c>
      <c r="K107" s="84">
        <v>103000</v>
      </c>
      <c r="L107" s="84">
        <v>61800</v>
      </c>
      <c r="M107" s="84">
        <v>100600</v>
      </c>
      <c r="N107" s="84">
        <v>116700</v>
      </c>
      <c r="O107" s="84">
        <v>71900</v>
      </c>
      <c r="P107" s="84">
        <v>44800</v>
      </c>
      <c r="Q107" s="84">
        <v>25400</v>
      </c>
      <c r="R107" s="84">
        <v>19400</v>
      </c>
      <c r="S107" s="222">
        <f t="shared" si="1"/>
        <v>0</v>
      </c>
      <c r="T107" s="222">
        <f t="shared" ref="T107:T139" si="5">K107+L107+M107-J107</f>
        <v>0</v>
      </c>
      <c r="U107" s="222">
        <f t="shared" ref="U107:U139" si="6">O107+Q107+R107-N107</f>
        <v>0</v>
      </c>
      <c r="V107" s="198"/>
      <c r="W107" s="84">
        <f t="shared" si="2"/>
        <v>-78300</v>
      </c>
      <c r="X107" s="203">
        <f t="shared" ref="X107:X139" si="7">(W107/A107)*100</f>
        <v>-3.3498787968501724</v>
      </c>
      <c r="Y107" s="84">
        <f t="shared" si="3"/>
        <v>-33500</v>
      </c>
      <c r="Z107" s="203">
        <f t="shared" ref="Z107:Z139" si="8">(Y107/A107)*100</f>
        <v>-1.4332176206191671</v>
      </c>
      <c r="AA107" s="84">
        <f t="shared" ref="AA107:AA139" si="9">H107-P107</f>
        <v>337300</v>
      </c>
    </row>
    <row r="108" spans="1:27" x14ac:dyDescent="0.3">
      <c r="A108" s="94">
        <v>3067526</v>
      </c>
      <c r="B108" s="2">
        <v>1979</v>
      </c>
      <c r="C108" s="84">
        <v>412800</v>
      </c>
      <c r="D108" s="84">
        <v>347200</v>
      </c>
      <c r="E108" s="84">
        <v>65600</v>
      </c>
      <c r="F108" s="203">
        <f t="shared" si="4"/>
        <v>13.457098652138564</v>
      </c>
      <c r="G108" s="2"/>
      <c r="H108" s="84">
        <v>517400</v>
      </c>
      <c r="I108" s="203">
        <f t="shared" si="0"/>
        <v>16.867012700136851</v>
      </c>
      <c r="J108" s="84">
        <v>364500</v>
      </c>
      <c r="K108" s="84">
        <v>133600</v>
      </c>
      <c r="L108" s="84">
        <v>84400</v>
      </c>
      <c r="M108" s="84">
        <v>146500</v>
      </c>
      <c r="N108" s="84">
        <v>152900</v>
      </c>
      <c r="O108" s="84">
        <v>95500</v>
      </c>
      <c r="P108" s="84">
        <v>57400</v>
      </c>
      <c r="Q108" s="84">
        <v>35200</v>
      </c>
      <c r="R108" s="84">
        <v>22200</v>
      </c>
      <c r="S108" s="222">
        <f t="shared" si="1"/>
        <v>0</v>
      </c>
      <c r="T108" s="222">
        <f t="shared" si="5"/>
        <v>0</v>
      </c>
      <c r="U108" s="222">
        <f t="shared" si="6"/>
        <v>0</v>
      </c>
      <c r="V108" s="199"/>
      <c r="W108" s="84">
        <f t="shared" si="2"/>
        <v>-104600</v>
      </c>
      <c r="X108" s="203">
        <f t="shared" si="7"/>
        <v>-3.4099140479982895</v>
      </c>
      <c r="Y108" s="84">
        <f t="shared" si="3"/>
        <v>-47200</v>
      </c>
      <c r="Z108" s="203">
        <f t="shared" si="8"/>
        <v>-1.5386992644887119</v>
      </c>
      <c r="AA108" s="84">
        <f t="shared" si="9"/>
        <v>460000</v>
      </c>
    </row>
    <row r="109" spans="1:27" x14ac:dyDescent="0.3">
      <c r="A109" s="94">
        <v>4391907</v>
      </c>
      <c r="B109" s="2">
        <v>1980</v>
      </c>
      <c r="C109" s="84">
        <v>683800</v>
      </c>
      <c r="D109" s="84">
        <v>485100</v>
      </c>
      <c r="E109" s="84">
        <v>198700</v>
      </c>
      <c r="F109" s="203">
        <f t="shared" si="4"/>
        <v>15.569546440760243</v>
      </c>
      <c r="G109" s="2"/>
      <c r="H109" s="84">
        <v>809500</v>
      </c>
      <c r="I109" s="203">
        <f t="shared" si="0"/>
        <v>18.431628902888882</v>
      </c>
      <c r="J109" s="84">
        <v>556400</v>
      </c>
      <c r="K109" s="84">
        <v>179500</v>
      </c>
      <c r="L109" s="84">
        <v>70700</v>
      </c>
      <c r="M109" s="84">
        <v>306200</v>
      </c>
      <c r="N109" s="84">
        <v>253100</v>
      </c>
      <c r="O109" s="84">
        <v>176100</v>
      </c>
      <c r="P109" s="84">
        <v>77000</v>
      </c>
      <c r="Q109" s="84">
        <v>54900</v>
      </c>
      <c r="R109" s="84">
        <v>22100</v>
      </c>
      <c r="S109" s="222">
        <f t="shared" si="1"/>
        <v>0</v>
      </c>
      <c r="T109" s="222">
        <f t="shared" si="5"/>
        <v>0</v>
      </c>
      <c r="U109" s="222">
        <f t="shared" si="6"/>
        <v>0</v>
      </c>
      <c r="V109" s="199"/>
      <c r="W109" s="84">
        <f t="shared" si="2"/>
        <v>-125700</v>
      </c>
      <c r="X109" s="203">
        <f t="shared" si="7"/>
        <v>-2.862082462128638</v>
      </c>
      <c r="Y109" s="84">
        <f t="shared" si="3"/>
        <v>-48700</v>
      </c>
      <c r="Z109" s="203">
        <f t="shared" si="8"/>
        <v>-1.108857723990968</v>
      </c>
      <c r="AA109" s="84">
        <f t="shared" si="9"/>
        <v>732500</v>
      </c>
    </row>
    <row r="110" spans="1:27" x14ac:dyDescent="0.3">
      <c r="A110" s="94">
        <v>6032265.5</v>
      </c>
      <c r="B110" s="2">
        <v>1981</v>
      </c>
      <c r="C110" s="84">
        <v>935300</v>
      </c>
      <c r="D110" s="84">
        <v>647100</v>
      </c>
      <c r="E110" s="84">
        <v>288200</v>
      </c>
      <c r="F110" s="203">
        <f t="shared" si="4"/>
        <v>15.504954150310526</v>
      </c>
      <c r="G110" s="2"/>
      <c r="H110" s="84">
        <v>1318200</v>
      </c>
      <c r="I110" s="203">
        <f t="shared" si="0"/>
        <v>21.852486433165119</v>
      </c>
      <c r="J110" s="84">
        <v>868800</v>
      </c>
      <c r="K110" s="84">
        <v>272800</v>
      </c>
      <c r="L110" s="84">
        <v>92900</v>
      </c>
      <c r="M110" s="84">
        <v>503100</v>
      </c>
      <c r="N110" s="84">
        <v>449400</v>
      </c>
      <c r="O110" s="84">
        <v>275500</v>
      </c>
      <c r="P110" s="84">
        <v>174000</v>
      </c>
      <c r="Q110" s="84">
        <v>140400</v>
      </c>
      <c r="R110" s="84">
        <v>33500</v>
      </c>
      <c r="S110" s="222">
        <f t="shared" si="1"/>
        <v>0</v>
      </c>
      <c r="T110" s="222">
        <f t="shared" si="5"/>
        <v>0</v>
      </c>
      <c r="U110" s="222">
        <f t="shared" si="6"/>
        <v>0</v>
      </c>
      <c r="V110" s="199"/>
      <c r="W110" s="84">
        <f t="shared" si="2"/>
        <v>-382900</v>
      </c>
      <c r="X110" s="203">
        <f t="shared" si="7"/>
        <v>-6.3475322828545924</v>
      </c>
      <c r="Y110" s="84">
        <f t="shared" si="3"/>
        <v>-208900</v>
      </c>
      <c r="Z110" s="203">
        <f t="shared" si="8"/>
        <v>-3.4630438597240123</v>
      </c>
      <c r="AA110" s="84">
        <f t="shared" si="9"/>
        <v>1144200</v>
      </c>
    </row>
    <row r="111" spans="1:27" x14ac:dyDescent="0.3">
      <c r="A111" s="94">
        <v>9595751.5</v>
      </c>
      <c r="B111" s="2">
        <v>1982</v>
      </c>
      <c r="C111" s="84">
        <v>1532300</v>
      </c>
      <c r="D111" s="84">
        <v>967400</v>
      </c>
      <c r="E111" s="84">
        <v>564900</v>
      </c>
      <c r="F111" s="203">
        <f t="shared" si="4"/>
        <v>15.968525237444926</v>
      </c>
      <c r="G111" s="2"/>
      <c r="H111" s="84">
        <v>2657000</v>
      </c>
      <c r="I111" s="203">
        <f t="shared" si="0"/>
        <v>27.68933730724477</v>
      </c>
      <c r="J111" s="84">
        <v>1330000</v>
      </c>
      <c r="K111" s="84">
        <v>472500</v>
      </c>
      <c r="L111" s="84">
        <v>150000</v>
      </c>
      <c r="M111" s="84">
        <v>707500</v>
      </c>
      <c r="N111" s="84">
        <v>1327000</v>
      </c>
      <c r="O111" s="84">
        <v>435799.99999999994</v>
      </c>
      <c r="P111" s="84">
        <v>891200</v>
      </c>
      <c r="Q111" s="84">
        <v>781800</v>
      </c>
      <c r="R111" s="84">
        <v>109400</v>
      </c>
      <c r="S111" s="222">
        <f t="shared" si="1"/>
        <v>0</v>
      </c>
      <c r="T111" s="222">
        <f t="shared" si="5"/>
        <v>0</v>
      </c>
      <c r="U111" s="222">
        <f t="shared" si="6"/>
        <v>0</v>
      </c>
      <c r="V111" s="199"/>
      <c r="W111" s="84">
        <f t="shared" si="2"/>
        <v>-1124700</v>
      </c>
      <c r="X111" s="203">
        <f t="shared" si="7"/>
        <v>-11.720812069799848</v>
      </c>
      <c r="Y111" s="84">
        <f t="shared" si="3"/>
        <v>-233500</v>
      </c>
      <c r="Z111" s="203">
        <f t="shared" si="8"/>
        <v>-2.4333685589919662</v>
      </c>
      <c r="AA111" s="84">
        <f t="shared" si="9"/>
        <v>1765800</v>
      </c>
    </row>
    <row r="112" spans="1:27" x14ac:dyDescent="0.3">
      <c r="A112" s="94">
        <v>17493311.75</v>
      </c>
      <c r="B112" s="2">
        <v>1983</v>
      </c>
      <c r="C112" s="84">
        <v>3181200</v>
      </c>
      <c r="D112" s="84">
        <v>1838200</v>
      </c>
      <c r="E112" s="84">
        <v>1343000</v>
      </c>
      <c r="F112" s="203">
        <f t="shared" si="4"/>
        <v>18.185235851639128</v>
      </c>
      <c r="G112" s="2"/>
      <c r="H112" s="84">
        <v>4636500</v>
      </c>
      <c r="I112" s="203">
        <f t="shared" si="0"/>
        <v>26.504415323187729</v>
      </c>
      <c r="J112" s="84">
        <v>2210600</v>
      </c>
      <c r="K112" s="84">
        <v>677100</v>
      </c>
      <c r="L112" s="84">
        <v>172100</v>
      </c>
      <c r="M112" s="84">
        <v>1361400</v>
      </c>
      <c r="N112" s="84">
        <v>2425900</v>
      </c>
      <c r="O112" s="84">
        <v>790700</v>
      </c>
      <c r="P112" s="84">
        <v>1635300</v>
      </c>
      <c r="Q112" s="84">
        <v>1246900</v>
      </c>
      <c r="R112" s="84">
        <v>388300</v>
      </c>
      <c r="S112" s="222">
        <f t="shared" si="1"/>
        <v>0</v>
      </c>
      <c r="T112" s="222">
        <f t="shared" si="5"/>
        <v>0</v>
      </c>
      <c r="U112" s="222">
        <f t="shared" si="6"/>
        <v>0</v>
      </c>
      <c r="V112" s="199"/>
      <c r="W112" s="84">
        <f t="shared" si="2"/>
        <v>-1455300</v>
      </c>
      <c r="X112" s="203">
        <f t="shared" si="7"/>
        <v>-8.3191794715486047</v>
      </c>
      <c r="Y112" s="84">
        <f t="shared" si="3"/>
        <v>180000</v>
      </c>
      <c r="Z112" s="203">
        <f t="shared" si="8"/>
        <v>1.0289646841742246</v>
      </c>
      <c r="AA112" s="84">
        <f t="shared" si="9"/>
        <v>3001200</v>
      </c>
    </row>
    <row r="113" spans="1:27" x14ac:dyDescent="0.3">
      <c r="A113" s="94">
        <v>28659770.25</v>
      </c>
      <c r="B113" s="2">
        <v>1984</v>
      </c>
      <c r="C113" s="84">
        <v>4974700</v>
      </c>
      <c r="D113" s="84">
        <v>3049000</v>
      </c>
      <c r="E113" s="84">
        <v>1925700</v>
      </c>
      <c r="F113" s="203">
        <f t="shared" si="4"/>
        <v>17.35778045882974</v>
      </c>
      <c r="G113" s="2"/>
      <c r="H113" s="84">
        <v>7171600</v>
      </c>
      <c r="I113" s="203">
        <f t="shared" si="0"/>
        <v>25.02322920749862</v>
      </c>
      <c r="J113" s="84">
        <v>3265100</v>
      </c>
      <c r="K113" s="84">
        <v>1192700</v>
      </c>
      <c r="L113" s="84">
        <v>263000</v>
      </c>
      <c r="M113" s="84">
        <v>1809400</v>
      </c>
      <c r="N113" s="84">
        <v>3906500</v>
      </c>
      <c r="O113" s="84">
        <v>1339100</v>
      </c>
      <c r="P113" s="84">
        <v>2567300</v>
      </c>
      <c r="Q113" s="84">
        <v>2019800</v>
      </c>
      <c r="R113" s="84">
        <v>547600</v>
      </c>
      <c r="S113" s="222">
        <f t="shared" si="1"/>
        <v>0</v>
      </c>
      <c r="T113" s="222">
        <f t="shared" si="5"/>
        <v>0</v>
      </c>
      <c r="U113" s="222">
        <f t="shared" si="6"/>
        <v>0</v>
      </c>
      <c r="V113" s="199"/>
      <c r="W113" s="84">
        <f t="shared" si="2"/>
        <v>-2196900</v>
      </c>
      <c r="X113" s="203">
        <f t="shared" si="7"/>
        <v>-7.6654487486688767</v>
      </c>
      <c r="Y113" s="84">
        <f t="shared" si="3"/>
        <v>370400</v>
      </c>
      <c r="Z113" s="203">
        <f t="shared" si="8"/>
        <v>1.292403940328168</v>
      </c>
      <c r="AA113" s="84">
        <f t="shared" si="9"/>
        <v>4604300</v>
      </c>
    </row>
    <row r="114" spans="1:27" x14ac:dyDescent="0.3">
      <c r="A114" s="94">
        <v>45940612.5</v>
      </c>
      <c r="B114" s="2">
        <v>1985</v>
      </c>
      <c r="C114" s="84">
        <v>7990500</v>
      </c>
      <c r="D114" s="84">
        <v>4861600</v>
      </c>
      <c r="E114" s="84">
        <v>3128900</v>
      </c>
      <c r="F114" s="203">
        <f t="shared" si="4"/>
        <v>17.393107242529691</v>
      </c>
      <c r="G114" s="2"/>
      <c r="H114" s="84">
        <v>11632200</v>
      </c>
      <c r="I114" s="203">
        <f t="shared" si="0"/>
        <v>25.3200803537393</v>
      </c>
      <c r="J114" s="84">
        <v>5469400</v>
      </c>
      <c r="K114" s="84">
        <v>1844600</v>
      </c>
      <c r="L114" s="84">
        <v>451200</v>
      </c>
      <c r="M114" s="84">
        <v>3173600</v>
      </c>
      <c r="N114" s="84">
        <v>6162800</v>
      </c>
      <c r="O114" s="84">
        <v>1945600.0000000002</v>
      </c>
      <c r="P114" s="84">
        <v>4217300</v>
      </c>
      <c r="Q114" s="84">
        <v>3324700</v>
      </c>
      <c r="R114" s="84">
        <v>892500</v>
      </c>
      <c r="S114" s="222">
        <f t="shared" si="1"/>
        <v>0</v>
      </c>
      <c r="T114" s="222">
        <f t="shared" si="5"/>
        <v>0</v>
      </c>
      <c r="U114" s="222">
        <f t="shared" si="6"/>
        <v>0</v>
      </c>
      <c r="V114" s="199"/>
      <c r="W114" s="84">
        <f t="shared" si="2"/>
        <v>-3641700</v>
      </c>
      <c r="X114" s="203">
        <f t="shared" si="7"/>
        <v>-7.926973111209608</v>
      </c>
      <c r="Y114" s="84">
        <f t="shared" si="3"/>
        <v>575600</v>
      </c>
      <c r="Z114" s="203">
        <f t="shared" si="8"/>
        <v>1.2529219108691683</v>
      </c>
      <c r="AA114" s="84">
        <f t="shared" si="9"/>
        <v>7414900</v>
      </c>
    </row>
    <row r="115" spans="1:27" x14ac:dyDescent="0.3">
      <c r="A115" s="94">
        <v>76306560.75</v>
      </c>
      <c r="B115" s="2">
        <v>1986</v>
      </c>
      <c r="C115" s="84">
        <v>12670300</v>
      </c>
      <c r="D115" s="84">
        <v>8978900</v>
      </c>
      <c r="E115" s="84">
        <v>3691300</v>
      </c>
      <c r="F115" s="203">
        <f t="shared" si="4"/>
        <v>16.604470016033321</v>
      </c>
      <c r="G115" s="2"/>
      <c r="H115" s="84">
        <v>22889800</v>
      </c>
      <c r="I115" s="203">
        <f t="shared" si="0"/>
        <v>29.997158533973113</v>
      </c>
      <c r="J115" s="84">
        <v>8766500</v>
      </c>
      <c r="K115" s="84">
        <v>3176300</v>
      </c>
      <c r="L115" s="84">
        <v>859700</v>
      </c>
      <c r="M115" s="84">
        <v>4730500</v>
      </c>
      <c r="N115" s="84">
        <v>14123300</v>
      </c>
      <c r="O115" s="84">
        <v>2955000</v>
      </c>
      <c r="P115" s="84">
        <v>11168300</v>
      </c>
      <c r="Q115" s="84">
        <v>8849400</v>
      </c>
      <c r="R115" s="84">
        <v>2318900</v>
      </c>
      <c r="S115" s="222">
        <f>J115+N115-H115</f>
        <v>0</v>
      </c>
      <c r="T115" s="222">
        <f t="shared" si="5"/>
        <v>0</v>
      </c>
      <c r="U115" s="222">
        <f t="shared" si="6"/>
        <v>0</v>
      </c>
      <c r="V115" s="199"/>
      <c r="W115" s="84">
        <f t="shared" si="2"/>
        <v>-10219500</v>
      </c>
      <c r="X115" s="203">
        <f t="shared" si="7"/>
        <v>-13.392688517939789</v>
      </c>
      <c r="Y115" s="84">
        <f t="shared" si="3"/>
        <v>948800</v>
      </c>
      <c r="Z115" s="203">
        <f t="shared" si="8"/>
        <v>1.2434055350869684</v>
      </c>
      <c r="AA115" s="84">
        <f t="shared" si="9"/>
        <v>11721500</v>
      </c>
    </row>
    <row r="116" spans="1:27" x14ac:dyDescent="0.3">
      <c r="A116" s="94">
        <v>185542049</v>
      </c>
      <c r="B116" s="2">
        <v>1987</v>
      </c>
      <c r="C116" s="84">
        <v>32973600</v>
      </c>
      <c r="D116" s="84">
        <v>20821300</v>
      </c>
      <c r="E116" s="84">
        <v>12152300</v>
      </c>
      <c r="F116" s="203">
        <f t="shared" si="4"/>
        <v>17.771497176901395</v>
      </c>
      <c r="G116" s="2"/>
      <c r="H116" s="84">
        <v>60376900</v>
      </c>
      <c r="I116" s="203">
        <f t="shared" si="0"/>
        <v>32.540817742074196</v>
      </c>
      <c r="J116" s="84">
        <v>19562000</v>
      </c>
      <c r="K116" s="84">
        <v>7604000</v>
      </c>
      <c r="L116" s="84">
        <v>1864100</v>
      </c>
      <c r="M116" s="84">
        <v>10093900</v>
      </c>
      <c r="N116" s="84">
        <v>40814900</v>
      </c>
      <c r="O116" s="84">
        <v>6352000</v>
      </c>
      <c r="P116" s="84">
        <v>34462800</v>
      </c>
      <c r="Q116" s="84">
        <v>28355600</v>
      </c>
      <c r="R116" s="84">
        <v>6107300</v>
      </c>
      <c r="S116" s="222">
        <f t="shared" si="1"/>
        <v>0</v>
      </c>
      <c r="T116" s="222">
        <f t="shared" si="5"/>
        <v>0</v>
      </c>
      <c r="U116" s="222">
        <f t="shared" si="6"/>
        <v>0</v>
      </c>
      <c r="V116" s="199"/>
      <c r="W116" s="84">
        <f t="shared" si="2"/>
        <v>-27403300</v>
      </c>
      <c r="X116" s="203">
        <f t="shared" si="7"/>
        <v>-14.769320565172803</v>
      </c>
      <c r="Y116" s="84">
        <f t="shared" si="3"/>
        <v>7059500</v>
      </c>
      <c r="Z116" s="203">
        <f t="shared" si="8"/>
        <v>3.8047979086401056</v>
      </c>
      <c r="AA116" s="84">
        <f t="shared" si="9"/>
        <v>25914100</v>
      </c>
    </row>
    <row r="117" spans="1:27" x14ac:dyDescent="0.3">
      <c r="A117" s="94">
        <v>378979147.25</v>
      </c>
      <c r="B117" s="2">
        <v>1988</v>
      </c>
      <c r="C117" s="84">
        <v>68014800</v>
      </c>
      <c r="D117" s="84">
        <v>47384600</v>
      </c>
      <c r="E117" s="84">
        <v>20630200</v>
      </c>
      <c r="F117" s="203">
        <f t="shared" si="4"/>
        <v>17.946844963248832</v>
      </c>
      <c r="G117" s="2"/>
      <c r="H117" s="84">
        <v>106309200</v>
      </c>
      <c r="I117" s="203">
        <f t="shared" si="0"/>
        <v>28.05146424847258</v>
      </c>
      <c r="J117" s="84">
        <v>31641800</v>
      </c>
      <c r="K117" s="84">
        <v>13952000</v>
      </c>
      <c r="L117" s="84">
        <v>2227800</v>
      </c>
      <c r="M117" s="84">
        <v>15462000</v>
      </c>
      <c r="N117" s="84">
        <v>74667400</v>
      </c>
      <c r="O117" s="84">
        <v>13748200</v>
      </c>
      <c r="P117" s="84">
        <v>60919300</v>
      </c>
      <c r="Q117" s="84">
        <v>49812400</v>
      </c>
      <c r="R117" s="84">
        <v>11106800</v>
      </c>
      <c r="S117" s="222">
        <f t="shared" si="1"/>
        <v>0</v>
      </c>
      <c r="T117" s="222">
        <f t="shared" si="5"/>
        <v>0</v>
      </c>
      <c r="U117" s="222">
        <f t="shared" si="6"/>
        <v>0</v>
      </c>
      <c r="V117" s="199"/>
      <c r="W117" s="84">
        <f t="shared" si="2"/>
        <v>-38294400</v>
      </c>
      <c r="X117" s="203">
        <f t="shared" si="7"/>
        <v>-10.104619285223746</v>
      </c>
      <c r="Y117" s="84">
        <f t="shared" si="3"/>
        <v>22624900</v>
      </c>
      <c r="Z117" s="203">
        <f t="shared" si="8"/>
        <v>5.9699590766863757</v>
      </c>
      <c r="AA117" s="84">
        <f t="shared" si="9"/>
        <v>45389900</v>
      </c>
    </row>
    <row r="118" spans="1:27" x14ac:dyDescent="0.3">
      <c r="A118" s="94">
        <v>499435646.25</v>
      </c>
      <c r="B118" s="2">
        <v>1989</v>
      </c>
      <c r="C118" s="84">
        <v>90204400</v>
      </c>
      <c r="D118" s="84">
        <v>61138500</v>
      </c>
      <c r="E118" s="84">
        <v>29065900</v>
      </c>
      <c r="F118" s="203">
        <f t="shared" si="4"/>
        <v>18.061265886265321</v>
      </c>
      <c r="G118" s="2"/>
      <c r="H118" s="84">
        <v>117399700</v>
      </c>
      <c r="I118" s="203">
        <f t="shared" si="0"/>
        <v>23.506471931167248</v>
      </c>
      <c r="J118" s="84">
        <v>40968500</v>
      </c>
      <c r="K118" s="84">
        <v>19049200</v>
      </c>
      <c r="L118" s="84">
        <v>2933600</v>
      </c>
      <c r="M118" s="84">
        <v>18985700</v>
      </c>
      <c r="N118" s="84">
        <v>76431200</v>
      </c>
      <c r="O118" s="84">
        <v>16679700</v>
      </c>
      <c r="P118" s="84">
        <v>59751500</v>
      </c>
      <c r="Q118" s="84">
        <v>46090800</v>
      </c>
      <c r="R118" s="84">
        <v>13660700</v>
      </c>
      <c r="S118" s="222">
        <f t="shared" si="1"/>
        <v>0</v>
      </c>
      <c r="T118" s="222">
        <f t="shared" si="5"/>
        <v>0</v>
      </c>
      <c r="U118" s="222">
        <f t="shared" si="6"/>
        <v>0</v>
      </c>
      <c r="V118" s="199"/>
      <c r="W118" s="84">
        <f t="shared" si="2"/>
        <v>-27195300</v>
      </c>
      <c r="X118" s="203">
        <f t="shared" si="7"/>
        <v>-5.4452060449019264</v>
      </c>
      <c r="Y118" s="84">
        <f t="shared" si="3"/>
        <v>32556200</v>
      </c>
      <c r="Z118" s="203">
        <f t="shared" si="8"/>
        <v>6.5185975899893025</v>
      </c>
      <c r="AA118" s="84">
        <f t="shared" si="9"/>
        <v>57648200</v>
      </c>
    </row>
    <row r="119" spans="1:27" x14ac:dyDescent="0.3">
      <c r="A119" s="94">
        <v>672000052.25</v>
      </c>
      <c r="B119" s="2">
        <v>1990</v>
      </c>
      <c r="C119" s="84">
        <v>118665300</v>
      </c>
      <c r="D119" s="84">
        <v>80545300</v>
      </c>
      <c r="E119" s="84">
        <v>38120000</v>
      </c>
      <c r="F119" s="203">
        <f t="shared" si="4"/>
        <v>17.658525412711377</v>
      </c>
      <c r="G119" s="2"/>
      <c r="H119" s="84">
        <v>138100800</v>
      </c>
      <c r="I119" s="203">
        <f t="shared" si="0"/>
        <v>20.550712687835212</v>
      </c>
      <c r="J119" s="84">
        <v>53763100</v>
      </c>
      <c r="K119" s="84">
        <v>23925000</v>
      </c>
      <c r="L119" s="84">
        <v>5122100</v>
      </c>
      <c r="M119" s="84">
        <v>24716000</v>
      </c>
      <c r="N119" s="84">
        <v>84337700</v>
      </c>
      <c r="O119" s="84">
        <v>24421100.000000004</v>
      </c>
      <c r="P119" s="84">
        <v>59916700</v>
      </c>
      <c r="Q119" s="84">
        <v>46740600</v>
      </c>
      <c r="R119" s="84">
        <v>13176000</v>
      </c>
      <c r="S119" s="222">
        <f t="shared" si="1"/>
        <v>0</v>
      </c>
      <c r="T119" s="222">
        <f t="shared" si="5"/>
        <v>0</v>
      </c>
      <c r="U119" s="222">
        <f t="shared" si="6"/>
        <v>0</v>
      </c>
      <c r="V119" s="199"/>
      <c r="W119" s="84">
        <f t="shared" si="2"/>
        <v>-19435500</v>
      </c>
      <c r="X119" s="203">
        <f t="shared" si="7"/>
        <v>-2.8921872751238316</v>
      </c>
      <c r="Y119" s="84">
        <f t="shared" si="3"/>
        <v>40481200</v>
      </c>
      <c r="Z119" s="203">
        <f t="shared" si="8"/>
        <v>6.0239876268551287</v>
      </c>
      <c r="AA119" s="84">
        <f t="shared" si="9"/>
        <v>78184100</v>
      </c>
    </row>
    <row r="120" spans="1:27" x14ac:dyDescent="0.3">
      <c r="A120" s="94">
        <v>864298696</v>
      </c>
      <c r="B120" s="2">
        <v>1991</v>
      </c>
      <c r="C120" s="84">
        <v>179529400</v>
      </c>
      <c r="D120" s="84">
        <v>103717100</v>
      </c>
      <c r="E120" s="84">
        <v>75812300</v>
      </c>
      <c r="F120" s="203">
        <f t="shared" si="4"/>
        <v>20.771684700077344</v>
      </c>
      <c r="G120" s="2"/>
      <c r="H120" s="84">
        <v>151605500</v>
      </c>
      <c r="I120" s="203">
        <f t="shared" si="0"/>
        <v>17.540868764656796</v>
      </c>
      <c r="J120" s="84">
        <v>72212200</v>
      </c>
      <c r="K120" s="84">
        <v>33086000</v>
      </c>
      <c r="L120" s="84">
        <v>9005400</v>
      </c>
      <c r="M120" s="84">
        <v>30120800</v>
      </c>
      <c r="N120" s="84">
        <v>79393300</v>
      </c>
      <c r="O120" s="84">
        <v>36039800</v>
      </c>
      <c r="P120" s="84">
        <v>43353500</v>
      </c>
      <c r="Q120" s="84">
        <v>27171600</v>
      </c>
      <c r="R120" s="84">
        <v>16181900</v>
      </c>
      <c r="S120" s="222">
        <f t="shared" si="1"/>
        <v>0</v>
      </c>
      <c r="T120" s="222">
        <f t="shared" si="5"/>
        <v>0</v>
      </c>
      <c r="U120" s="222">
        <f t="shared" si="6"/>
        <v>0</v>
      </c>
      <c r="V120" s="199"/>
      <c r="W120" s="84">
        <f t="shared" si="2"/>
        <v>27923900</v>
      </c>
      <c r="X120" s="203">
        <f t="shared" si="7"/>
        <v>3.2308159354205479</v>
      </c>
      <c r="Y120" s="84">
        <f t="shared" si="3"/>
        <v>71277400</v>
      </c>
      <c r="Z120" s="203">
        <f t="shared" si="8"/>
        <v>8.246848031805893</v>
      </c>
      <c r="AA120" s="84">
        <f t="shared" si="9"/>
        <v>108252000</v>
      </c>
    </row>
    <row r="121" spans="1:27" x14ac:dyDescent="0.3">
      <c r="A121" s="94">
        <v>1027650791</v>
      </c>
      <c r="B121" s="2">
        <v>1992</v>
      </c>
      <c r="C121" s="84">
        <v>211096600</v>
      </c>
      <c r="D121" s="84">
        <v>126763700</v>
      </c>
      <c r="E121" s="84">
        <v>84332900</v>
      </c>
      <c r="F121" s="203">
        <f t="shared" si="4"/>
        <v>20.541666668166851</v>
      </c>
      <c r="G121" s="2"/>
      <c r="H121" s="84">
        <v>165014400</v>
      </c>
      <c r="I121" s="203">
        <f t="shared" si="0"/>
        <v>16.0574391072502</v>
      </c>
      <c r="J121" s="84">
        <v>90764200</v>
      </c>
      <c r="K121" s="84">
        <v>28322200</v>
      </c>
      <c r="L121" s="84">
        <v>10728700</v>
      </c>
      <c r="M121" s="84">
        <v>51713300</v>
      </c>
      <c r="N121" s="84">
        <v>74250200</v>
      </c>
      <c r="O121" s="84">
        <v>37736000</v>
      </c>
      <c r="P121" s="84">
        <v>36514200</v>
      </c>
      <c r="Q121" s="84">
        <v>22361300</v>
      </c>
      <c r="R121" s="84">
        <v>14152900</v>
      </c>
      <c r="S121" s="222">
        <f t="shared" si="1"/>
        <v>0</v>
      </c>
      <c r="T121" s="222">
        <f t="shared" si="5"/>
        <v>0</v>
      </c>
      <c r="U121" s="222">
        <f t="shared" si="6"/>
        <v>0</v>
      </c>
      <c r="V121" s="199"/>
      <c r="W121" s="84">
        <f t="shared" si="2"/>
        <v>46082200</v>
      </c>
      <c r="X121" s="203">
        <f t="shared" si="7"/>
        <v>4.4842275609166542</v>
      </c>
      <c r="Y121" s="84">
        <f t="shared" si="3"/>
        <v>82596400</v>
      </c>
      <c r="Z121" s="203">
        <f t="shared" si="8"/>
        <v>8.037399544997772</v>
      </c>
      <c r="AA121" s="84">
        <f t="shared" si="9"/>
        <v>128500200</v>
      </c>
    </row>
    <row r="122" spans="1:27" x14ac:dyDescent="0.3">
      <c r="A122" s="94">
        <v>1651777888.5</v>
      </c>
      <c r="B122" s="2">
        <v>1993</v>
      </c>
      <c r="C122" s="84">
        <v>194991400</v>
      </c>
      <c r="D122" s="84">
        <v>143154300</v>
      </c>
      <c r="E122" s="84">
        <v>51837100</v>
      </c>
      <c r="F122" s="203">
        <f t="shared" si="4"/>
        <v>11.804940685885686</v>
      </c>
      <c r="G122" s="2"/>
      <c r="H122" s="84">
        <v>190835400</v>
      </c>
      <c r="I122" s="203">
        <f t="shared" si="0"/>
        <v>11.553333007339141</v>
      </c>
      <c r="J122" s="84">
        <v>114910300</v>
      </c>
      <c r="K122" s="84">
        <v>34998700</v>
      </c>
      <c r="L122" s="84">
        <v>12159300</v>
      </c>
      <c r="M122" s="84">
        <v>67752300</v>
      </c>
      <c r="N122" s="84">
        <v>75925100</v>
      </c>
      <c r="O122" s="84">
        <v>47054700</v>
      </c>
      <c r="P122" s="84">
        <v>28870300</v>
      </c>
      <c r="Q122" s="84">
        <v>16469599.999999998</v>
      </c>
      <c r="R122" s="84">
        <v>12400800</v>
      </c>
      <c r="S122" s="222">
        <f t="shared" si="1"/>
        <v>0</v>
      </c>
      <c r="T122" s="222">
        <f t="shared" si="5"/>
        <v>0</v>
      </c>
      <c r="U122" s="222">
        <f t="shared" si="6"/>
        <v>0</v>
      </c>
      <c r="V122" s="199"/>
      <c r="W122" s="84">
        <f t="shared" si="2"/>
        <v>4156000</v>
      </c>
      <c r="X122" s="203">
        <f t="shared" si="7"/>
        <v>0.2516076785465457</v>
      </c>
      <c r="Y122" s="84">
        <f t="shared" si="3"/>
        <v>33026300</v>
      </c>
      <c r="Z122" s="203">
        <f t="shared" si="8"/>
        <v>1.9994395269446057</v>
      </c>
      <c r="AA122" s="84">
        <f t="shared" si="9"/>
        <v>161965100</v>
      </c>
    </row>
    <row r="123" spans="1:27" x14ac:dyDescent="0.3">
      <c r="A123" s="94">
        <v>1868526360</v>
      </c>
      <c r="B123" s="2">
        <v>1994</v>
      </c>
      <c r="C123" s="84">
        <v>220102300</v>
      </c>
      <c r="D123" s="84">
        <v>160317500</v>
      </c>
      <c r="E123" s="84">
        <v>59784800</v>
      </c>
      <c r="F123" s="203">
        <f t="shared" si="4"/>
        <v>11.779459188362749</v>
      </c>
      <c r="G123" s="2"/>
      <c r="H123" s="84">
        <v>224948400</v>
      </c>
      <c r="I123" s="203">
        <f t="shared" si="0"/>
        <v>12.038813303120861</v>
      </c>
      <c r="J123" s="84">
        <v>147491500</v>
      </c>
      <c r="K123" s="84">
        <v>42277300</v>
      </c>
      <c r="L123" s="84">
        <v>16971500</v>
      </c>
      <c r="M123" s="84">
        <v>88242700</v>
      </c>
      <c r="N123" s="84">
        <v>77456900</v>
      </c>
      <c r="O123" s="84">
        <v>50360300</v>
      </c>
      <c r="P123" s="84">
        <v>27096600</v>
      </c>
      <c r="Q123" s="84">
        <v>13790800</v>
      </c>
      <c r="R123" s="84">
        <v>13305800</v>
      </c>
      <c r="S123" s="222">
        <f t="shared" si="1"/>
        <v>0</v>
      </c>
      <c r="T123" s="222">
        <f t="shared" si="5"/>
        <v>0</v>
      </c>
      <c r="U123" s="222">
        <f t="shared" si="6"/>
        <v>0</v>
      </c>
      <c r="V123" s="199"/>
      <c r="W123" s="84">
        <f t="shared" si="2"/>
        <v>-4846100</v>
      </c>
      <c r="X123" s="203">
        <f t="shared" si="7"/>
        <v>-0.25935411475811343</v>
      </c>
      <c r="Y123" s="84">
        <f t="shared" si="3"/>
        <v>22250500</v>
      </c>
      <c r="Z123" s="203">
        <f t="shared" si="8"/>
        <v>1.190804715219538</v>
      </c>
      <c r="AA123" s="84">
        <f t="shared" si="9"/>
        <v>197851800</v>
      </c>
    </row>
    <row r="124" spans="1:27" x14ac:dyDescent="0.3">
      <c r="A124" s="94">
        <v>2440392366</v>
      </c>
      <c r="B124" s="2">
        <v>1995</v>
      </c>
      <c r="C124" s="84">
        <v>280144500</v>
      </c>
      <c r="D124" s="84">
        <v>170305700</v>
      </c>
      <c r="E124" s="84">
        <v>109838800</v>
      </c>
      <c r="F124" s="203">
        <f t="shared" si="4"/>
        <v>11.479485999998412</v>
      </c>
      <c r="G124" s="2"/>
      <c r="H124" s="84">
        <v>294925700</v>
      </c>
      <c r="I124" s="203">
        <f t="shared" si="0"/>
        <v>12.085175486899551</v>
      </c>
      <c r="J124" s="84">
        <v>169975800</v>
      </c>
      <c r="K124" s="84">
        <v>47852500</v>
      </c>
      <c r="L124" s="84">
        <v>17054900</v>
      </c>
      <c r="M124" s="84">
        <v>105068400</v>
      </c>
      <c r="N124" s="84">
        <v>124949900</v>
      </c>
      <c r="O124" s="84">
        <v>54673300</v>
      </c>
      <c r="P124" s="84">
        <v>70276600</v>
      </c>
      <c r="Q124" s="84">
        <v>41309100</v>
      </c>
      <c r="R124" s="84">
        <v>28967500</v>
      </c>
      <c r="S124" s="222">
        <f t="shared" si="1"/>
        <v>0</v>
      </c>
      <c r="T124" s="222">
        <f t="shared" si="5"/>
        <v>0</v>
      </c>
      <c r="U124" s="222">
        <f t="shared" si="6"/>
        <v>0</v>
      </c>
      <c r="V124" s="199"/>
      <c r="W124" s="84">
        <f t="shared" si="2"/>
        <v>-14781200</v>
      </c>
      <c r="X124" s="203">
        <f t="shared" si="7"/>
        <v>-0.60568948690114033</v>
      </c>
      <c r="Y124" s="84">
        <f t="shared" si="3"/>
        <v>55495400</v>
      </c>
      <c r="Z124" s="203">
        <f t="shared" si="8"/>
        <v>2.2740359613139356</v>
      </c>
      <c r="AA124" s="84">
        <f t="shared" si="9"/>
        <v>224649100</v>
      </c>
    </row>
    <row r="125" spans="1:27" x14ac:dyDescent="0.3">
      <c r="A125" s="94">
        <v>3284161830.75</v>
      </c>
      <c r="B125" s="2">
        <v>1996</v>
      </c>
      <c r="C125" s="84">
        <v>392566000</v>
      </c>
      <c r="D125" s="84">
        <v>226006200</v>
      </c>
      <c r="E125" s="84">
        <v>166559800</v>
      </c>
      <c r="F125" s="203">
        <f t="shared" si="4"/>
        <v>11.953308644061252</v>
      </c>
      <c r="G125" s="2"/>
      <c r="H125" s="84">
        <v>404045200</v>
      </c>
      <c r="I125" s="203">
        <f t="shared" si="0"/>
        <v>12.30284074971204</v>
      </c>
      <c r="J125" s="84">
        <v>232372500</v>
      </c>
      <c r="K125" s="84">
        <v>64349200</v>
      </c>
      <c r="L125" s="84">
        <v>23571700</v>
      </c>
      <c r="M125" s="84">
        <v>144451600</v>
      </c>
      <c r="N125" s="84">
        <v>171672700</v>
      </c>
      <c r="O125" s="84">
        <v>77387500</v>
      </c>
      <c r="P125" s="84">
        <v>94285300</v>
      </c>
      <c r="Q125" s="84">
        <v>49230800</v>
      </c>
      <c r="R125" s="84">
        <v>45054400</v>
      </c>
      <c r="S125" s="222">
        <f t="shared" si="1"/>
        <v>0</v>
      </c>
      <c r="T125" s="222">
        <f t="shared" si="5"/>
        <v>0</v>
      </c>
      <c r="U125" s="222">
        <f t="shared" si="6"/>
        <v>0</v>
      </c>
      <c r="V125" s="199"/>
      <c r="W125" s="84">
        <f t="shared" si="2"/>
        <v>-11479200</v>
      </c>
      <c r="X125" s="203">
        <f t="shared" si="7"/>
        <v>-0.34953210565078974</v>
      </c>
      <c r="Y125" s="84">
        <f t="shared" si="3"/>
        <v>82806100</v>
      </c>
      <c r="Z125" s="203">
        <f t="shared" si="8"/>
        <v>2.5213769682320941</v>
      </c>
      <c r="AA125" s="84">
        <f t="shared" si="9"/>
        <v>309759900</v>
      </c>
    </row>
    <row r="126" spans="1:27" x14ac:dyDescent="0.3">
      <c r="A126" s="94">
        <v>4144914168.4999995</v>
      </c>
      <c r="B126" s="2">
        <v>1997</v>
      </c>
      <c r="C126" s="84">
        <v>508743800</v>
      </c>
      <c r="D126" s="84">
        <v>312115300</v>
      </c>
      <c r="E126" s="84">
        <v>196628500</v>
      </c>
      <c r="F126" s="203">
        <f t="shared" si="4"/>
        <v>12.273928465546707</v>
      </c>
      <c r="G126" s="2"/>
      <c r="H126" s="84">
        <v>551916200</v>
      </c>
      <c r="I126" s="203">
        <f t="shared" si="0"/>
        <v>13.31550371282435</v>
      </c>
      <c r="J126" s="84">
        <v>327480800</v>
      </c>
      <c r="K126" s="84">
        <v>182730400</v>
      </c>
      <c r="L126" s="84">
        <v>31274200</v>
      </c>
      <c r="M126" s="84">
        <v>113476200</v>
      </c>
      <c r="N126" s="84">
        <v>224435400</v>
      </c>
      <c r="O126" s="84">
        <v>110211100</v>
      </c>
      <c r="P126" s="84">
        <v>114224300</v>
      </c>
      <c r="Q126" s="84">
        <v>73077900</v>
      </c>
      <c r="R126" s="84">
        <v>41146400</v>
      </c>
      <c r="S126" s="222">
        <f t="shared" si="1"/>
        <v>0</v>
      </c>
      <c r="T126" s="222">
        <f t="shared" si="5"/>
        <v>0</v>
      </c>
      <c r="U126" s="222">
        <f t="shared" si="6"/>
        <v>0</v>
      </c>
      <c r="V126" s="199"/>
      <c r="W126" s="84">
        <f t="shared" si="2"/>
        <v>-43172400</v>
      </c>
      <c r="X126" s="203">
        <f t="shared" si="7"/>
        <v>-1.0415752472776447</v>
      </c>
      <c r="Y126" s="84">
        <f t="shared" si="3"/>
        <v>71051900</v>
      </c>
      <c r="Z126" s="203">
        <f t="shared" si="8"/>
        <v>1.7141947242230333</v>
      </c>
      <c r="AA126" s="84">
        <f t="shared" si="9"/>
        <v>437691900</v>
      </c>
    </row>
    <row r="127" spans="1:27" x14ac:dyDescent="0.3">
      <c r="A127" s="94">
        <v>5092988046.5</v>
      </c>
      <c r="B127" s="2">
        <v>1998</v>
      </c>
      <c r="C127" s="84">
        <v>545175700</v>
      </c>
      <c r="D127" s="84">
        <v>404225200</v>
      </c>
      <c r="E127" s="84">
        <v>140950500</v>
      </c>
      <c r="F127" s="203">
        <f t="shared" si="4"/>
        <v>10.704437061749148</v>
      </c>
      <c r="G127" s="2"/>
      <c r="H127" s="84">
        <v>612475500</v>
      </c>
      <c r="I127" s="203">
        <f t="shared" si="0"/>
        <v>12.025857795227008</v>
      </c>
      <c r="J127" s="84">
        <v>392694700</v>
      </c>
      <c r="K127" s="84">
        <v>212948400</v>
      </c>
      <c r="L127" s="84">
        <v>16789600</v>
      </c>
      <c r="M127" s="84">
        <v>162956700</v>
      </c>
      <c r="N127" s="84">
        <v>219780800</v>
      </c>
      <c r="O127" s="84">
        <v>124069599.99999999</v>
      </c>
      <c r="P127" s="84">
        <v>95711200</v>
      </c>
      <c r="Q127" s="84">
        <v>51418100</v>
      </c>
      <c r="R127" s="84">
        <v>44293100</v>
      </c>
      <c r="S127" s="222">
        <f t="shared" si="1"/>
        <v>0</v>
      </c>
      <c r="T127" s="222">
        <f t="shared" si="5"/>
        <v>0</v>
      </c>
      <c r="U127" s="222">
        <f t="shared" si="6"/>
        <v>0</v>
      </c>
      <c r="V127" s="199"/>
      <c r="W127" s="84">
        <f t="shared" si="2"/>
        <v>-67299800</v>
      </c>
      <c r="X127" s="203">
        <f t="shared" si="7"/>
        <v>-1.3214207334778594</v>
      </c>
      <c r="Y127" s="84">
        <f t="shared" si="3"/>
        <v>28411400</v>
      </c>
      <c r="Z127" s="203">
        <f t="shared" si="8"/>
        <v>0.55785326296858018</v>
      </c>
      <c r="AA127" s="84">
        <f t="shared" si="9"/>
        <v>516764300</v>
      </c>
    </row>
    <row r="128" spans="1:27" x14ac:dyDescent="0.3">
      <c r="A128" s="94">
        <v>6034995115.999999</v>
      </c>
      <c r="B128" s="2">
        <v>1999</v>
      </c>
      <c r="C128" s="84">
        <v>674348100</v>
      </c>
      <c r="D128" s="84">
        <v>521682400</v>
      </c>
      <c r="E128" s="84">
        <v>152665700</v>
      </c>
      <c r="F128" s="203">
        <f t="shared" si="4"/>
        <v>11.173962646832408</v>
      </c>
      <c r="G128" s="2"/>
      <c r="H128" s="84">
        <v>754388800</v>
      </c>
      <c r="I128" s="203">
        <f t="shared" si="0"/>
        <v>12.500238782297634</v>
      </c>
      <c r="J128" s="84">
        <v>469239600</v>
      </c>
      <c r="K128" s="84">
        <v>255795300</v>
      </c>
      <c r="L128" s="84">
        <v>20468600</v>
      </c>
      <c r="M128" s="84">
        <v>192975700</v>
      </c>
      <c r="N128" s="84">
        <v>285149200</v>
      </c>
      <c r="O128" s="84">
        <v>140315300</v>
      </c>
      <c r="P128" s="84">
        <v>144834000</v>
      </c>
      <c r="Q128" s="84">
        <v>94461400</v>
      </c>
      <c r="R128" s="84">
        <v>50372500</v>
      </c>
      <c r="S128" s="222">
        <f t="shared" si="1"/>
        <v>0</v>
      </c>
      <c r="T128" s="222">
        <f t="shared" si="5"/>
        <v>0</v>
      </c>
      <c r="U128" s="222">
        <f t="shared" si="6"/>
        <v>0</v>
      </c>
      <c r="V128" s="199"/>
      <c r="W128" s="84">
        <f t="shared" si="2"/>
        <v>-80040700</v>
      </c>
      <c r="X128" s="203">
        <f t="shared" si="7"/>
        <v>-1.3262761354652273</v>
      </c>
      <c r="Y128" s="84">
        <f t="shared" si="3"/>
        <v>64793300</v>
      </c>
      <c r="Z128" s="203">
        <f t="shared" si="8"/>
        <v>1.0736263866762674</v>
      </c>
      <c r="AA128" s="84">
        <f t="shared" si="9"/>
        <v>609554800</v>
      </c>
    </row>
    <row r="129" spans="1:27" x14ac:dyDescent="0.3">
      <c r="A129" s="94">
        <v>7016603942</v>
      </c>
      <c r="B129" s="2">
        <v>2000</v>
      </c>
      <c r="C129" s="84">
        <v>868267700</v>
      </c>
      <c r="D129" s="84">
        <v>581703400</v>
      </c>
      <c r="E129" s="84">
        <v>286564300</v>
      </c>
      <c r="F129" s="203">
        <f t="shared" si="4"/>
        <v>12.374472140328766</v>
      </c>
      <c r="G129" s="2"/>
      <c r="H129" s="84">
        <v>952083200</v>
      </c>
      <c r="I129" s="203">
        <f t="shared" si="0"/>
        <v>13.569003008720767</v>
      </c>
      <c r="J129" s="84">
        <v>589402200</v>
      </c>
      <c r="K129" s="84">
        <v>323783700</v>
      </c>
      <c r="L129" s="84">
        <v>28579400</v>
      </c>
      <c r="M129" s="84">
        <v>237039100</v>
      </c>
      <c r="N129" s="84">
        <v>362681000</v>
      </c>
      <c r="O129" s="84">
        <v>186220000</v>
      </c>
      <c r="P129" s="84">
        <v>176461000</v>
      </c>
      <c r="Q129" s="84">
        <v>121266200</v>
      </c>
      <c r="R129" s="84">
        <v>55194800</v>
      </c>
      <c r="S129" s="222">
        <f t="shared" si="1"/>
        <v>0</v>
      </c>
      <c r="T129" s="222">
        <f t="shared" si="5"/>
        <v>0</v>
      </c>
      <c r="U129" s="222">
        <f t="shared" si="6"/>
        <v>0</v>
      </c>
      <c r="V129" s="199"/>
      <c r="W129" s="84">
        <f t="shared" si="2"/>
        <v>-83815500</v>
      </c>
      <c r="X129" s="203">
        <f t="shared" si="7"/>
        <v>-1.1945308683920015</v>
      </c>
      <c r="Y129" s="84">
        <f t="shared" si="3"/>
        <v>92645500</v>
      </c>
      <c r="Z129" s="203">
        <f t="shared" si="8"/>
        <v>1.3203752237666204</v>
      </c>
      <c r="AA129" s="84">
        <f t="shared" si="9"/>
        <v>775622200</v>
      </c>
    </row>
    <row r="130" spans="1:27" x14ac:dyDescent="0.3">
      <c r="A130" s="94">
        <v>7437107659.5</v>
      </c>
      <c r="B130" s="2">
        <v>2001</v>
      </c>
      <c r="C130" s="84">
        <v>939114500</v>
      </c>
      <c r="D130" s="84">
        <v>654870300</v>
      </c>
      <c r="E130" s="84">
        <v>284244200</v>
      </c>
      <c r="F130" s="203">
        <f t="shared" si="4"/>
        <v>12.627415697020272</v>
      </c>
      <c r="G130" s="2"/>
      <c r="H130" s="84">
        <v>996950600</v>
      </c>
      <c r="I130" s="203">
        <f t="shared" si="0"/>
        <v>13.405084955661719</v>
      </c>
      <c r="J130" s="84">
        <v>631773600</v>
      </c>
      <c r="K130" s="84">
        <v>331682800</v>
      </c>
      <c r="L130" s="84">
        <v>16303700</v>
      </c>
      <c r="M130" s="84">
        <v>283787100</v>
      </c>
      <c r="N130" s="84">
        <v>365177000</v>
      </c>
      <c r="O130" s="84">
        <v>198350500</v>
      </c>
      <c r="P130" s="84">
        <v>166826400</v>
      </c>
      <c r="Q130" s="84">
        <v>118270900</v>
      </c>
      <c r="R130" s="84">
        <v>48555600</v>
      </c>
      <c r="S130" s="222">
        <f t="shared" si="1"/>
        <v>0</v>
      </c>
      <c r="T130" s="222">
        <f t="shared" si="5"/>
        <v>0</v>
      </c>
      <c r="U130" s="222">
        <f t="shared" si="6"/>
        <v>0</v>
      </c>
      <c r="V130" s="199"/>
      <c r="W130" s="84">
        <f t="shared" si="2"/>
        <v>-57836100</v>
      </c>
      <c r="X130" s="203">
        <f t="shared" si="7"/>
        <v>-0.77766925864144798</v>
      </c>
      <c r="Y130" s="84">
        <f t="shared" si="3"/>
        <v>108990300</v>
      </c>
      <c r="Z130" s="203">
        <f t="shared" si="8"/>
        <v>1.4654931055190275</v>
      </c>
      <c r="AA130" s="84">
        <f t="shared" si="9"/>
        <v>830124200</v>
      </c>
    </row>
    <row r="131" spans="1:27" x14ac:dyDescent="0.3">
      <c r="A131" s="94">
        <v>7827757972.5</v>
      </c>
      <c r="B131" s="2">
        <v>2002</v>
      </c>
      <c r="C131" s="84">
        <v>989353400</v>
      </c>
      <c r="D131" s="84">
        <v>728283800</v>
      </c>
      <c r="E131" s="84">
        <v>261069700</v>
      </c>
      <c r="F131" s="203">
        <f t="shared" si="4"/>
        <v>12.63903921756058</v>
      </c>
      <c r="G131" s="2"/>
      <c r="H131" s="84">
        <v>1124451400</v>
      </c>
      <c r="I131" s="203">
        <f t="shared" si="0"/>
        <v>14.364922931321509</v>
      </c>
      <c r="J131" s="84">
        <v>745103600</v>
      </c>
      <c r="K131" s="84">
        <v>369932300</v>
      </c>
      <c r="L131" s="84">
        <v>15199400</v>
      </c>
      <c r="M131" s="84">
        <v>359971900</v>
      </c>
      <c r="N131" s="84">
        <v>379347800</v>
      </c>
      <c r="O131" s="84">
        <v>220804400</v>
      </c>
      <c r="P131" s="84">
        <v>158543500</v>
      </c>
      <c r="Q131" s="84">
        <v>114232500</v>
      </c>
      <c r="R131" s="84">
        <v>44310900</v>
      </c>
      <c r="S131" s="222">
        <f t="shared" si="1"/>
        <v>0</v>
      </c>
      <c r="T131" s="222">
        <f t="shared" si="5"/>
        <v>0</v>
      </c>
      <c r="U131" s="222">
        <f t="shared" si="6"/>
        <v>0</v>
      </c>
      <c r="V131" s="199"/>
      <c r="W131" s="84">
        <f t="shared" si="2"/>
        <v>-135098000</v>
      </c>
      <c r="X131" s="203">
        <f t="shared" si="7"/>
        <v>-1.7258837137609264</v>
      </c>
      <c r="Y131" s="84">
        <f t="shared" si="3"/>
        <v>23445500</v>
      </c>
      <c r="Z131" s="203">
        <f t="shared" si="8"/>
        <v>0.29951743631276406</v>
      </c>
      <c r="AA131" s="84">
        <f t="shared" si="9"/>
        <v>965907900</v>
      </c>
    </row>
    <row r="132" spans="1:27" x14ac:dyDescent="0.3">
      <c r="A132" s="94">
        <v>8259533148.500001</v>
      </c>
      <c r="B132" s="2">
        <v>2003</v>
      </c>
      <c r="C132" s="84">
        <v>1132985100</v>
      </c>
      <c r="D132" s="84">
        <v>768045300</v>
      </c>
      <c r="E132" s="84">
        <v>364939700</v>
      </c>
      <c r="F132" s="203">
        <f t="shared" si="4"/>
        <v>13.717301930143103</v>
      </c>
      <c r="G132" s="2"/>
      <c r="H132" s="84">
        <v>1232942000</v>
      </c>
      <c r="I132" s="203">
        <f t="shared" si="0"/>
        <v>14.927502291384501</v>
      </c>
      <c r="J132" s="84">
        <v>831928800</v>
      </c>
      <c r="K132" s="84">
        <v>411267800</v>
      </c>
      <c r="L132" s="84">
        <v>29355800</v>
      </c>
      <c r="M132" s="84">
        <v>391305200</v>
      </c>
      <c r="N132" s="84">
        <v>401013200</v>
      </c>
      <c r="O132" s="84">
        <v>241356699.99999997</v>
      </c>
      <c r="P132" s="84">
        <v>159656600</v>
      </c>
      <c r="Q132" s="84">
        <v>107088100</v>
      </c>
      <c r="R132" s="84">
        <v>52568400</v>
      </c>
      <c r="S132" s="222">
        <f t="shared" si="1"/>
        <v>0</v>
      </c>
      <c r="T132" s="222">
        <f t="shared" si="5"/>
        <v>0</v>
      </c>
      <c r="U132" s="222">
        <f t="shared" si="6"/>
        <v>0</v>
      </c>
      <c r="V132" s="199"/>
      <c r="W132" s="84">
        <f t="shared" si="2"/>
        <v>-99956900</v>
      </c>
      <c r="X132" s="203">
        <f t="shared" si="7"/>
        <v>-1.2102003612413976</v>
      </c>
      <c r="Y132" s="84">
        <f t="shared" si="3"/>
        <v>59699700</v>
      </c>
      <c r="Z132" s="203">
        <f t="shared" si="8"/>
        <v>0.72279751078717991</v>
      </c>
      <c r="AA132" s="84">
        <f t="shared" si="9"/>
        <v>1073285400</v>
      </c>
    </row>
    <row r="133" spans="1:27" x14ac:dyDescent="0.3">
      <c r="A133" s="94">
        <v>9248389798.25</v>
      </c>
      <c r="B133" s="2">
        <v>2004</v>
      </c>
      <c r="C133" s="84">
        <v>1270211100</v>
      </c>
      <c r="D133" s="84">
        <v>769385800</v>
      </c>
      <c r="E133" s="84">
        <v>500825300</v>
      </c>
      <c r="F133" s="203">
        <f t="shared" si="4"/>
        <v>13.734402719923766</v>
      </c>
      <c r="G133" s="2"/>
      <c r="H133" s="84">
        <v>1373361900</v>
      </c>
      <c r="I133" s="203">
        <f t="shared" si="0"/>
        <v>14.849740657123583</v>
      </c>
      <c r="J133" s="84">
        <v>930128200</v>
      </c>
      <c r="K133" s="84">
        <v>419038200</v>
      </c>
      <c r="L133" s="84">
        <v>35886400</v>
      </c>
      <c r="M133" s="84">
        <v>475203600</v>
      </c>
      <c r="N133" s="84">
        <v>443233700</v>
      </c>
      <c r="O133" s="84">
        <v>268455300</v>
      </c>
      <c r="P133" s="84">
        <v>174778500</v>
      </c>
      <c r="Q133" s="84">
        <v>122445400</v>
      </c>
      <c r="R133" s="84">
        <v>52333000</v>
      </c>
      <c r="S133" s="222">
        <f t="shared" si="1"/>
        <v>0</v>
      </c>
      <c r="T133" s="222">
        <f t="shared" si="5"/>
        <v>0</v>
      </c>
      <c r="U133" s="222">
        <f t="shared" si="6"/>
        <v>0</v>
      </c>
      <c r="V133" s="199"/>
      <c r="W133" s="84">
        <f t="shared" si="2"/>
        <v>-103150800</v>
      </c>
      <c r="X133" s="203">
        <f t="shared" si="7"/>
        <v>-1.1153379371998184</v>
      </c>
      <c r="Y133" s="84">
        <f t="shared" si="3"/>
        <v>71627700</v>
      </c>
      <c r="Z133" s="203">
        <f t="shared" si="8"/>
        <v>0.77448833323995003</v>
      </c>
      <c r="AA133" s="84">
        <f t="shared" si="9"/>
        <v>1198583400</v>
      </c>
    </row>
    <row r="134" spans="1:27" x14ac:dyDescent="0.3">
      <c r="A134" s="94">
        <v>9999598960</v>
      </c>
      <c r="B134" s="2">
        <v>2005</v>
      </c>
      <c r="C134" s="84">
        <v>1412504900</v>
      </c>
      <c r="D134" s="84">
        <v>810510900</v>
      </c>
      <c r="E134" s="84">
        <v>601994000</v>
      </c>
      <c r="F134" s="203">
        <f t="shared" si="4"/>
        <v>14.125615493683757</v>
      </c>
      <c r="G134" s="2"/>
      <c r="H134" s="84">
        <v>1513210200</v>
      </c>
      <c r="I134" s="203">
        <f t="shared" si="0"/>
        <v>15.132708882157008</v>
      </c>
      <c r="J134" s="84">
        <v>1051480700</v>
      </c>
      <c r="K134" s="84">
        <v>449312300</v>
      </c>
      <c r="L134" s="84">
        <v>43681000</v>
      </c>
      <c r="M134" s="84">
        <v>558487400</v>
      </c>
      <c r="N134" s="84">
        <v>461729500</v>
      </c>
      <c r="O134" s="84">
        <v>289285700</v>
      </c>
      <c r="P134" s="84">
        <v>172443700</v>
      </c>
      <c r="Q134" s="84">
        <v>122586000</v>
      </c>
      <c r="R134" s="84">
        <v>49857800</v>
      </c>
      <c r="S134" s="222">
        <f t="shared" si="1"/>
        <v>0</v>
      </c>
      <c r="T134" s="222">
        <f t="shared" si="5"/>
        <v>0</v>
      </c>
      <c r="U134" s="222">
        <f t="shared" si="6"/>
        <v>0</v>
      </c>
      <c r="V134" s="199"/>
      <c r="W134" s="84">
        <f t="shared" si="2"/>
        <v>-100705300</v>
      </c>
      <c r="X134" s="203">
        <f t="shared" si="7"/>
        <v>-1.0070933884732514</v>
      </c>
      <c r="Y134" s="84">
        <f t="shared" si="3"/>
        <v>71738400</v>
      </c>
      <c r="Z134" s="203">
        <f t="shared" si="8"/>
        <v>0.71741277112177304</v>
      </c>
      <c r="AA134" s="84">
        <f t="shared" si="9"/>
        <v>1340766500</v>
      </c>
    </row>
    <row r="135" spans="1:27" x14ac:dyDescent="0.3">
      <c r="A135" s="94">
        <v>11120115768.5</v>
      </c>
      <c r="B135" s="2">
        <v>2006</v>
      </c>
      <c r="C135" s="84">
        <v>1558808000</v>
      </c>
      <c r="D135" s="84">
        <v>890078200</v>
      </c>
      <c r="E135" s="84">
        <v>668729900</v>
      </c>
      <c r="F135" s="203">
        <f t="shared" si="4"/>
        <v>14.017911615773301</v>
      </c>
      <c r="G135" s="2"/>
      <c r="H135" s="84">
        <v>1739466500</v>
      </c>
      <c r="I135" s="203">
        <f t="shared" si="0"/>
        <v>15.642521500786838</v>
      </c>
      <c r="J135" s="84">
        <v>1198813200</v>
      </c>
      <c r="K135" s="84">
        <v>506041100</v>
      </c>
      <c r="L135" s="84">
        <v>64687100</v>
      </c>
      <c r="M135" s="84">
        <v>628085000</v>
      </c>
      <c r="N135" s="84">
        <v>540653300</v>
      </c>
      <c r="O135" s="84">
        <v>348218200</v>
      </c>
      <c r="P135" s="84">
        <v>192435100</v>
      </c>
      <c r="Q135" s="84">
        <v>144461100</v>
      </c>
      <c r="R135" s="84">
        <v>47974000</v>
      </c>
      <c r="S135" s="222">
        <f t="shared" si="1"/>
        <v>0</v>
      </c>
      <c r="T135" s="222">
        <f t="shared" si="5"/>
        <v>0</v>
      </c>
      <c r="U135" s="222">
        <f t="shared" si="6"/>
        <v>0</v>
      </c>
      <c r="V135" s="199"/>
      <c r="W135" s="84">
        <f t="shared" si="2"/>
        <v>-180658500</v>
      </c>
      <c r="X135" s="203">
        <f t="shared" si="7"/>
        <v>-1.6246098850135366</v>
      </c>
      <c r="Y135" s="84">
        <f t="shared" si="3"/>
        <v>11776600</v>
      </c>
      <c r="Z135" s="203">
        <f t="shared" si="8"/>
        <v>0.10590357371422</v>
      </c>
      <c r="AA135" s="84">
        <f t="shared" si="9"/>
        <v>1547031400</v>
      </c>
    </row>
    <row r="136" spans="1:27" x14ac:dyDescent="0.3">
      <c r="A136" s="94">
        <v>12046753154.999998</v>
      </c>
      <c r="B136" s="2">
        <v>2007</v>
      </c>
      <c r="C136" s="84">
        <v>1711220600</v>
      </c>
      <c r="D136" s="84">
        <v>1002670000</v>
      </c>
      <c r="E136" s="84">
        <v>708550500</v>
      </c>
      <c r="F136" s="203">
        <f t="shared" si="4"/>
        <v>14.204828288440183</v>
      </c>
      <c r="G136" s="2"/>
      <c r="H136" s="84">
        <v>1929660100</v>
      </c>
      <c r="I136" s="203">
        <f t="shared" si="0"/>
        <v>16.018092802035174</v>
      </c>
      <c r="J136" s="84">
        <v>1392394100</v>
      </c>
      <c r="K136" s="84">
        <v>584201300</v>
      </c>
      <c r="L136" s="84">
        <v>134202400</v>
      </c>
      <c r="M136" s="84">
        <v>673990400</v>
      </c>
      <c r="N136" s="84">
        <v>537266000</v>
      </c>
      <c r="O136" s="84">
        <v>348594600.00000006</v>
      </c>
      <c r="P136" s="84">
        <v>188671400</v>
      </c>
      <c r="Q136" s="84">
        <v>151652200</v>
      </c>
      <c r="R136" s="84">
        <v>37019200</v>
      </c>
      <c r="S136" s="222">
        <f t="shared" si="1"/>
        <v>0</v>
      </c>
      <c r="T136" s="222">
        <f t="shared" si="5"/>
        <v>0</v>
      </c>
      <c r="U136" s="222">
        <f t="shared" si="6"/>
        <v>0</v>
      </c>
      <c r="V136" s="199"/>
      <c r="W136" s="84">
        <f t="shared" si="2"/>
        <v>-218439500</v>
      </c>
      <c r="X136" s="203">
        <f t="shared" si="7"/>
        <v>-1.8132645135949914</v>
      </c>
      <c r="Y136" s="84">
        <f t="shared" si="3"/>
        <v>-29768100</v>
      </c>
      <c r="Z136" s="203">
        <f t="shared" si="8"/>
        <v>-0.24710475608645446</v>
      </c>
      <c r="AA136" s="84">
        <f t="shared" si="9"/>
        <v>1740988700</v>
      </c>
    </row>
    <row r="137" spans="1:27" x14ac:dyDescent="0.3">
      <c r="A137" s="94">
        <v>12927761287.250002</v>
      </c>
      <c r="B137" s="2">
        <v>2008</v>
      </c>
      <c r="C137" s="84">
        <v>2049936300</v>
      </c>
      <c r="D137" s="84">
        <v>994552300</v>
      </c>
      <c r="E137" s="84">
        <v>1055384000</v>
      </c>
      <c r="F137" s="203">
        <f t="shared" si="4"/>
        <v>15.85685451990631</v>
      </c>
      <c r="G137" s="2"/>
      <c r="H137" s="84">
        <v>2242461400</v>
      </c>
      <c r="I137" s="203">
        <f t="shared" si="0"/>
        <v>17.346092259698722</v>
      </c>
      <c r="J137" s="84">
        <v>1607040800</v>
      </c>
      <c r="K137" s="84">
        <v>612297900</v>
      </c>
      <c r="L137" s="84">
        <v>170490100</v>
      </c>
      <c r="M137" s="84">
        <v>824252800</v>
      </c>
      <c r="N137" s="84">
        <v>635420600</v>
      </c>
      <c r="O137" s="84">
        <v>435298800.00000006</v>
      </c>
      <c r="P137" s="84">
        <v>200121700</v>
      </c>
      <c r="Q137" s="84">
        <v>168248400</v>
      </c>
      <c r="R137" s="84">
        <v>31873400</v>
      </c>
      <c r="S137" s="222">
        <f t="shared" si="1"/>
        <v>0</v>
      </c>
      <c r="T137" s="222">
        <f t="shared" si="5"/>
        <v>0</v>
      </c>
      <c r="U137" s="222">
        <f t="shared" si="6"/>
        <v>0</v>
      </c>
      <c r="V137" s="199"/>
      <c r="W137" s="84">
        <f t="shared" si="2"/>
        <v>-192525100</v>
      </c>
      <c r="X137" s="203">
        <f t="shared" si="7"/>
        <v>-1.4892377397924093</v>
      </c>
      <c r="Y137" s="84">
        <f t="shared" si="3"/>
        <v>7596600</v>
      </c>
      <c r="Z137" s="203">
        <f t="shared" si="8"/>
        <v>5.8761914234076576E-2</v>
      </c>
      <c r="AA137" s="84">
        <f t="shared" si="9"/>
        <v>2042339700</v>
      </c>
    </row>
    <row r="138" spans="1:27" x14ac:dyDescent="0.3">
      <c r="A138" s="94">
        <v>12749117921.5</v>
      </c>
      <c r="B138" s="2">
        <v>2009</v>
      </c>
      <c r="C138" s="84">
        <v>2000448100</v>
      </c>
      <c r="D138" s="84">
        <v>1129552600</v>
      </c>
      <c r="E138" s="84">
        <v>870895500</v>
      </c>
      <c r="F138" s="203">
        <f t="shared" si="4"/>
        <v>15.690874555536599</v>
      </c>
      <c r="G138" s="2"/>
      <c r="H138" s="84">
        <v>2260383600</v>
      </c>
      <c r="I138" s="203">
        <f t="shared" si="0"/>
        <v>17.729725412517432</v>
      </c>
      <c r="J138" s="84">
        <v>1639602700</v>
      </c>
      <c r="K138" s="84">
        <v>689812300</v>
      </c>
      <c r="L138" s="84">
        <v>101524500</v>
      </c>
      <c r="M138" s="84">
        <v>848265900</v>
      </c>
      <c r="N138" s="84">
        <v>620780900</v>
      </c>
      <c r="O138" s="84">
        <v>389515500</v>
      </c>
      <c r="P138" s="84">
        <v>231265400</v>
      </c>
      <c r="Q138" s="84">
        <v>193934500</v>
      </c>
      <c r="R138" s="84">
        <v>37330900</v>
      </c>
      <c r="S138" s="222">
        <f t="shared" si="1"/>
        <v>0</v>
      </c>
      <c r="T138" s="222">
        <f t="shared" si="5"/>
        <v>0</v>
      </c>
      <c r="U138" s="222">
        <f t="shared" si="6"/>
        <v>0</v>
      </c>
      <c r="V138" s="199"/>
      <c r="W138" s="84">
        <f t="shared" si="2"/>
        <v>-259935500</v>
      </c>
      <c r="X138" s="203">
        <f t="shared" si="7"/>
        <v>-2.0388508569808352</v>
      </c>
      <c r="Y138" s="84">
        <f t="shared" si="3"/>
        <v>-28670100</v>
      </c>
      <c r="Z138" s="203">
        <f t="shared" si="8"/>
        <v>-0.22487908713787166</v>
      </c>
      <c r="AA138" s="84">
        <f t="shared" si="9"/>
        <v>2029118200</v>
      </c>
    </row>
    <row r="139" spans="1:27" x14ac:dyDescent="0.3">
      <c r="A139" s="105">
        <v>13968149523</v>
      </c>
      <c r="B139" s="64">
        <v>2010</v>
      </c>
      <c r="C139" s="200">
        <v>2080013000</v>
      </c>
      <c r="D139" s="200">
        <v>1260425000</v>
      </c>
      <c r="E139" s="200">
        <v>819588000</v>
      </c>
      <c r="F139" s="204">
        <f t="shared" si="4"/>
        <v>14.891113504870807</v>
      </c>
      <c r="G139" s="2"/>
      <c r="H139" s="200">
        <v>2438436700</v>
      </c>
      <c r="I139" s="204">
        <f t="shared" si="0"/>
        <v>17.457120544026697</v>
      </c>
      <c r="J139" s="200">
        <v>1762880100</v>
      </c>
      <c r="K139" s="200">
        <v>727557600</v>
      </c>
      <c r="L139" s="200">
        <v>136051300</v>
      </c>
      <c r="M139" s="200">
        <v>899271200</v>
      </c>
      <c r="N139" s="200">
        <v>675556600</v>
      </c>
      <c r="O139" s="200">
        <v>459285899.99999994</v>
      </c>
      <c r="P139" s="200">
        <v>216270700</v>
      </c>
      <c r="Q139" s="200">
        <v>179460200</v>
      </c>
      <c r="R139" s="200">
        <v>36810500</v>
      </c>
      <c r="S139" s="223">
        <f t="shared" si="1"/>
        <v>0</v>
      </c>
      <c r="T139" s="223">
        <f t="shared" si="5"/>
        <v>0</v>
      </c>
      <c r="U139" s="223">
        <f t="shared" si="6"/>
        <v>0</v>
      </c>
      <c r="V139" s="199"/>
      <c r="W139" s="200">
        <f t="shared" si="2"/>
        <v>-358423700</v>
      </c>
      <c r="X139" s="204">
        <f t="shared" si="7"/>
        <v>-2.5660070391558909</v>
      </c>
      <c r="Y139" s="200">
        <f t="shared" si="3"/>
        <v>-142153000</v>
      </c>
      <c r="Z139" s="204">
        <f t="shared" si="8"/>
        <v>-1.0176938596335214</v>
      </c>
      <c r="AA139" s="200">
        <f t="shared" si="9"/>
        <v>2222166000</v>
      </c>
    </row>
    <row r="140" spans="1:27" x14ac:dyDescent="0.3">
      <c r="G140" s="29"/>
    </row>
    <row r="141" spans="1:27" x14ac:dyDescent="0.3">
      <c r="G141" s="29"/>
    </row>
    <row r="142" spans="1:27" x14ac:dyDescent="0.3">
      <c r="G142" s="29"/>
    </row>
    <row r="143" spans="1:27" x14ac:dyDescent="0.3">
      <c r="G143" s="29"/>
    </row>
    <row r="144" spans="1:27" x14ac:dyDescent="0.3">
      <c r="G144" s="29"/>
    </row>
  </sheetData>
  <mergeCells count="22">
    <mergeCell ref="H2:H4"/>
    <mergeCell ref="P2:P4"/>
    <mergeCell ref="AA2:AA4"/>
    <mergeCell ref="Q2:Q4"/>
    <mergeCell ref="R2:R4"/>
    <mergeCell ref="J2:J4"/>
    <mergeCell ref="A2:A4"/>
    <mergeCell ref="F2:F4"/>
    <mergeCell ref="I2:I4"/>
    <mergeCell ref="X2:X4"/>
    <mergeCell ref="Z2:Z4"/>
    <mergeCell ref="B2:B4"/>
    <mergeCell ref="C2:C4"/>
    <mergeCell ref="D2:D4"/>
    <mergeCell ref="E2:E4"/>
    <mergeCell ref="W2:W4"/>
    <mergeCell ref="Y2:Y4"/>
    <mergeCell ref="N2:N4"/>
    <mergeCell ref="M2:M4"/>
    <mergeCell ref="L2:L4"/>
    <mergeCell ref="K2:K4"/>
    <mergeCell ref="O2: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0"/>
  <sheetViews>
    <sheetView workbookViewId="0">
      <pane xSplit="2" ySplit="4" topLeftCell="Z90" activePane="bottomRight" state="frozen"/>
      <selection pane="topRight" activeCell="B1" sqref="B1"/>
      <selection pane="bottomLeft" activeCell="A5" sqref="A5"/>
      <selection pane="bottomRight"/>
    </sheetView>
  </sheetViews>
  <sheetFormatPr baseColWidth="10" defaultColWidth="8.88671875" defaultRowHeight="15.6" outlineLevelRow="1" x14ac:dyDescent="0.3"/>
  <cols>
    <col min="1" max="1" width="18.77734375" style="81" customWidth="1"/>
    <col min="2" max="2" width="12" style="81" customWidth="1"/>
    <col min="3" max="3" width="15.21875" style="81" customWidth="1"/>
    <col min="4" max="4" width="12.5546875" style="81" customWidth="1"/>
    <col min="5" max="5" width="17.77734375" style="81" customWidth="1"/>
    <col min="6" max="7" width="13.77734375" style="81" bestFit="1" customWidth="1"/>
    <col min="8" max="9" width="15.21875" style="81" customWidth="1"/>
    <col min="10" max="10" width="4.77734375" style="81" customWidth="1"/>
    <col min="11" max="11" width="13.77734375" style="81" bestFit="1" customWidth="1"/>
    <col min="12" max="12" width="13.77734375" style="81" customWidth="1"/>
    <col min="13" max="14" width="15" style="81" customWidth="1"/>
    <col min="15" max="15" width="13.77734375" style="81" customWidth="1"/>
    <col min="16" max="16" width="12.44140625" style="81" customWidth="1"/>
    <col min="17" max="18" width="13.88671875" style="81" customWidth="1"/>
    <col min="19" max="19" width="12.44140625" style="81" customWidth="1"/>
    <col min="20" max="20" width="16.44140625" style="81" customWidth="1"/>
    <col min="21" max="21" width="13.88671875" style="81" customWidth="1"/>
    <col min="22" max="22" width="12.109375" style="81" bestFit="1" customWidth="1"/>
    <col min="23" max="23" width="12.77734375" style="81" customWidth="1"/>
    <col min="24" max="24" width="13.77734375" style="81" bestFit="1" customWidth="1"/>
    <col min="25" max="25" width="13" style="81" customWidth="1"/>
    <col min="26" max="26" width="14.109375" style="81" customWidth="1"/>
    <col min="27" max="27" width="9.33203125" style="81" customWidth="1"/>
    <col min="28" max="28" width="16.33203125" style="81" customWidth="1"/>
    <col min="29" max="30" width="17.21875" style="81" customWidth="1"/>
    <col min="31" max="32" width="15.33203125" style="81" bestFit="1" customWidth="1"/>
    <col min="33" max="33" width="15.33203125" style="81" customWidth="1"/>
    <col min="34" max="34" width="19.5546875" style="81" customWidth="1"/>
    <col min="35" max="40" width="17.109375" style="81" bestFit="1" customWidth="1"/>
    <col min="41" max="41" width="12.5546875" style="81" bestFit="1" customWidth="1"/>
    <col min="42" max="43" width="13.6640625" style="81" bestFit="1" customWidth="1"/>
    <col min="44" max="44" width="12.5546875" style="81" bestFit="1" customWidth="1"/>
    <col min="45" max="48" width="15.33203125" style="81" bestFit="1" customWidth="1"/>
    <col min="49" max="50" width="13.6640625" style="81" bestFit="1" customWidth="1"/>
    <col min="51" max="51" width="11.44140625" style="81" bestFit="1" customWidth="1"/>
    <col min="52" max="52" width="13.6640625" style="81" bestFit="1" customWidth="1"/>
    <col min="53" max="54" width="11.44140625" style="81" bestFit="1" customWidth="1"/>
    <col min="55" max="56" width="13.6640625" style="81" bestFit="1" customWidth="1"/>
    <col min="57" max="57" width="11.44140625" style="81" bestFit="1" customWidth="1"/>
    <col min="58" max="58" width="15.33203125" style="81" bestFit="1" customWidth="1"/>
    <col min="59" max="16384" width="8.88671875" style="81"/>
  </cols>
  <sheetData>
    <row r="1" spans="1:35" x14ac:dyDescent="0.3">
      <c r="A1" s="81" t="s">
        <v>366</v>
      </c>
      <c r="C1" s="211"/>
      <c r="D1" s="211"/>
      <c r="E1" s="102"/>
      <c r="F1" s="102"/>
      <c r="G1" s="102"/>
      <c r="H1" s="102"/>
      <c r="I1" s="250"/>
      <c r="J1" s="211"/>
      <c r="K1" s="211"/>
      <c r="L1" s="211"/>
      <c r="M1" s="211"/>
      <c r="N1" s="211"/>
      <c r="O1" s="211"/>
      <c r="P1" s="211"/>
      <c r="Q1" s="211"/>
      <c r="R1" s="102"/>
      <c r="S1" s="211"/>
      <c r="T1" s="211"/>
      <c r="U1" s="211"/>
      <c r="V1" s="211"/>
      <c r="W1" s="211"/>
      <c r="AC1" s="287"/>
      <c r="AD1" s="287"/>
      <c r="AE1" s="287"/>
      <c r="AF1" s="287"/>
      <c r="AG1" s="287"/>
      <c r="AH1" s="287"/>
    </row>
    <row r="2" spans="1:35" ht="15.6" customHeight="1" x14ac:dyDescent="0.3">
      <c r="A2" s="284" t="s">
        <v>169</v>
      </c>
      <c r="B2" s="284" t="s">
        <v>169</v>
      </c>
      <c r="C2" s="278" t="s">
        <v>255</v>
      </c>
      <c r="D2" s="278" t="s">
        <v>256</v>
      </c>
      <c r="E2" s="278" t="s">
        <v>365</v>
      </c>
      <c r="F2" s="278" t="s">
        <v>244</v>
      </c>
      <c r="G2" s="278" t="s">
        <v>159</v>
      </c>
      <c r="H2" s="278" t="s">
        <v>254</v>
      </c>
      <c r="I2" s="278" t="s">
        <v>364</v>
      </c>
      <c r="J2" s="102"/>
      <c r="K2" s="288" t="s">
        <v>257</v>
      </c>
      <c r="L2" s="288" t="s">
        <v>250</v>
      </c>
      <c r="M2" s="288" t="s">
        <v>258</v>
      </c>
      <c r="N2" s="288" t="s">
        <v>160</v>
      </c>
      <c r="O2" s="288" t="s">
        <v>259</v>
      </c>
      <c r="P2" s="288" t="s">
        <v>260</v>
      </c>
      <c r="Q2" s="288" t="s">
        <v>237</v>
      </c>
      <c r="R2" s="288" t="s">
        <v>254</v>
      </c>
      <c r="S2" s="288" t="s">
        <v>261</v>
      </c>
      <c r="T2" s="288" t="s">
        <v>232</v>
      </c>
      <c r="U2" s="288" t="s">
        <v>240</v>
      </c>
      <c r="V2" s="288" t="s">
        <v>262</v>
      </c>
      <c r="W2" s="288" t="s">
        <v>263</v>
      </c>
      <c r="X2" s="288" t="s">
        <v>264</v>
      </c>
      <c r="Y2" s="288" t="s">
        <v>265</v>
      </c>
      <c r="Z2" s="288" t="s">
        <v>266</v>
      </c>
      <c r="AB2" s="281" t="s">
        <v>361</v>
      </c>
      <c r="AC2" s="281" t="s">
        <v>267</v>
      </c>
      <c r="AD2" s="281" t="s">
        <v>360</v>
      </c>
      <c r="AE2" s="281" t="s">
        <v>268</v>
      </c>
      <c r="AF2" s="281" t="s">
        <v>269</v>
      </c>
      <c r="AG2" s="281" t="s">
        <v>252</v>
      </c>
      <c r="AH2" s="281" t="s">
        <v>270</v>
      </c>
      <c r="AI2" s="91"/>
    </row>
    <row r="3" spans="1:35" ht="15.6" customHeight="1" x14ac:dyDescent="0.3">
      <c r="A3" s="285"/>
      <c r="B3" s="285"/>
      <c r="C3" s="279"/>
      <c r="D3" s="279"/>
      <c r="E3" s="279"/>
      <c r="F3" s="279"/>
      <c r="G3" s="279"/>
      <c r="H3" s="279"/>
      <c r="I3" s="279"/>
      <c r="J3" s="212"/>
      <c r="K3" s="289"/>
      <c r="L3" s="289"/>
      <c r="M3" s="289"/>
      <c r="N3" s="289"/>
      <c r="O3" s="289"/>
      <c r="P3" s="289"/>
      <c r="Q3" s="289"/>
      <c r="R3" s="289"/>
      <c r="S3" s="289"/>
      <c r="T3" s="289"/>
      <c r="U3" s="289"/>
      <c r="V3" s="289"/>
      <c r="W3" s="289"/>
      <c r="X3" s="289"/>
      <c r="Y3" s="289"/>
      <c r="Z3" s="289"/>
      <c r="AB3" s="282"/>
      <c r="AC3" s="282"/>
      <c r="AD3" s="282"/>
      <c r="AE3" s="282"/>
      <c r="AF3" s="282"/>
      <c r="AG3" s="282"/>
      <c r="AH3" s="282"/>
      <c r="AI3" s="91"/>
    </row>
    <row r="4" spans="1:35" x14ac:dyDescent="0.3">
      <c r="A4" s="286"/>
      <c r="B4" s="286"/>
      <c r="C4" s="280"/>
      <c r="D4" s="280"/>
      <c r="E4" s="280"/>
      <c r="F4" s="280"/>
      <c r="G4" s="280"/>
      <c r="H4" s="280"/>
      <c r="I4" s="280"/>
      <c r="J4" s="212"/>
      <c r="K4" s="290"/>
      <c r="L4" s="290"/>
      <c r="M4" s="290"/>
      <c r="N4" s="290"/>
      <c r="O4" s="290"/>
      <c r="P4" s="290"/>
      <c r="Q4" s="290"/>
      <c r="R4" s="290"/>
      <c r="S4" s="290"/>
      <c r="T4" s="290"/>
      <c r="U4" s="290"/>
      <c r="V4" s="290"/>
      <c r="W4" s="290"/>
      <c r="X4" s="290"/>
      <c r="Y4" s="290"/>
      <c r="Z4" s="290"/>
      <c r="AB4" s="283"/>
      <c r="AC4" s="283"/>
      <c r="AD4" s="283"/>
      <c r="AE4" s="283"/>
      <c r="AF4" s="283"/>
      <c r="AG4" s="283"/>
      <c r="AH4" s="283"/>
      <c r="AI4" s="91"/>
    </row>
    <row r="5" spans="1:35" ht="15.6" customHeight="1" outlineLevel="1" x14ac:dyDescent="0.3">
      <c r="A5" s="176">
        <v>341.7640152448181</v>
      </c>
      <c r="B5" s="208">
        <v>1876</v>
      </c>
      <c r="C5" s="90" t="s">
        <v>49</v>
      </c>
      <c r="D5" s="90" t="s">
        <v>49</v>
      </c>
      <c r="E5" s="90" t="s">
        <v>49</v>
      </c>
      <c r="F5" s="90" t="s">
        <v>49</v>
      </c>
      <c r="G5" s="90" t="s">
        <v>49</v>
      </c>
      <c r="H5" s="90" t="s">
        <v>49</v>
      </c>
      <c r="I5" s="90" t="s">
        <v>49</v>
      </c>
      <c r="J5" s="212"/>
      <c r="K5" s="90" t="s">
        <v>49</v>
      </c>
      <c r="L5" s="90" t="s">
        <v>49</v>
      </c>
      <c r="M5" s="90" t="s">
        <v>49</v>
      </c>
      <c r="N5" s="90" t="s">
        <v>49</v>
      </c>
      <c r="O5" s="90" t="s">
        <v>49</v>
      </c>
      <c r="P5" s="90" t="s">
        <v>49</v>
      </c>
      <c r="Q5" s="90" t="s">
        <v>49</v>
      </c>
      <c r="R5" s="90" t="s">
        <v>49</v>
      </c>
      <c r="S5" s="90" t="s">
        <v>49</v>
      </c>
      <c r="T5" s="90" t="s">
        <v>49</v>
      </c>
      <c r="U5" s="90" t="s">
        <v>49</v>
      </c>
      <c r="V5" s="90" t="s">
        <v>49</v>
      </c>
      <c r="W5" s="90" t="s">
        <v>49</v>
      </c>
      <c r="X5" s="90" t="s">
        <v>49</v>
      </c>
      <c r="Y5" s="90" t="s">
        <v>49</v>
      </c>
      <c r="Z5" s="90" t="s">
        <v>49</v>
      </c>
      <c r="AB5" s="90" t="s">
        <v>49</v>
      </c>
      <c r="AC5" s="90" t="s">
        <v>49</v>
      </c>
      <c r="AD5" s="90" t="s">
        <v>49</v>
      </c>
      <c r="AE5" s="90" t="s">
        <v>49</v>
      </c>
      <c r="AF5" s="90" t="s">
        <v>49</v>
      </c>
      <c r="AG5" s="90" t="s">
        <v>49</v>
      </c>
      <c r="AH5" s="90" t="s">
        <v>49</v>
      </c>
      <c r="AI5" s="91"/>
    </row>
    <row r="6" spans="1:35" outlineLevel="1" x14ac:dyDescent="0.3">
      <c r="A6" s="176">
        <v>349</v>
      </c>
      <c r="B6" s="208">
        <v>1877</v>
      </c>
      <c r="C6" s="90" t="s">
        <v>49</v>
      </c>
      <c r="D6" s="90" t="s">
        <v>49</v>
      </c>
      <c r="E6" s="90" t="s">
        <v>49</v>
      </c>
      <c r="F6" s="90" t="s">
        <v>49</v>
      </c>
      <c r="G6" s="90" t="s">
        <v>49</v>
      </c>
      <c r="H6" s="90" t="s">
        <v>49</v>
      </c>
      <c r="I6" s="90" t="s">
        <v>49</v>
      </c>
      <c r="J6" s="102"/>
      <c r="K6" s="90" t="s">
        <v>49</v>
      </c>
      <c r="L6" s="90" t="s">
        <v>49</v>
      </c>
      <c r="M6" s="90" t="s">
        <v>49</v>
      </c>
      <c r="N6" s="90" t="s">
        <v>49</v>
      </c>
      <c r="O6" s="90" t="s">
        <v>49</v>
      </c>
      <c r="P6" s="90" t="s">
        <v>49</v>
      </c>
      <c r="Q6" s="90" t="s">
        <v>49</v>
      </c>
      <c r="R6" s="90" t="s">
        <v>49</v>
      </c>
      <c r="S6" s="90" t="s">
        <v>49</v>
      </c>
      <c r="T6" s="90" t="s">
        <v>49</v>
      </c>
      <c r="U6" s="90" t="s">
        <v>49</v>
      </c>
      <c r="V6" s="90" t="s">
        <v>49</v>
      </c>
      <c r="W6" s="90" t="s">
        <v>49</v>
      </c>
      <c r="X6" s="90" t="s">
        <v>49</v>
      </c>
      <c r="Y6" s="90" t="s">
        <v>49</v>
      </c>
      <c r="Z6" s="90" t="s">
        <v>49</v>
      </c>
      <c r="AB6" s="90" t="s">
        <v>49</v>
      </c>
      <c r="AC6" s="90" t="s">
        <v>49</v>
      </c>
      <c r="AD6" s="90" t="s">
        <v>49</v>
      </c>
      <c r="AE6" s="90" t="s">
        <v>49</v>
      </c>
      <c r="AF6" s="90" t="s">
        <v>49</v>
      </c>
      <c r="AG6" s="90" t="s">
        <v>49</v>
      </c>
      <c r="AH6" s="90" t="s">
        <v>49</v>
      </c>
      <c r="AI6" s="91"/>
    </row>
    <row r="7" spans="1:35" outlineLevel="1" x14ac:dyDescent="0.3">
      <c r="A7" s="176">
        <v>366.45</v>
      </c>
      <c r="B7" s="208">
        <v>1878</v>
      </c>
      <c r="C7" s="90" t="s">
        <v>49</v>
      </c>
      <c r="D7" s="90" t="s">
        <v>49</v>
      </c>
      <c r="E7" s="90" t="s">
        <v>49</v>
      </c>
      <c r="F7" s="90" t="s">
        <v>49</v>
      </c>
      <c r="G7" s="90" t="s">
        <v>49</v>
      </c>
      <c r="H7" s="90" t="s">
        <v>49</v>
      </c>
      <c r="I7" s="90" t="s">
        <v>49</v>
      </c>
      <c r="J7" s="102"/>
      <c r="K7" s="90" t="s">
        <v>49</v>
      </c>
      <c r="L7" s="90" t="s">
        <v>49</v>
      </c>
      <c r="M7" s="90" t="s">
        <v>49</v>
      </c>
      <c r="N7" s="90" t="s">
        <v>49</v>
      </c>
      <c r="O7" s="90" t="s">
        <v>49</v>
      </c>
      <c r="P7" s="90" t="s">
        <v>49</v>
      </c>
      <c r="Q7" s="90" t="s">
        <v>49</v>
      </c>
      <c r="R7" s="90" t="s">
        <v>49</v>
      </c>
      <c r="S7" s="90" t="s">
        <v>49</v>
      </c>
      <c r="T7" s="90" t="s">
        <v>49</v>
      </c>
      <c r="U7" s="90" t="s">
        <v>49</v>
      </c>
      <c r="V7" s="90" t="s">
        <v>49</v>
      </c>
      <c r="W7" s="90" t="s">
        <v>49</v>
      </c>
      <c r="X7" s="90" t="s">
        <v>49</v>
      </c>
      <c r="Y7" s="90" t="s">
        <v>49</v>
      </c>
      <c r="Z7" s="90" t="s">
        <v>49</v>
      </c>
      <c r="AB7" s="90" t="s">
        <v>49</v>
      </c>
      <c r="AC7" s="90" t="s">
        <v>49</v>
      </c>
      <c r="AD7" s="90" t="s">
        <v>49</v>
      </c>
      <c r="AE7" s="90" t="s">
        <v>49</v>
      </c>
      <c r="AF7" s="90" t="s">
        <v>49</v>
      </c>
      <c r="AG7" s="90" t="s">
        <v>49</v>
      </c>
      <c r="AH7" s="90" t="s">
        <v>49</v>
      </c>
      <c r="AI7" s="91"/>
    </row>
    <row r="8" spans="1:35" ht="15.6" customHeight="1" outlineLevel="1" x14ac:dyDescent="0.3">
      <c r="A8" s="176">
        <v>384.77249999999998</v>
      </c>
      <c r="B8" s="208">
        <v>1879</v>
      </c>
      <c r="C8" s="90" t="s">
        <v>49</v>
      </c>
      <c r="D8" s="90" t="s">
        <v>49</v>
      </c>
      <c r="E8" s="90" t="s">
        <v>49</v>
      </c>
      <c r="F8" s="90" t="s">
        <v>49</v>
      </c>
      <c r="G8" s="90" t="s">
        <v>49</v>
      </c>
      <c r="H8" s="90" t="s">
        <v>49</v>
      </c>
      <c r="I8" s="90" t="s">
        <v>49</v>
      </c>
      <c r="J8" s="90"/>
      <c r="K8" s="90" t="s">
        <v>49</v>
      </c>
      <c r="L8" s="90" t="s">
        <v>49</v>
      </c>
      <c r="M8" s="90" t="s">
        <v>49</v>
      </c>
      <c r="N8" s="90" t="s">
        <v>49</v>
      </c>
      <c r="O8" s="90" t="s">
        <v>49</v>
      </c>
      <c r="P8" s="90" t="s">
        <v>49</v>
      </c>
      <c r="Q8" s="90" t="s">
        <v>49</v>
      </c>
      <c r="R8" s="90" t="s">
        <v>49</v>
      </c>
      <c r="S8" s="90" t="s">
        <v>49</v>
      </c>
      <c r="T8" s="90" t="s">
        <v>49</v>
      </c>
      <c r="U8" s="90" t="s">
        <v>49</v>
      </c>
      <c r="V8" s="90" t="s">
        <v>49</v>
      </c>
      <c r="W8" s="90" t="s">
        <v>49</v>
      </c>
      <c r="X8" s="90" t="s">
        <v>49</v>
      </c>
      <c r="Y8" s="90" t="s">
        <v>49</v>
      </c>
      <c r="Z8" s="90" t="s">
        <v>49</v>
      </c>
      <c r="AB8" s="90" t="s">
        <v>49</v>
      </c>
      <c r="AC8" s="90" t="s">
        <v>49</v>
      </c>
      <c r="AD8" s="90" t="s">
        <v>49</v>
      </c>
      <c r="AE8" s="90" t="s">
        <v>49</v>
      </c>
      <c r="AF8" s="90" t="s">
        <v>49</v>
      </c>
      <c r="AG8" s="90" t="s">
        <v>49</v>
      </c>
      <c r="AH8" s="90" t="s">
        <v>49</v>
      </c>
      <c r="AI8" s="91"/>
    </row>
    <row r="9" spans="1:35" outlineLevel="1" x14ac:dyDescent="0.3">
      <c r="A9" s="176">
        <v>404.01112499999999</v>
      </c>
      <c r="B9" s="208">
        <v>1880</v>
      </c>
      <c r="C9" s="90" t="s">
        <v>49</v>
      </c>
      <c r="D9" s="90" t="s">
        <v>49</v>
      </c>
      <c r="E9" s="90" t="s">
        <v>49</v>
      </c>
      <c r="F9" s="90" t="s">
        <v>49</v>
      </c>
      <c r="G9" s="90" t="s">
        <v>49</v>
      </c>
      <c r="H9" s="90" t="s">
        <v>49</v>
      </c>
      <c r="I9" s="90" t="s">
        <v>49</v>
      </c>
      <c r="J9" s="90"/>
      <c r="K9" s="90" t="s">
        <v>49</v>
      </c>
      <c r="L9" s="90" t="s">
        <v>49</v>
      </c>
      <c r="M9" s="90" t="s">
        <v>49</v>
      </c>
      <c r="N9" s="90" t="s">
        <v>49</v>
      </c>
      <c r="O9" s="90" t="s">
        <v>49</v>
      </c>
      <c r="P9" s="90" t="s">
        <v>49</v>
      </c>
      <c r="Q9" s="90" t="s">
        <v>49</v>
      </c>
      <c r="R9" s="90" t="s">
        <v>49</v>
      </c>
      <c r="S9" s="90" t="s">
        <v>49</v>
      </c>
      <c r="T9" s="90" t="s">
        <v>49</v>
      </c>
      <c r="U9" s="90" t="s">
        <v>49</v>
      </c>
      <c r="V9" s="90" t="s">
        <v>49</v>
      </c>
      <c r="W9" s="90" t="s">
        <v>49</v>
      </c>
      <c r="X9" s="90" t="s">
        <v>49</v>
      </c>
      <c r="Y9" s="90" t="s">
        <v>49</v>
      </c>
      <c r="Z9" s="90" t="s">
        <v>49</v>
      </c>
      <c r="AB9" s="90" t="s">
        <v>49</v>
      </c>
      <c r="AC9" s="90" t="s">
        <v>49</v>
      </c>
      <c r="AD9" s="90" t="s">
        <v>49</v>
      </c>
      <c r="AE9" s="90" t="s">
        <v>49</v>
      </c>
      <c r="AF9" s="90" t="s">
        <v>49</v>
      </c>
      <c r="AG9" s="90" t="s">
        <v>49</v>
      </c>
      <c r="AH9" s="90" t="s">
        <v>49</v>
      </c>
      <c r="AI9" s="91"/>
    </row>
    <row r="10" spans="1:35" outlineLevel="1" x14ac:dyDescent="0.3">
      <c r="A10" s="176">
        <v>424.21168125000003</v>
      </c>
      <c r="B10" s="208">
        <v>1881</v>
      </c>
      <c r="C10" s="90" t="s">
        <v>49</v>
      </c>
      <c r="D10" s="90" t="s">
        <v>49</v>
      </c>
      <c r="E10" s="90" t="s">
        <v>49</v>
      </c>
      <c r="F10" s="90" t="s">
        <v>49</v>
      </c>
      <c r="G10" s="90" t="s">
        <v>49</v>
      </c>
      <c r="H10" s="90" t="s">
        <v>49</v>
      </c>
      <c r="I10" s="90" t="s">
        <v>49</v>
      </c>
      <c r="J10" s="90"/>
      <c r="K10" s="90" t="s">
        <v>49</v>
      </c>
      <c r="L10" s="90" t="s">
        <v>49</v>
      </c>
      <c r="M10" s="90" t="s">
        <v>49</v>
      </c>
      <c r="N10" s="90" t="s">
        <v>49</v>
      </c>
      <c r="O10" s="90" t="s">
        <v>49</v>
      </c>
      <c r="P10" s="90" t="s">
        <v>49</v>
      </c>
      <c r="Q10" s="90" t="s">
        <v>49</v>
      </c>
      <c r="R10" s="90" t="s">
        <v>49</v>
      </c>
      <c r="S10" s="90" t="s">
        <v>49</v>
      </c>
      <c r="T10" s="90" t="s">
        <v>49</v>
      </c>
      <c r="U10" s="90" t="s">
        <v>49</v>
      </c>
      <c r="V10" s="90" t="s">
        <v>49</v>
      </c>
      <c r="W10" s="90" t="s">
        <v>49</v>
      </c>
      <c r="X10" s="90" t="s">
        <v>49</v>
      </c>
      <c r="Y10" s="90" t="s">
        <v>49</v>
      </c>
      <c r="Z10" s="90" t="s">
        <v>49</v>
      </c>
      <c r="AB10" s="90" t="s">
        <v>49</v>
      </c>
      <c r="AC10" s="90" t="s">
        <v>49</v>
      </c>
      <c r="AD10" s="90" t="s">
        <v>49</v>
      </c>
      <c r="AE10" s="90" t="s">
        <v>49</v>
      </c>
      <c r="AF10" s="90" t="s">
        <v>49</v>
      </c>
      <c r="AG10" s="90" t="s">
        <v>49</v>
      </c>
      <c r="AH10" s="90" t="s">
        <v>49</v>
      </c>
      <c r="AI10" s="91"/>
    </row>
    <row r="11" spans="1:35" ht="15.6" customHeight="1" outlineLevel="1" x14ac:dyDescent="0.3">
      <c r="A11" s="176">
        <v>445.42226531250003</v>
      </c>
      <c r="B11" s="208">
        <v>1882</v>
      </c>
      <c r="C11" s="90" t="s">
        <v>49</v>
      </c>
      <c r="D11" s="90" t="s">
        <v>49</v>
      </c>
      <c r="E11" s="90" t="s">
        <v>49</v>
      </c>
      <c r="F11" s="90" t="s">
        <v>49</v>
      </c>
      <c r="G11" s="90" t="s">
        <v>49</v>
      </c>
      <c r="H11" s="90" t="s">
        <v>49</v>
      </c>
      <c r="I11" s="90" t="s">
        <v>49</v>
      </c>
      <c r="J11" s="90"/>
      <c r="K11" s="90" t="s">
        <v>49</v>
      </c>
      <c r="L11" s="90" t="s">
        <v>49</v>
      </c>
      <c r="M11" s="90" t="s">
        <v>49</v>
      </c>
      <c r="N11" s="90" t="s">
        <v>49</v>
      </c>
      <c r="O11" s="90" t="s">
        <v>49</v>
      </c>
      <c r="P11" s="90" t="s">
        <v>49</v>
      </c>
      <c r="Q11" s="90" t="s">
        <v>49</v>
      </c>
      <c r="R11" s="90" t="s">
        <v>49</v>
      </c>
      <c r="S11" s="90" t="s">
        <v>49</v>
      </c>
      <c r="T11" s="90" t="s">
        <v>49</v>
      </c>
      <c r="U11" s="90" t="s">
        <v>49</v>
      </c>
      <c r="V11" s="90" t="s">
        <v>49</v>
      </c>
      <c r="W11" s="90" t="s">
        <v>49</v>
      </c>
      <c r="X11" s="90" t="s">
        <v>49</v>
      </c>
      <c r="Y11" s="90" t="s">
        <v>49</v>
      </c>
      <c r="Z11" s="90" t="s">
        <v>49</v>
      </c>
      <c r="AB11" s="90" t="s">
        <v>49</v>
      </c>
      <c r="AC11" s="90" t="s">
        <v>49</v>
      </c>
      <c r="AD11" s="90" t="s">
        <v>49</v>
      </c>
      <c r="AE11" s="90" t="s">
        <v>49</v>
      </c>
      <c r="AF11" s="90" t="s">
        <v>49</v>
      </c>
      <c r="AG11" s="90" t="s">
        <v>49</v>
      </c>
      <c r="AH11" s="90" t="s">
        <v>49</v>
      </c>
      <c r="AI11" s="91"/>
    </row>
    <row r="12" spans="1:35" outlineLevel="1" x14ac:dyDescent="0.3">
      <c r="A12" s="176">
        <v>467.69337857812508</v>
      </c>
      <c r="B12" s="208">
        <v>1883</v>
      </c>
      <c r="C12" s="90" t="s">
        <v>49</v>
      </c>
      <c r="D12" s="90" t="s">
        <v>49</v>
      </c>
      <c r="E12" s="90" t="s">
        <v>49</v>
      </c>
      <c r="F12" s="90" t="s">
        <v>49</v>
      </c>
      <c r="G12" s="90" t="s">
        <v>49</v>
      </c>
      <c r="H12" s="90" t="s">
        <v>49</v>
      </c>
      <c r="I12" s="90" t="s">
        <v>49</v>
      </c>
      <c r="J12" s="90"/>
      <c r="K12" s="90" t="s">
        <v>49</v>
      </c>
      <c r="L12" s="90" t="s">
        <v>49</v>
      </c>
      <c r="M12" s="90" t="s">
        <v>49</v>
      </c>
      <c r="N12" s="90" t="s">
        <v>49</v>
      </c>
      <c r="O12" s="90" t="s">
        <v>49</v>
      </c>
      <c r="P12" s="90" t="s">
        <v>49</v>
      </c>
      <c r="Q12" s="90" t="s">
        <v>49</v>
      </c>
      <c r="R12" s="90" t="s">
        <v>49</v>
      </c>
      <c r="S12" s="90" t="s">
        <v>49</v>
      </c>
      <c r="T12" s="90" t="s">
        <v>49</v>
      </c>
      <c r="U12" s="90" t="s">
        <v>49</v>
      </c>
      <c r="V12" s="90" t="s">
        <v>49</v>
      </c>
      <c r="W12" s="90" t="s">
        <v>49</v>
      </c>
      <c r="X12" s="90" t="s">
        <v>49</v>
      </c>
      <c r="Y12" s="90" t="s">
        <v>49</v>
      </c>
      <c r="Z12" s="90" t="s">
        <v>49</v>
      </c>
      <c r="AB12" s="90" t="s">
        <v>49</v>
      </c>
      <c r="AC12" s="90" t="s">
        <v>49</v>
      </c>
      <c r="AD12" s="90" t="s">
        <v>49</v>
      </c>
      <c r="AE12" s="90" t="s">
        <v>49</v>
      </c>
      <c r="AF12" s="90" t="s">
        <v>49</v>
      </c>
      <c r="AG12" s="90" t="s">
        <v>49</v>
      </c>
      <c r="AH12" s="90" t="s">
        <v>49</v>
      </c>
      <c r="AI12" s="91"/>
    </row>
    <row r="13" spans="1:35" outlineLevel="1" x14ac:dyDescent="0.3">
      <c r="A13" s="176">
        <v>491.07804750703133</v>
      </c>
      <c r="B13" s="208">
        <v>1884</v>
      </c>
      <c r="C13" s="90" t="s">
        <v>49</v>
      </c>
      <c r="D13" s="90" t="s">
        <v>49</v>
      </c>
      <c r="E13" s="90" t="s">
        <v>49</v>
      </c>
      <c r="F13" s="90" t="s">
        <v>49</v>
      </c>
      <c r="G13" s="90" t="s">
        <v>49</v>
      </c>
      <c r="H13" s="90" t="s">
        <v>49</v>
      </c>
      <c r="I13" s="90" t="s">
        <v>49</v>
      </c>
      <c r="J13" s="90"/>
      <c r="K13" s="90" t="s">
        <v>49</v>
      </c>
      <c r="L13" s="90" t="s">
        <v>49</v>
      </c>
      <c r="M13" s="90" t="s">
        <v>49</v>
      </c>
      <c r="N13" s="90" t="s">
        <v>49</v>
      </c>
      <c r="O13" s="90" t="s">
        <v>49</v>
      </c>
      <c r="P13" s="90" t="s">
        <v>49</v>
      </c>
      <c r="Q13" s="90" t="s">
        <v>49</v>
      </c>
      <c r="R13" s="90" t="s">
        <v>49</v>
      </c>
      <c r="S13" s="90" t="s">
        <v>49</v>
      </c>
      <c r="T13" s="90" t="s">
        <v>49</v>
      </c>
      <c r="U13" s="90" t="s">
        <v>49</v>
      </c>
      <c r="V13" s="90" t="s">
        <v>49</v>
      </c>
      <c r="W13" s="90" t="s">
        <v>49</v>
      </c>
      <c r="X13" s="90" t="s">
        <v>49</v>
      </c>
      <c r="Y13" s="90" t="s">
        <v>49</v>
      </c>
      <c r="Z13" s="90" t="s">
        <v>49</v>
      </c>
      <c r="AB13" s="90" t="s">
        <v>49</v>
      </c>
      <c r="AC13" s="90" t="s">
        <v>49</v>
      </c>
      <c r="AD13" s="90" t="s">
        <v>49</v>
      </c>
      <c r="AE13" s="90" t="s">
        <v>49</v>
      </c>
      <c r="AF13" s="90" t="s">
        <v>49</v>
      </c>
      <c r="AG13" s="90" t="s">
        <v>49</v>
      </c>
      <c r="AH13" s="90" t="s">
        <v>49</v>
      </c>
      <c r="AI13" s="91"/>
    </row>
    <row r="14" spans="1:35" ht="15.6" customHeight="1" outlineLevel="1" x14ac:dyDescent="0.3">
      <c r="A14" s="78">
        <v>515.63194988238297</v>
      </c>
      <c r="B14" s="208">
        <v>1885</v>
      </c>
      <c r="C14" s="90" t="s">
        <v>49</v>
      </c>
      <c r="D14" s="90" t="s">
        <v>49</v>
      </c>
      <c r="E14" s="90" t="s">
        <v>49</v>
      </c>
      <c r="F14" s="90" t="s">
        <v>49</v>
      </c>
      <c r="G14" s="90" t="s">
        <v>49</v>
      </c>
      <c r="H14" s="90" t="s">
        <v>49</v>
      </c>
      <c r="I14" s="90" t="s">
        <v>49</v>
      </c>
      <c r="J14" s="90"/>
      <c r="K14" s="90" t="s">
        <v>49</v>
      </c>
      <c r="L14" s="90" t="s">
        <v>49</v>
      </c>
      <c r="M14" s="90" t="s">
        <v>49</v>
      </c>
      <c r="N14" s="90" t="s">
        <v>49</v>
      </c>
      <c r="O14" s="90" t="s">
        <v>49</v>
      </c>
      <c r="P14" s="90" t="s">
        <v>49</v>
      </c>
      <c r="Q14" s="90" t="s">
        <v>49</v>
      </c>
      <c r="R14" s="90" t="s">
        <v>49</v>
      </c>
      <c r="S14" s="90" t="s">
        <v>49</v>
      </c>
      <c r="T14" s="90" t="s">
        <v>49</v>
      </c>
      <c r="U14" s="90" t="s">
        <v>49</v>
      </c>
      <c r="V14" s="90" t="s">
        <v>49</v>
      </c>
      <c r="W14" s="90" t="s">
        <v>49</v>
      </c>
      <c r="X14" s="90" t="s">
        <v>49</v>
      </c>
      <c r="Y14" s="90" t="s">
        <v>49</v>
      </c>
      <c r="Z14" s="90" t="s">
        <v>49</v>
      </c>
      <c r="AB14" s="90" t="s">
        <v>49</v>
      </c>
      <c r="AC14" s="90" t="s">
        <v>49</v>
      </c>
      <c r="AD14" s="90" t="s">
        <v>49</v>
      </c>
      <c r="AE14" s="90" t="s">
        <v>49</v>
      </c>
      <c r="AF14" s="90" t="s">
        <v>49</v>
      </c>
      <c r="AG14" s="90" t="s">
        <v>49</v>
      </c>
      <c r="AH14" s="90" t="s">
        <v>49</v>
      </c>
      <c r="AI14" s="91"/>
    </row>
    <row r="15" spans="1:35" outlineLevel="1" x14ac:dyDescent="0.3">
      <c r="A15" s="78">
        <v>541.41354737650215</v>
      </c>
      <c r="B15" s="208">
        <v>1886</v>
      </c>
      <c r="C15" s="90" t="s">
        <v>49</v>
      </c>
      <c r="D15" s="90" t="s">
        <v>49</v>
      </c>
      <c r="E15" s="90" t="s">
        <v>49</v>
      </c>
      <c r="F15" s="90" t="s">
        <v>49</v>
      </c>
      <c r="G15" s="90" t="s">
        <v>49</v>
      </c>
      <c r="H15" s="90" t="s">
        <v>49</v>
      </c>
      <c r="I15" s="90" t="s">
        <v>49</v>
      </c>
      <c r="J15" s="90"/>
      <c r="K15" s="90" t="s">
        <v>49</v>
      </c>
      <c r="L15" s="90" t="s">
        <v>49</v>
      </c>
      <c r="M15" s="90" t="s">
        <v>49</v>
      </c>
      <c r="N15" s="90" t="s">
        <v>49</v>
      </c>
      <c r="O15" s="90" t="s">
        <v>49</v>
      </c>
      <c r="P15" s="90" t="s">
        <v>49</v>
      </c>
      <c r="Q15" s="90" t="s">
        <v>49</v>
      </c>
      <c r="R15" s="90" t="s">
        <v>49</v>
      </c>
      <c r="S15" s="90" t="s">
        <v>49</v>
      </c>
      <c r="T15" s="90" t="s">
        <v>49</v>
      </c>
      <c r="U15" s="90" t="s">
        <v>49</v>
      </c>
      <c r="V15" s="90" t="s">
        <v>49</v>
      </c>
      <c r="W15" s="90" t="s">
        <v>49</v>
      </c>
      <c r="X15" s="90" t="s">
        <v>49</v>
      </c>
      <c r="Y15" s="90" t="s">
        <v>49</v>
      </c>
      <c r="Z15" s="90" t="s">
        <v>49</v>
      </c>
      <c r="AB15" s="90" t="s">
        <v>49</v>
      </c>
      <c r="AC15" s="90" t="s">
        <v>49</v>
      </c>
      <c r="AD15" s="90" t="s">
        <v>49</v>
      </c>
      <c r="AE15" s="90" t="s">
        <v>49</v>
      </c>
      <c r="AF15" s="90" t="s">
        <v>49</v>
      </c>
      <c r="AG15" s="90" t="s">
        <v>49</v>
      </c>
      <c r="AH15" s="90" t="s">
        <v>49</v>
      </c>
      <c r="AI15" s="91"/>
    </row>
    <row r="16" spans="1:35" outlineLevel="1" x14ac:dyDescent="0.3">
      <c r="A16" s="78">
        <v>568.48422474532731</v>
      </c>
      <c r="B16" s="208">
        <v>1887</v>
      </c>
      <c r="C16" s="90" t="s">
        <v>49</v>
      </c>
      <c r="D16" s="90" t="s">
        <v>49</v>
      </c>
      <c r="E16" s="90" t="s">
        <v>49</v>
      </c>
      <c r="F16" s="90" t="s">
        <v>49</v>
      </c>
      <c r="G16" s="90" t="s">
        <v>49</v>
      </c>
      <c r="H16" s="90" t="s">
        <v>49</v>
      </c>
      <c r="I16" s="90" t="s">
        <v>49</v>
      </c>
      <c r="J16" s="90"/>
      <c r="K16" s="90" t="s">
        <v>49</v>
      </c>
      <c r="L16" s="90" t="s">
        <v>49</v>
      </c>
      <c r="M16" s="90" t="s">
        <v>49</v>
      </c>
      <c r="N16" s="90" t="s">
        <v>49</v>
      </c>
      <c r="O16" s="90" t="s">
        <v>49</v>
      </c>
      <c r="P16" s="90" t="s">
        <v>49</v>
      </c>
      <c r="Q16" s="90" t="s">
        <v>49</v>
      </c>
      <c r="R16" s="90" t="s">
        <v>49</v>
      </c>
      <c r="S16" s="90" t="s">
        <v>49</v>
      </c>
      <c r="T16" s="90" t="s">
        <v>49</v>
      </c>
      <c r="U16" s="90" t="s">
        <v>49</v>
      </c>
      <c r="V16" s="90" t="s">
        <v>49</v>
      </c>
      <c r="W16" s="90" t="s">
        <v>49</v>
      </c>
      <c r="X16" s="90" t="s">
        <v>49</v>
      </c>
      <c r="Y16" s="90" t="s">
        <v>49</v>
      </c>
      <c r="Z16" s="90" t="s">
        <v>49</v>
      </c>
      <c r="AB16" s="90" t="s">
        <v>49</v>
      </c>
      <c r="AC16" s="90" t="s">
        <v>49</v>
      </c>
      <c r="AD16" s="90" t="s">
        <v>49</v>
      </c>
      <c r="AE16" s="90" t="s">
        <v>49</v>
      </c>
      <c r="AF16" s="90" t="s">
        <v>49</v>
      </c>
      <c r="AG16" s="90" t="s">
        <v>49</v>
      </c>
      <c r="AH16" s="90" t="s">
        <v>49</v>
      </c>
      <c r="AI16" s="91"/>
    </row>
    <row r="17" spans="1:35" ht="15.6" customHeight="1" outlineLevel="1" x14ac:dyDescent="0.3">
      <c r="A17" s="78">
        <v>596.90843598259369</v>
      </c>
      <c r="B17" s="208">
        <v>1888</v>
      </c>
      <c r="C17" s="90" t="s">
        <v>49</v>
      </c>
      <c r="D17" s="90" t="s">
        <v>49</v>
      </c>
      <c r="E17" s="90" t="s">
        <v>49</v>
      </c>
      <c r="F17" s="90" t="s">
        <v>49</v>
      </c>
      <c r="G17" s="90" t="s">
        <v>49</v>
      </c>
      <c r="H17" s="90" t="s">
        <v>49</v>
      </c>
      <c r="I17" s="90" t="s">
        <v>49</v>
      </c>
      <c r="J17" s="90"/>
      <c r="K17" s="90" t="s">
        <v>49</v>
      </c>
      <c r="L17" s="90" t="s">
        <v>49</v>
      </c>
      <c r="M17" s="90" t="s">
        <v>49</v>
      </c>
      <c r="N17" s="90" t="s">
        <v>49</v>
      </c>
      <c r="O17" s="90" t="s">
        <v>49</v>
      </c>
      <c r="P17" s="90" t="s">
        <v>49</v>
      </c>
      <c r="Q17" s="90" t="s">
        <v>49</v>
      </c>
      <c r="R17" s="90" t="s">
        <v>49</v>
      </c>
      <c r="S17" s="90" t="s">
        <v>49</v>
      </c>
      <c r="T17" s="90" t="s">
        <v>49</v>
      </c>
      <c r="U17" s="90" t="s">
        <v>49</v>
      </c>
      <c r="V17" s="90" t="s">
        <v>49</v>
      </c>
      <c r="W17" s="90" t="s">
        <v>49</v>
      </c>
      <c r="X17" s="90" t="s">
        <v>49</v>
      </c>
      <c r="Y17" s="90" t="s">
        <v>49</v>
      </c>
      <c r="Z17" s="90" t="s">
        <v>49</v>
      </c>
      <c r="AB17" s="90" t="s">
        <v>49</v>
      </c>
      <c r="AC17" s="90" t="s">
        <v>49</v>
      </c>
      <c r="AD17" s="90" t="s">
        <v>49</v>
      </c>
      <c r="AE17" s="90" t="s">
        <v>49</v>
      </c>
      <c r="AF17" s="90" t="s">
        <v>49</v>
      </c>
      <c r="AG17" s="90" t="s">
        <v>49</v>
      </c>
      <c r="AH17" s="90" t="s">
        <v>49</v>
      </c>
      <c r="AI17" s="91"/>
    </row>
    <row r="18" spans="1:35" outlineLevel="1" x14ac:dyDescent="0.3">
      <c r="A18" s="78">
        <v>626.75385778172335</v>
      </c>
      <c r="B18" s="208">
        <v>1889</v>
      </c>
      <c r="C18" s="90" t="s">
        <v>49</v>
      </c>
      <c r="D18" s="90" t="s">
        <v>49</v>
      </c>
      <c r="E18" s="90" t="s">
        <v>49</v>
      </c>
      <c r="F18" s="90" t="s">
        <v>49</v>
      </c>
      <c r="G18" s="90" t="s">
        <v>49</v>
      </c>
      <c r="H18" s="90" t="s">
        <v>49</v>
      </c>
      <c r="I18" s="90" t="s">
        <v>49</v>
      </c>
      <c r="J18" s="90"/>
      <c r="K18" s="90" t="s">
        <v>49</v>
      </c>
      <c r="L18" s="90" t="s">
        <v>49</v>
      </c>
      <c r="M18" s="90" t="s">
        <v>49</v>
      </c>
      <c r="N18" s="90" t="s">
        <v>49</v>
      </c>
      <c r="O18" s="90" t="s">
        <v>49</v>
      </c>
      <c r="P18" s="90" t="s">
        <v>49</v>
      </c>
      <c r="Q18" s="90" t="s">
        <v>49</v>
      </c>
      <c r="R18" s="90" t="s">
        <v>49</v>
      </c>
      <c r="S18" s="90" t="s">
        <v>49</v>
      </c>
      <c r="T18" s="90" t="s">
        <v>49</v>
      </c>
      <c r="U18" s="90" t="s">
        <v>49</v>
      </c>
      <c r="V18" s="90" t="s">
        <v>49</v>
      </c>
      <c r="W18" s="90" t="s">
        <v>49</v>
      </c>
      <c r="X18" s="90" t="s">
        <v>49</v>
      </c>
      <c r="Y18" s="90" t="s">
        <v>49</v>
      </c>
      <c r="Z18" s="90" t="s">
        <v>49</v>
      </c>
      <c r="AB18" s="90" t="s">
        <v>49</v>
      </c>
      <c r="AC18" s="90" t="s">
        <v>49</v>
      </c>
      <c r="AD18" s="90" t="s">
        <v>49</v>
      </c>
      <c r="AE18" s="90" t="s">
        <v>49</v>
      </c>
      <c r="AF18" s="90" t="s">
        <v>49</v>
      </c>
      <c r="AG18" s="90" t="s">
        <v>49</v>
      </c>
      <c r="AH18" s="90" t="s">
        <v>49</v>
      </c>
      <c r="AI18" s="91"/>
    </row>
    <row r="19" spans="1:35" outlineLevel="1" x14ac:dyDescent="0.3">
      <c r="A19" s="78">
        <v>658.09155067080951</v>
      </c>
      <c r="B19" s="208">
        <v>1890</v>
      </c>
      <c r="C19" s="90" t="s">
        <v>49</v>
      </c>
      <c r="D19" s="90" t="s">
        <v>49</v>
      </c>
      <c r="E19" s="90" t="s">
        <v>49</v>
      </c>
      <c r="F19" s="90" t="s">
        <v>49</v>
      </c>
      <c r="G19" s="90" t="s">
        <v>49</v>
      </c>
      <c r="H19" s="90" t="s">
        <v>49</v>
      </c>
      <c r="I19" s="90" t="s">
        <v>49</v>
      </c>
      <c r="J19" s="90"/>
      <c r="K19" s="90" t="s">
        <v>49</v>
      </c>
      <c r="L19" s="90" t="s">
        <v>49</v>
      </c>
      <c r="M19" s="90" t="s">
        <v>49</v>
      </c>
      <c r="N19" s="90" t="s">
        <v>49</v>
      </c>
      <c r="O19" s="90" t="s">
        <v>49</v>
      </c>
      <c r="P19" s="90" t="s">
        <v>49</v>
      </c>
      <c r="Q19" s="90" t="s">
        <v>49</v>
      </c>
      <c r="R19" s="90" t="s">
        <v>49</v>
      </c>
      <c r="S19" s="90" t="s">
        <v>49</v>
      </c>
      <c r="T19" s="90" t="s">
        <v>49</v>
      </c>
      <c r="U19" s="90" t="s">
        <v>49</v>
      </c>
      <c r="V19" s="90" t="s">
        <v>49</v>
      </c>
      <c r="W19" s="90" t="s">
        <v>49</v>
      </c>
      <c r="X19" s="90" t="s">
        <v>49</v>
      </c>
      <c r="Y19" s="90" t="s">
        <v>49</v>
      </c>
      <c r="Z19" s="90" t="s">
        <v>49</v>
      </c>
      <c r="AB19" s="90" t="s">
        <v>49</v>
      </c>
      <c r="AC19" s="90" t="s">
        <v>49</v>
      </c>
      <c r="AD19" s="90" t="s">
        <v>49</v>
      </c>
      <c r="AE19" s="90" t="s">
        <v>49</v>
      </c>
      <c r="AF19" s="90" t="s">
        <v>49</v>
      </c>
      <c r="AG19" s="90" t="s">
        <v>49</v>
      </c>
      <c r="AH19" s="90" t="s">
        <v>49</v>
      </c>
      <c r="AI19" s="91"/>
    </row>
    <row r="20" spans="1:35" ht="15.6" customHeight="1" outlineLevel="1" x14ac:dyDescent="0.3">
      <c r="A20" s="78">
        <v>690.99612820435004</v>
      </c>
      <c r="B20" s="208">
        <v>1891</v>
      </c>
      <c r="C20" s="90" t="s">
        <v>49</v>
      </c>
      <c r="D20" s="90" t="s">
        <v>49</v>
      </c>
      <c r="E20" s="90" t="s">
        <v>49</v>
      </c>
      <c r="F20" s="90" t="s">
        <v>49</v>
      </c>
      <c r="G20" s="90" t="s">
        <v>49</v>
      </c>
      <c r="H20" s="90" t="s">
        <v>49</v>
      </c>
      <c r="I20" s="90" t="s">
        <v>49</v>
      </c>
      <c r="J20" s="90"/>
      <c r="K20" s="90" t="s">
        <v>49</v>
      </c>
      <c r="L20" s="90" t="s">
        <v>49</v>
      </c>
      <c r="M20" s="90" t="s">
        <v>49</v>
      </c>
      <c r="N20" s="90" t="s">
        <v>49</v>
      </c>
      <c r="O20" s="90" t="s">
        <v>49</v>
      </c>
      <c r="P20" s="90" t="s">
        <v>49</v>
      </c>
      <c r="Q20" s="90" t="s">
        <v>49</v>
      </c>
      <c r="R20" s="90" t="s">
        <v>49</v>
      </c>
      <c r="S20" s="90" t="s">
        <v>49</v>
      </c>
      <c r="T20" s="90" t="s">
        <v>49</v>
      </c>
      <c r="U20" s="90" t="s">
        <v>49</v>
      </c>
      <c r="V20" s="90" t="s">
        <v>49</v>
      </c>
      <c r="W20" s="90" t="s">
        <v>49</v>
      </c>
      <c r="X20" s="90" t="s">
        <v>49</v>
      </c>
      <c r="Y20" s="90" t="s">
        <v>49</v>
      </c>
      <c r="Z20" s="90" t="s">
        <v>49</v>
      </c>
      <c r="AB20" s="90" t="s">
        <v>49</v>
      </c>
      <c r="AC20" s="90" t="s">
        <v>49</v>
      </c>
      <c r="AD20" s="90" t="s">
        <v>49</v>
      </c>
      <c r="AE20" s="90" t="s">
        <v>49</v>
      </c>
      <c r="AF20" s="90" t="s">
        <v>49</v>
      </c>
      <c r="AG20" s="90" t="s">
        <v>49</v>
      </c>
      <c r="AH20" s="90" t="s">
        <v>49</v>
      </c>
      <c r="AI20" s="91"/>
    </row>
    <row r="21" spans="1:35" outlineLevel="1" x14ac:dyDescent="0.3">
      <c r="A21" s="78">
        <v>725.54593461456761</v>
      </c>
      <c r="B21" s="208">
        <v>1892</v>
      </c>
      <c r="C21" s="90" t="s">
        <v>49</v>
      </c>
      <c r="D21" s="90" t="s">
        <v>49</v>
      </c>
      <c r="E21" s="90" t="s">
        <v>49</v>
      </c>
      <c r="F21" s="90" t="s">
        <v>49</v>
      </c>
      <c r="G21" s="90" t="s">
        <v>49</v>
      </c>
      <c r="H21" s="90" t="s">
        <v>49</v>
      </c>
      <c r="I21" s="90" t="s">
        <v>49</v>
      </c>
      <c r="J21" s="90"/>
      <c r="K21" s="90" t="s">
        <v>49</v>
      </c>
      <c r="L21" s="90" t="s">
        <v>49</v>
      </c>
      <c r="M21" s="90" t="s">
        <v>49</v>
      </c>
      <c r="N21" s="90" t="s">
        <v>49</v>
      </c>
      <c r="O21" s="90" t="s">
        <v>49</v>
      </c>
      <c r="P21" s="90" t="s">
        <v>49</v>
      </c>
      <c r="Q21" s="90" t="s">
        <v>49</v>
      </c>
      <c r="R21" s="90" t="s">
        <v>49</v>
      </c>
      <c r="S21" s="90" t="s">
        <v>49</v>
      </c>
      <c r="T21" s="90" t="s">
        <v>49</v>
      </c>
      <c r="U21" s="90" t="s">
        <v>49</v>
      </c>
      <c r="V21" s="90" t="s">
        <v>49</v>
      </c>
      <c r="W21" s="90" t="s">
        <v>49</v>
      </c>
      <c r="X21" s="90" t="s">
        <v>49</v>
      </c>
      <c r="Y21" s="90" t="s">
        <v>49</v>
      </c>
      <c r="Z21" s="90" t="s">
        <v>49</v>
      </c>
      <c r="AB21" s="90" t="s">
        <v>49</v>
      </c>
      <c r="AC21" s="90" t="s">
        <v>49</v>
      </c>
      <c r="AD21" s="90" t="s">
        <v>49</v>
      </c>
      <c r="AE21" s="90" t="s">
        <v>49</v>
      </c>
      <c r="AF21" s="90" t="s">
        <v>49</v>
      </c>
      <c r="AG21" s="90" t="s">
        <v>49</v>
      </c>
      <c r="AH21" s="90" t="s">
        <v>49</v>
      </c>
      <c r="AI21" s="91"/>
    </row>
    <row r="22" spans="1:35" outlineLevel="1" x14ac:dyDescent="0.3">
      <c r="A22" s="78">
        <v>761.82323134529599</v>
      </c>
      <c r="B22" s="208">
        <v>1893</v>
      </c>
      <c r="C22" s="90" t="s">
        <v>49</v>
      </c>
      <c r="D22" s="90" t="s">
        <v>49</v>
      </c>
      <c r="E22" s="90" t="s">
        <v>49</v>
      </c>
      <c r="F22" s="90" t="s">
        <v>49</v>
      </c>
      <c r="G22" s="90" t="s">
        <v>49</v>
      </c>
      <c r="H22" s="90" t="s">
        <v>49</v>
      </c>
      <c r="I22" s="90" t="s">
        <v>49</v>
      </c>
      <c r="J22" s="90"/>
      <c r="K22" s="90" t="s">
        <v>49</v>
      </c>
      <c r="L22" s="90" t="s">
        <v>49</v>
      </c>
      <c r="M22" s="90" t="s">
        <v>49</v>
      </c>
      <c r="N22" s="90" t="s">
        <v>49</v>
      </c>
      <c r="O22" s="90" t="s">
        <v>49</v>
      </c>
      <c r="P22" s="90" t="s">
        <v>49</v>
      </c>
      <c r="Q22" s="90" t="s">
        <v>49</v>
      </c>
      <c r="R22" s="90" t="s">
        <v>49</v>
      </c>
      <c r="S22" s="90" t="s">
        <v>49</v>
      </c>
      <c r="T22" s="90" t="s">
        <v>49</v>
      </c>
      <c r="U22" s="90" t="s">
        <v>49</v>
      </c>
      <c r="V22" s="90" t="s">
        <v>49</v>
      </c>
      <c r="W22" s="90" t="s">
        <v>49</v>
      </c>
      <c r="X22" s="90" t="s">
        <v>49</v>
      </c>
      <c r="Y22" s="90" t="s">
        <v>49</v>
      </c>
      <c r="Z22" s="90" t="s">
        <v>49</v>
      </c>
      <c r="AB22" s="90" t="s">
        <v>49</v>
      </c>
      <c r="AC22" s="90" t="s">
        <v>49</v>
      </c>
      <c r="AD22" s="90" t="s">
        <v>49</v>
      </c>
      <c r="AE22" s="90" t="s">
        <v>49</v>
      </c>
      <c r="AF22" s="90" t="s">
        <v>49</v>
      </c>
      <c r="AG22" s="90" t="s">
        <v>49</v>
      </c>
      <c r="AH22" s="90" t="s">
        <v>49</v>
      </c>
      <c r="AI22" s="91"/>
    </row>
    <row r="23" spans="1:35" ht="15.6" customHeight="1" outlineLevel="1" x14ac:dyDescent="0.3">
      <c r="A23" s="78">
        <v>799.91439291256086</v>
      </c>
      <c r="B23" s="208">
        <v>1894</v>
      </c>
      <c r="C23" s="90" t="s">
        <v>49</v>
      </c>
      <c r="D23" s="90" t="s">
        <v>49</v>
      </c>
      <c r="E23" s="90" t="s">
        <v>49</v>
      </c>
      <c r="F23" s="90" t="s">
        <v>49</v>
      </c>
      <c r="G23" s="90" t="s">
        <v>49</v>
      </c>
      <c r="H23" s="90" t="s">
        <v>49</v>
      </c>
      <c r="I23" s="90" t="s">
        <v>49</v>
      </c>
      <c r="J23" s="90"/>
      <c r="K23" s="90" t="s">
        <v>49</v>
      </c>
      <c r="L23" s="90" t="s">
        <v>49</v>
      </c>
      <c r="M23" s="90" t="s">
        <v>49</v>
      </c>
      <c r="N23" s="90" t="s">
        <v>49</v>
      </c>
      <c r="O23" s="90" t="s">
        <v>49</v>
      </c>
      <c r="P23" s="90" t="s">
        <v>49</v>
      </c>
      <c r="Q23" s="90" t="s">
        <v>49</v>
      </c>
      <c r="R23" s="90" t="s">
        <v>49</v>
      </c>
      <c r="S23" s="90" t="s">
        <v>49</v>
      </c>
      <c r="T23" s="90" t="s">
        <v>49</v>
      </c>
      <c r="U23" s="90" t="s">
        <v>49</v>
      </c>
      <c r="V23" s="90" t="s">
        <v>49</v>
      </c>
      <c r="W23" s="90" t="s">
        <v>49</v>
      </c>
      <c r="X23" s="90" t="s">
        <v>49</v>
      </c>
      <c r="Y23" s="90" t="s">
        <v>49</v>
      </c>
      <c r="Z23" s="90" t="s">
        <v>49</v>
      </c>
      <c r="AB23" s="90" t="s">
        <v>49</v>
      </c>
      <c r="AC23" s="90" t="s">
        <v>49</v>
      </c>
      <c r="AD23" s="90" t="s">
        <v>49</v>
      </c>
      <c r="AE23" s="90" t="s">
        <v>49</v>
      </c>
      <c r="AF23" s="90" t="s">
        <v>49</v>
      </c>
      <c r="AG23" s="90" t="s">
        <v>49</v>
      </c>
      <c r="AH23" s="90" t="s">
        <v>49</v>
      </c>
      <c r="AI23" s="91"/>
    </row>
    <row r="24" spans="1:35" outlineLevel="1" x14ac:dyDescent="0.3">
      <c r="A24" s="30">
        <v>852</v>
      </c>
      <c r="B24" s="208">
        <v>1895</v>
      </c>
      <c r="C24" s="90" t="s">
        <v>49</v>
      </c>
      <c r="D24" s="90" t="s">
        <v>49</v>
      </c>
      <c r="E24" s="90" t="s">
        <v>49</v>
      </c>
      <c r="F24" s="90" t="s">
        <v>49</v>
      </c>
      <c r="G24" s="90" t="s">
        <v>49</v>
      </c>
      <c r="H24" s="90" t="s">
        <v>49</v>
      </c>
      <c r="I24" s="90" t="s">
        <v>49</v>
      </c>
      <c r="J24" s="90"/>
      <c r="K24" s="90" t="s">
        <v>49</v>
      </c>
      <c r="L24" s="90" t="s">
        <v>49</v>
      </c>
      <c r="M24" s="90" t="s">
        <v>49</v>
      </c>
      <c r="N24" s="90" t="s">
        <v>49</v>
      </c>
      <c r="O24" s="90" t="s">
        <v>49</v>
      </c>
      <c r="P24" s="90" t="s">
        <v>49</v>
      </c>
      <c r="Q24" s="90" t="s">
        <v>49</v>
      </c>
      <c r="R24" s="90" t="s">
        <v>49</v>
      </c>
      <c r="S24" s="90" t="s">
        <v>49</v>
      </c>
      <c r="T24" s="90" t="s">
        <v>49</v>
      </c>
      <c r="U24" s="90" t="s">
        <v>49</v>
      </c>
      <c r="V24" s="90" t="s">
        <v>49</v>
      </c>
      <c r="W24" s="90" t="s">
        <v>49</v>
      </c>
      <c r="X24" s="90" t="s">
        <v>49</v>
      </c>
      <c r="Y24" s="90" t="s">
        <v>49</v>
      </c>
      <c r="Z24" s="90" t="s">
        <v>49</v>
      </c>
      <c r="AB24" s="90" t="s">
        <v>49</v>
      </c>
      <c r="AC24" s="90" t="s">
        <v>49</v>
      </c>
      <c r="AD24" s="90" t="s">
        <v>49</v>
      </c>
      <c r="AE24" s="90" t="s">
        <v>49</v>
      </c>
      <c r="AF24" s="90" t="s">
        <v>49</v>
      </c>
      <c r="AG24" s="90" t="s">
        <v>49</v>
      </c>
      <c r="AH24" s="90" t="s">
        <v>49</v>
      </c>
      <c r="AI24" s="91"/>
    </row>
    <row r="25" spans="1:35" outlineLevel="1" x14ac:dyDescent="0.3">
      <c r="A25" s="30">
        <v>879</v>
      </c>
      <c r="B25" s="208">
        <v>1896</v>
      </c>
      <c r="C25" s="90" t="s">
        <v>49</v>
      </c>
      <c r="D25" s="90" t="s">
        <v>49</v>
      </c>
      <c r="E25" s="90" t="s">
        <v>49</v>
      </c>
      <c r="F25" s="90" t="s">
        <v>49</v>
      </c>
      <c r="G25" s="90" t="s">
        <v>49</v>
      </c>
      <c r="H25" s="90" t="s">
        <v>49</v>
      </c>
      <c r="I25" s="90" t="s">
        <v>49</v>
      </c>
      <c r="J25" s="90"/>
      <c r="K25" s="90" t="s">
        <v>49</v>
      </c>
      <c r="L25" s="90" t="s">
        <v>49</v>
      </c>
      <c r="M25" s="90" t="s">
        <v>49</v>
      </c>
      <c r="N25" s="90" t="s">
        <v>49</v>
      </c>
      <c r="O25" s="90" t="s">
        <v>49</v>
      </c>
      <c r="P25" s="90" t="s">
        <v>49</v>
      </c>
      <c r="Q25" s="90" t="s">
        <v>49</v>
      </c>
      <c r="R25" s="90" t="s">
        <v>49</v>
      </c>
      <c r="S25" s="90" t="s">
        <v>49</v>
      </c>
      <c r="T25" s="90" t="s">
        <v>49</v>
      </c>
      <c r="U25" s="90" t="s">
        <v>49</v>
      </c>
      <c r="V25" s="90" t="s">
        <v>49</v>
      </c>
      <c r="W25" s="90" t="s">
        <v>49</v>
      </c>
      <c r="X25" s="90" t="s">
        <v>49</v>
      </c>
      <c r="Y25" s="90" t="s">
        <v>49</v>
      </c>
      <c r="Z25" s="90" t="s">
        <v>49</v>
      </c>
      <c r="AB25" s="90" t="s">
        <v>49</v>
      </c>
      <c r="AC25" s="90" t="s">
        <v>49</v>
      </c>
      <c r="AD25" s="90" t="s">
        <v>49</v>
      </c>
      <c r="AE25" s="90" t="s">
        <v>49</v>
      </c>
      <c r="AF25" s="90" t="s">
        <v>49</v>
      </c>
      <c r="AG25" s="90" t="s">
        <v>49</v>
      </c>
      <c r="AH25" s="90" t="s">
        <v>49</v>
      </c>
      <c r="AI25" s="91"/>
    </row>
    <row r="26" spans="1:35" ht="15.6" customHeight="1" outlineLevel="1" x14ac:dyDescent="0.3">
      <c r="A26" s="30">
        <v>1178</v>
      </c>
      <c r="B26" s="208">
        <v>1897</v>
      </c>
      <c r="C26" s="90" t="s">
        <v>49</v>
      </c>
      <c r="D26" s="90" t="s">
        <v>49</v>
      </c>
      <c r="E26" s="90" t="s">
        <v>49</v>
      </c>
      <c r="F26" s="90" t="s">
        <v>49</v>
      </c>
      <c r="G26" s="90" t="s">
        <v>49</v>
      </c>
      <c r="H26" s="90" t="s">
        <v>49</v>
      </c>
      <c r="I26" s="90" t="s">
        <v>49</v>
      </c>
      <c r="J26" s="90"/>
      <c r="K26" s="90" t="s">
        <v>49</v>
      </c>
      <c r="L26" s="90" t="s">
        <v>49</v>
      </c>
      <c r="M26" s="90" t="s">
        <v>49</v>
      </c>
      <c r="N26" s="90" t="s">
        <v>49</v>
      </c>
      <c r="O26" s="90" t="s">
        <v>49</v>
      </c>
      <c r="P26" s="90" t="s">
        <v>49</v>
      </c>
      <c r="Q26" s="90" t="s">
        <v>49</v>
      </c>
      <c r="R26" s="90" t="s">
        <v>49</v>
      </c>
      <c r="S26" s="90" t="s">
        <v>49</v>
      </c>
      <c r="T26" s="90" t="s">
        <v>49</v>
      </c>
      <c r="U26" s="90" t="s">
        <v>49</v>
      </c>
      <c r="V26" s="90" t="s">
        <v>49</v>
      </c>
      <c r="W26" s="90" t="s">
        <v>49</v>
      </c>
      <c r="X26" s="90" t="s">
        <v>49</v>
      </c>
      <c r="Y26" s="90" t="s">
        <v>49</v>
      </c>
      <c r="Z26" s="90" t="s">
        <v>49</v>
      </c>
      <c r="AB26" s="90" t="s">
        <v>49</v>
      </c>
      <c r="AC26" s="90" t="s">
        <v>49</v>
      </c>
      <c r="AD26" s="90" t="s">
        <v>49</v>
      </c>
      <c r="AE26" s="90" t="s">
        <v>49</v>
      </c>
      <c r="AF26" s="90" t="s">
        <v>49</v>
      </c>
      <c r="AG26" s="90" t="s">
        <v>49</v>
      </c>
      <c r="AH26" s="90" t="s">
        <v>49</v>
      </c>
      <c r="AI26" s="91"/>
    </row>
    <row r="27" spans="1:35" outlineLevel="1" x14ac:dyDescent="0.3">
      <c r="A27" s="30">
        <v>1169</v>
      </c>
      <c r="B27" s="208">
        <v>1898</v>
      </c>
      <c r="C27" s="90" t="s">
        <v>49</v>
      </c>
      <c r="D27" s="90" t="s">
        <v>49</v>
      </c>
      <c r="E27" s="90" t="s">
        <v>49</v>
      </c>
      <c r="F27" s="90" t="s">
        <v>49</v>
      </c>
      <c r="G27" s="90" t="s">
        <v>49</v>
      </c>
      <c r="H27" s="90" t="s">
        <v>49</v>
      </c>
      <c r="I27" s="90" t="s">
        <v>49</v>
      </c>
      <c r="J27" s="90"/>
      <c r="K27" s="90" t="s">
        <v>49</v>
      </c>
      <c r="L27" s="90" t="s">
        <v>49</v>
      </c>
      <c r="M27" s="90" t="s">
        <v>49</v>
      </c>
      <c r="N27" s="90" t="s">
        <v>49</v>
      </c>
      <c r="O27" s="90" t="s">
        <v>49</v>
      </c>
      <c r="P27" s="90" t="s">
        <v>49</v>
      </c>
      <c r="Q27" s="90" t="s">
        <v>49</v>
      </c>
      <c r="R27" s="90" t="s">
        <v>49</v>
      </c>
      <c r="S27" s="90" t="s">
        <v>49</v>
      </c>
      <c r="T27" s="90" t="s">
        <v>49</v>
      </c>
      <c r="U27" s="90" t="s">
        <v>49</v>
      </c>
      <c r="V27" s="90" t="s">
        <v>49</v>
      </c>
      <c r="W27" s="90" t="s">
        <v>49</v>
      </c>
      <c r="X27" s="90" t="s">
        <v>49</v>
      </c>
      <c r="Y27" s="90" t="s">
        <v>49</v>
      </c>
      <c r="Z27" s="90" t="s">
        <v>49</v>
      </c>
      <c r="AB27" s="90" t="s">
        <v>49</v>
      </c>
      <c r="AC27" s="90" t="s">
        <v>49</v>
      </c>
      <c r="AD27" s="90" t="s">
        <v>49</v>
      </c>
      <c r="AE27" s="90" t="s">
        <v>49</v>
      </c>
      <c r="AF27" s="90" t="s">
        <v>49</v>
      </c>
      <c r="AG27" s="90" t="s">
        <v>49</v>
      </c>
      <c r="AH27" s="90" t="s">
        <v>49</v>
      </c>
      <c r="AI27" s="91"/>
    </row>
    <row r="28" spans="1:35" outlineLevel="1" x14ac:dyDescent="0.3">
      <c r="A28" s="30">
        <v>1185</v>
      </c>
      <c r="B28" s="208">
        <v>1899</v>
      </c>
      <c r="C28" s="90" t="s">
        <v>49</v>
      </c>
      <c r="D28" s="90" t="s">
        <v>49</v>
      </c>
      <c r="E28" s="90" t="s">
        <v>49</v>
      </c>
      <c r="F28" s="90" t="s">
        <v>49</v>
      </c>
      <c r="G28" s="90" t="s">
        <v>49</v>
      </c>
      <c r="H28" s="90" t="s">
        <v>49</v>
      </c>
      <c r="I28" s="90" t="s">
        <v>49</v>
      </c>
      <c r="J28" s="90"/>
      <c r="K28" s="90" t="s">
        <v>49</v>
      </c>
      <c r="L28" s="90" t="s">
        <v>49</v>
      </c>
      <c r="M28" s="90" t="s">
        <v>49</v>
      </c>
      <c r="N28" s="90" t="s">
        <v>49</v>
      </c>
      <c r="O28" s="90" t="s">
        <v>49</v>
      </c>
      <c r="P28" s="90" t="s">
        <v>49</v>
      </c>
      <c r="Q28" s="90" t="s">
        <v>49</v>
      </c>
      <c r="R28" s="90" t="s">
        <v>49</v>
      </c>
      <c r="S28" s="90" t="s">
        <v>49</v>
      </c>
      <c r="T28" s="90" t="s">
        <v>49</v>
      </c>
      <c r="U28" s="90" t="s">
        <v>49</v>
      </c>
      <c r="V28" s="90" t="s">
        <v>49</v>
      </c>
      <c r="W28" s="90" t="s">
        <v>49</v>
      </c>
      <c r="X28" s="90" t="s">
        <v>49</v>
      </c>
      <c r="Y28" s="90" t="s">
        <v>49</v>
      </c>
      <c r="Z28" s="90" t="s">
        <v>49</v>
      </c>
      <c r="AB28" s="90" t="s">
        <v>49</v>
      </c>
      <c r="AC28" s="90" t="s">
        <v>49</v>
      </c>
      <c r="AD28" s="90" t="s">
        <v>49</v>
      </c>
      <c r="AE28" s="90" t="s">
        <v>49</v>
      </c>
      <c r="AF28" s="90" t="s">
        <v>49</v>
      </c>
      <c r="AG28" s="90" t="s">
        <v>49</v>
      </c>
      <c r="AH28" s="90" t="s">
        <v>49</v>
      </c>
      <c r="AI28" s="91"/>
    </row>
    <row r="29" spans="1:35" ht="15.6" customHeight="1" outlineLevel="1" x14ac:dyDescent="0.3">
      <c r="A29" s="30">
        <v>1317</v>
      </c>
      <c r="B29" s="208">
        <v>1900</v>
      </c>
      <c r="C29" s="90" t="s">
        <v>49</v>
      </c>
      <c r="D29" s="90" t="s">
        <v>49</v>
      </c>
      <c r="E29" s="90" t="s">
        <v>49</v>
      </c>
      <c r="F29" s="90" t="s">
        <v>49</v>
      </c>
      <c r="G29" s="90" t="s">
        <v>49</v>
      </c>
      <c r="H29" s="90" t="s">
        <v>49</v>
      </c>
      <c r="I29" s="90" t="s">
        <v>49</v>
      </c>
      <c r="J29" s="90"/>
      <c r="K29" s="90" t="s">
        <v>49</v>
      </c>
      <c r="L29" s="90" t="s">
        <v>49</v>
      </c>
      <c r="M29" s="90" t="s">
        <v>49</v>
      </c>
      <c r="N29" s="90" t="s">
        <v>49</v>
      </c>
      <c r="O29" s="90" t="s">
        <v>49</v>
      </c>
      <c r="P29" s="90" t="s">
        <v>49</v>
      </c>
      <c r="Q29" s="90" t="s">
        <v>49</v>
      </c>
      <c r="R29" s="90" t="s">
        <v>49</v>
      </c>
      <c r="S29" s="90" t="s">
        <v>49</v>
      </c>
      <c r="T29" s="90" t="s">
        <v>49</v>
      </c>
      <c r="U29" s="90" t="s">
        <v>49</v>
      </c>
      <c r="V29" s="90" t="s">
        <v>49</v>
      </c>
      <c r="W29" s="90" t="s">
        <v>49</v>
      </c>
      <c r="X29" s="90" t="s">
        <v>49</v>
      </c>
      <c r="Y29" s="90" t="s">
        <v>49</v>
      </c>
      <c r="Z29" s="90" t="s">
        <v>49</v>
      </c>
      <c r="AB29" s="90" t="s">
        <v>49</v>
      </c>
      <c r="AC29" s="90" t="s">
        <v>49</v>
      </c>
      <c r="AD29" s="90" t="s">
        <v>49</v>
      </c>
      <c r="AE29" s="90" t="s">
        <v>49</v>
      </c>
      <c r="AF29" s="90" t="s">
        <v>49</v>
      </c>
      <c r="AG29" s="90" t="s">
        <v>49</v>
      </c>
      <c r="AH29" s="90" t="s">
        <v>49</v>
      </c>
      <c r="AI29" s="91"/>
    </row>
    <row r="30" spans="1:35" outlineLevel="1" x14ac:dyDescent="0.3">
      <c r="A30" s="30">
        <v>1774</v>
      </c>
      <c r="B30" s="208">
        <v>1901</v>
      </c>
      <c r="C30" s="90" t="s">
        <v>49</v>
      </c>
      <c r="D30" s="90" t="s">
        <v>49</v>
      </c>
      <c r="E30" s="90" t="s">
        <v>49</v>
      </c>
      <c r="F30" s="90" t="s">
        <v>49</v>
      </c>
      <c r="G30" s="90" t="s">
        <v>49</v>
      </c>
      <c r="H30" s="90" t="s">
        <v>49</v>
      </c>
      <c r="I30" s="90" t="s">
        <v>49</v>
      </c>
      <c r="J30" s="90"/>
      <c r="K30" s="90" t="s">
        <v>49</v>
      </c>
      <c r="L30" s="90" t="s">
        <v>49</v>
      </c>
      <c r="M30" s="90" t="s">
        <v>49</v>
      </c>
      <c r="N30" s="90" t="s">
        <v>49</v>
      </c>
      <c r="O30" s="90" t="s">
        <v>49</v>
      </c>
      <c r="P30" s="90" t="s">
        <v>49</v>
      </c>
      <c r="Q30" s="90" t="s">
        <v>49</v>
      </c>
      <c r="R30" s="90" t="s">
        <v>49</v>
      </c>
      <c r="S30" s="90" t="s">
        <v>49</v>
      </c>
      <c r="T30" s="90" t="s">
        <v>49</v>
      </c>
      <c r="U30" s="90" t="s">
        <v>49</v>
      </c>
      <c r="V30" s="90" t="s">
        <v>49</v>
      </c>
      <c r="W30" s="90" t="s">
        <v>49</v>
      </c>
      <c r="X30" s="90" t="s">
        <v>49</v>
      </c>
      <c r="Y30" s="90" t="s">
        <v>49</v>
      </c>
      <c r="Z30" s="90" t="s">
        <v>49</v>
      </c>
      <c r="AB30" s="90" t="s">
        <v>49</v>
      </c>
      <c r="AC30" s="90" t="s">
        <v>49</v>
      </c>
      <c r="AD30" s="90" t="s">
        <v>49</v>
      </c>
      <c r="AE30" s="90" t="s">
        <v>49</v>
      </c>
      <c r="AF30" s="90" t="s">
        <v>49</v>
      </c>
      <c r="AG30" s="90" t="s">
        <v>49</v>
      </c>
      <c r="AH30" s="90" t="s">
        <v>49</v>
      </c>
      <c r="AI30" s="91"/>
    </row>
    <row r="31" spans="1:35" outlineLevel="1" x14ac:dyDescent="0.3">
      <c r="A31" s="30">
        <v>1672</v>
      </c>
      <c r="B31" s="208">
        <v>1902</v>
      </c>
      <c r="C31" s="90" t="s">
        <v>49</v>
      </c>
      <c r="D31" s="90" t="s">
        <v>49</v>
      </c>
      <c r="E31" s="90" t="s">
        <v>49</v>
      </c>
      <c r="F31" s="90" t="s">
        <v>49</v>
      </c>
      <c r="G31" s="90" t="s">
        <v>49</v>
      </c>
      <c r="H31" s="90" t="s">
        <v>49</v>
      </c>
      <c r="I31" s="90" t="s">
        <v>49</v>
      </c>
      <c r="J31" s="90"/>
      <c r="K31" s="90" t="s">
        <v>49</v>
      </c>
      <c r="L31" s="90" t="s">
        <v>49</v>
      </c>
      <c r="M31" s="90" t="s">
        <v>49</v>
      </c>
      <c r="N31" s="90" t="s">
        <v>49</v>
      </c>
      <c r="O31" s="90" t="s">
        <v>49</v>
      </c>
      <c r="P31" s="90" t="s">
        <v>49</v>
      </c>
      <c r="Q31" s="90" t="s">
        <v>49</v>
      </c>
      <c r="R31" s="90" t="s">
        <v>49</v>
      </c>
      <c r="S31" s="90" t="s">
        <v>49</v>
      </c>
      <c r="T31" s="90" t="s">
        <v>49</v>
      </c>
      <c r="U31" s="90" t="s">
        <v>49</v>
      </c>
      <c r="V31" s="90" t="s">
        <v>49</v>
      </c>
      <c r="W31" s="90" t="s">
        <v>49</v>
      </c>
      <c r="X31" s="90" t="s">
        <v>49</v>
      </c>
      <c r="Y31" s="90" t="s">
        <v>49</v>
      </c>
      <c r="Z31" s="90" t="s">
        <v>49</v>
      </c>
      <c r="AB31" s="90" t="s">
        <v>49</v>
      </c>
      <c r="AC31" s="90" t="s">
        <v>49</v>
      </c>
      <c r="AD31" s="90" t="s">
        <v>49</v>
      </c>
      <c r="AE31" s="90" t="s">
        <v>49</v>
      </c>
      <c r="AF31" s="90" t="s">
        <v>49</v>
      </c>
      <c r="AG31" s="90" t="s">
        <v>49</v>
      </c>
      <c r="AH31" s="90" t="s">
        <v>49</v>
      </c>
      <c r="AI31" s="91"/>
    </row>
    <row r="32" spans="1:35" ht="15.6" customHeight="1" outlineLevel="1" x14ac:dyDescent="0.3">
      <c r="A32" s="30">
        <v>1859</v>
      </c>
      <c r="B32" s="208">
        <v>1903</v>
      </c>
      <c r="C32" s="90" t="s">
        <v>49</v>
      </c>
      <c r="D32" s="90" t="s">
        <v>49</v>
      </c>
      <c r="E32" s="90" t="s">
        <v>49</v>
      </c>
      <c r="F32" s="90" t="s">
        <v>49</v>
      </c>
      <c r="G32" s="90" t="s">
        <v>49</v>
      </c>
      <c r="H32" s="90" t="s">
        <v>49</v>
      </c>
      <c r="I32" s="90" t="s">
        <v>49</v>
      </c>
      <c r="J32" s="90"/>
      <c r="K32" s="90" t="s">
        <v>49</v>
      </c>
      <c r="L32" s="90" t="s">
        <v>49</v>
      </c>
      <c r="M32" s="90" t="s">
        <v>49</v>
      </c>
      <c r="N32" s="90" t="s">
        <v>49</v>
      </c>
      <c r="O32" s="90" t="s">
        <v>49</v>
      </c>
      <c r="P32" s="90" t="s">
        <v>49</v>
      </c>
      <c r="Q32" s="90" t="s">
        <v>49</v>
      </c>
      <c r="R32" s="90" t="s">
        <v>49</v>
      </c>
      <c r="S32" s="90" t="s">
        <v>49</v>
      </c>
      <c r="T32" s="90" t="s">
        <v>49</v>
      </c>
      <c r="U32" s="90" t="s">
        <v>49</v>
      </c>
      <c r="V32" s="90" t="s">
        <v>49</v>
      </c>
      <c r="W32" s="90" t="s">
        <v>49</v>
      </c>
      <c r="X32" s="90" t="s">
        <v>49</v>
      </c>
      <c r="Y32" s="90" t="s">
        <v>49</v>
      </c>
      <c r="Z32" s="90" t="s">
        <v>49</v>
      </c>
      <c r="AB32" s="90" t="s">
        <v>49</v>
      </c>
      <c r="AC32" s="90" t="s">
        <v>49</v>
      </c>
      <c r="AD32" s="90" t="s">
        <v>49</v>
      </c>
      <c r="AE32" s="90" t="s">
        <v>49</v>
      </c>
      <c r="AF32" s="90" t="s">
        <v>49</v>
      </c>
      <c r="AG32" s="90" t="s">
        <v>49</v>
      </c>
      <c r="AH32" s="90" t="s">
        <v>49</v>
      </c>
      <c r="AI32" s="91"/>
    </row>
    <row r="33" spans="1:35" outlineLevel="1" x14ac:dyDescent="0.3">
      <c r="A33" s="30">
        <v>1836</v>
      </c>
      <c r="B33" s="208">
        <v>1904</v>
      </c>
      <c r="C33" s="90" t="s">
        <v>49</v>
      </c>
      <c r="D33" s="90" t="s">
        <v>49</v>
      </c>
      <c r="E33" s="90" t="s">
        <v>49</v>
      </c>
      <c r="F33" s="90" t="s">
        <v>49</v>
      </c>
      <c r="G33" s="90" t="s">
        <v>49</v>
      </c>
      <c r="H33" s="90" t="s">
        <v>49</v>
      </c>
      <c r="I33" s="90" t="s">
        <v>49</v>
      </c>
      <c r="J33" s="90"/>
      <c r="K33" s="90" t="s">
        <v>49</v>
      </c>
      <c r="L33" s="90" t="s">
        <v>49</v>
      </c>
      <c r="M33" s="90" t="s">
        <v>49</v>
      </c>
      <c r="N33" s="90" t="s">
        <v>49</v>
      </c>
      <c r="O33" s="90" t="s">
        <v>49</v>
      </c>
      <c r="P33" s="90" t="s">
        <v>49</v>
      </c>
      <c r="Q33" s="90" t="s">
        <v>49</v>
      </c>
      <c r="R33" s="90" t="s">
        <v>49</v>
      </c>
      <c r="S33" s="90" t="s">
        <v>49</v>
      </c>
      <c r="T33" s="90" t="s">
        <v>49</v>
      </c>
      <c r="U33" s="90" t="s">
        <v>49</v>
      </c>
      <c r="V33" s="90" t="s">
        <v>49</v>
      </c>
      <c r="W33" s="90" t="s">
        <v>49</v>
      </c>
      <c r="X33" s="90" t="s">
        <v>49</v>
      </c>
      <c r="Y33" s="90" t="s">
        <v>49</v>
      </c>
      <c r="Z33" s="90" t="s">
        <v>49</v>
      </c>
      <c r="AB33" s="90" t="s">
        <v>49</v>
      </c>
      <c r="AC33" s="90" t="s">
        <v>49</v>
      </c>
      <c r="AD33" s="90" t="s">
        <v>49</v>
      </c>
      <c r="AE33" s="90" t="s">
        <v>49</v>
      </c>
      <c r="AF33" s="90" t="s">
        <v>49</v>
      </c>
      <c r="AG33" s="90" t="s">
        <v>49</v>
      </c>
      <c r="AH33" s="90" t="s">
        <v>49</v>
      </c>
      <c r="AI33" s="91"/>
    </row>
    <row r="34" spans="1:35" outlineLevel="1" x14ac:dyDescent="0.3">
      <c r="A34" s="30">
        <v>2273</v>
      </c>
      <c r="B34" s="208">
        <v>1905</v>
      </c>
      <c r="C34" s="90" t="s">
        <v>49</v>
      </c>
      <c r="D34" s="90" t="s">
        <v>49</v>
      </c>
      <c r="E34" s="90" t="s">
        <v>49</v>
      </c>
      <c r="F34" s="90" t="s">
        <v>49</v>
      </c>
      <c r="G34" s="90" t="s">
        <v>49</v>
      </c>
      <c r="H34" s="90" t="s">
        <v>49</v>
      </c>
      <c r="I34" s="90" t="s">
        <v>49</v>
      </c>
      <c r="J34" s="90"/>
      <c r="K34" s="90" t="s">
        <v>49</v>
      </c>
      <c r="L34" s="90" t="s">
        <v>49</v>
      </c>
      <c r="M34" s="90" t="s">
        <v>49</v>
      </c>
      <c r="N34" s="90" t="s">
        <v>49</v>
      </c>
      <c r="O34" s="90" t="s">
        <v>49</v>
      </c>
      <c r="P34" s="90" t="s">
        <v>49</v>
      </c>
      <c r="Q34" s="90" t="s">
        <v>49</v>
      </c>
      <c r="R34" s="90" t="s">
        <v>49</v>
      </c>
      <c r="S34" s="90" t="s">
        <v>49</v>
      </c>
      <c r="T34" s="90" t="s">
        <v>49</v>
      </c>
      <c r="U34" s="90" t="s">
        <v>49</v>
      </c>
      <c r="V34" s="90" t="s">
        <v>49</v>
      </c>
      <c r="W34" s="90" t="s">
        <v>49</v>
      </c>
      <c r="X34" s="90" t="s">
        <v>49</v>
      </c>
      <c r="Y34" s="90" t="s">
        <v>49</v>
      </c>
      <c r="Z34" s="90" t="s">
        <v>49</v>
      </c>
      <c r="AB34" s="90" t="s">
        <v>49</v>
      </c>
      <c r="AC34" s="90" t="s">
        <v>49</v>
      </c>
      <c r="AD34" s="90" t="s">
        <v>49</v>
      </c>
      <c r="AE34" s="90" t="s">
        <v>49</v>
      </c>
      <c r="AF34" s="90" t="s">
        <v>49</v>
      </c>
      <c r="AG34" s="90" t="s">
        <v>49</v>
      </c>
      <c r="AH34" s="90" t="s">
        <v>49</v>
      </c>
      <c r="AI34" s="91"/>
    </row>
    <row r="35" spans="1:35" ht="15.6" customHeight="1" outlineLevel="1" x14ac:dyDescent="0.3">
      <c r="A35" s="30">
        <v>2217</v>
      </c>
      <c r="B35" s="208">
        <v>1906</v>
      </c>
      <c r="C35" s="90" t="s">
        <v>49</v>
      </c>
      <c r="D35" s="90" t="s">
        <v>49</v>
      </c>
      <c r="E35" s="90" t="s">
        <v>49</v>
      </c>
      <c r="F35" s="90" t="s">
        <v>49</v>
      </c>
      <c r="G35" s="90" t="s">
        <v>49</v>
      </c>
      <c r="H35" s="90" t="s">
        <v>49</v>
      </c>
      <c r="I35" s="90" t="s">
        <v>49</v>
      </c>
      <c r="J35" s="90"/>
      <c r="K35" s="90" t="s">
        <v>49</v>
      </c>
      <c r="L35" s="90" t="s">
        <v>49</v>
      </c>
      <c r="M35" s="90" t="s">
        <v>49</v>
      </c>
      <c r="N35" s="90" t="s">
        <v>49</v>
      </c>
      <c r="O35" s="90" t="s">
        <v>49</v>
      </c>
      <c r="P35" s="90" t="s">
        <v>49</v>
      </c>
      <c r="Q35" s="90" t="s">
        <v>49</v>
      </c>
      <c r="R35" s="90" t="s">
        <v>49</v>
      </c>
      <c r="S35" s="90" t="s">
        <v>49</v>
      </c>
      <c r="T35" s="90" t="s">
        <v>49</v>
      </c>
      <c r="U35" s="90" t="s">
        <v>49</v>
      </c>
      <c r="V35" s="90" t="s">
        <v>49</v>
      </c>
      <c r="W35" s="90" t="s">
        <v>49</v>
      </c>
      <c r="X35" s="90" t="s">
        <v>49</v>
      </c>
      <c r="Y35" s="90" t="s">
        <v>49</v>
      </c>
      <c r="Z35" s="90" t="s">
        <v>49</v>
      </c>
      <c r="AB35" s="90" t="s">
        <v>49</v>
      </c>
      <c r="AC35" s="90" t="s">
        <v>49</v>
      </c>
      <c r="AD35" s="90" t="s">
        <v>49</v>
      </c>
      <c r="AE35" s="90" t="s">
        <v>49</v>
      </c>
      <c r="AF35" s="90" t="s">
        <v>49</v>
      </c>
      <c r="AG35" s="90" t="s">
        <v>49</v>
      </c>
      <c r="AH35" s="90" t="s">
        <v>49</v>
      </c>
      <c r="AI35" s="91"/>
    </row>
    <row r="36" spans="1:35" outlineLevel="1" x14ac:dyDescent="0.3">
      <c r="A36" s="30">
        <v>2346</v>
      </c>
      <c r="B36" s="208">
        <v>1907</v>
      </c>
      <c r="C36" s="90" t="s">
        <v>49</v>
      </c>
      <c r="D36" s="90" t="s">
        <v>49</v>
      </c>
      <c r="E36" s="90" t="s">
        <v>49</v>
      </c>
      <c r="F36" s="90" t="s">
        <v>49</v>
      </c>
      <c r="G36" s="90" t="s">
        <v>49</v>
      </c>
      <c r="H36" s="90" t="s">
        <v>49</v>
      </c>
      <c r="I36" s="90" t="s">
        <v>49</v>
      </c>
      <c r="J36" s="90"/>
      <c r="K36" s="90" t="s">
        <v>49</v>
      </c>
      <c r="L36" s="90" t="s">
        <v>49</v>
      </c>
      <c r="M36" s="90" t="s">
        <v>49</v>
      </c>
      <c r="N36" s="90" t="s">
        <v>49</v>
      </c>
      <c r="O36" s="90" t="s">
        <v>49</v>
      </c>
      <c r="P36" s="90" t="s">
        <v>49</v>
      </c>
      <c r="Q36" s="90" t="s">
        <v>49</v>
      </c>
      <c r="R36" s="90" t="s">
        <v>49</v>
      </c>
      <c r="S36" s="90" t="s">
        <v>49</v>
      </c>
      <c r="T36" s="90" t="s">
        <v>49</v>
      </c>
      <c r="U36" s="90" t="s">
        <v>49</v>
      </c>
      <c r="V36" s="90" t="s">
        <v>49</v>
      </c>
      <c r="W36" s="90" t="s">
        <v>49</v>
      </c>
      <c r="X36" s="90" t="s">
        <v>49</v>
      </c>
      <c r="Y36" s="90" t="s">
        <v>49</v>
      </c>
      <c r="Z36" s="90" t="s">
        <v>49</v>
      </c>
      <c r="AB36" s="90" t="s">
        <v>49</v>
      </c>
      <c r="AC36" s="90" t="s">
        <v>49</v>
      </c>
      <c r="AD36" s="90" t="s">
        <v>49</v>
      </c>
      <c r="AE36" s="90" t="s">
        <v>49</v>
      </c>
      <c r="AF36" s="90" t="s">
        <v>49</v>
      </c>
      <c r="AG36" s="90" t="s">
        <v>49</v>
      </c>
      <c r="AH36" s="90" t="s">
        <v>49</v>
      </c>
      <c r="AI36" s="91"/>
    </row>
    <row r="37" spans="1:35" outlineLevel="1" x14ac:dyDescent="0.3">
      <c r="A37" s="30">
        <v>2408</v>
      </c>
      <c r="B37" s="208">
        <v>1908</v>
      </c>
      <c r="C37" s="90" t="s">
        <v>49</v>
      </c>
      <c r="D37" s="90" t="s">
        <v>49</v>
      </c>
      <c r="E37" s="90" t="s">
        <v>49</v>
      </c>
      <c r="F37" s="90" t="s">
        <v>49</v>
      </c>
      <c r="G37" s="90" t="s">
        <v>49</v>
      </c>
      <c r="H37" s="90" t="s">
        <v>49</v>
      </c>
      <c r="I37" s="90" t="s">
        <v>49</v>
      </c>
      <c r="J37" s="90"/>
      <c r="K37" s="90" t="s">
        <v>49</v>
      </c>
      <c r="L37" s="90" t="s">
        <v>49</v>
      </c>
      <c r="M37" s="90" t="s">
        <v>49</v>
      </c>
      <c r="N37" s="90" t="s">
        <v>49</v>
      </c>
      <c r="O37" s="90" t="s">
        <v>49</v>
      </c>
      <c r="P37" s="90" t="s">
        <v>49</v>
      </c>
      <c r="Q37" s="90" t="s">
        <v>49</v>
      </c>
      <c r="R37" s="90" t="s">
        <v>49</v>
      </c>
      <c r="S37" s="90" t="s">
        <v>49</v>
      </c>
      <c r="T37" s="90" t="s">
        <v>49</v>
      </c>
      <c r="U37" s="90" t="s">
        <v>49</v>
      </c>
      <c r="V37" s="90" t="s">
        <v>49</v>
      </c>
      <c r="W37" s="90" t="s">
        <v>49</v>
      </c>
      <c r="X37" s="90" t="s">
        <v>49</v>
      </c>
      <c r="Y37" s="90" t="s">
        <v>49</v>
      </c>
      <c r="Z37" s="90" t="s">
        <v>49</v>
      </c>
      <c r="AB37" s="90" t="s">
        <v>49</v>
      </c>
      <c r="AC37" s="90" t="s">
        <v>49</v>
      </c>
      <c r="AD37" s="90" t="s">
        <v>49</v>
      </c>
      <c r="AE37" s="90" t="s">
        <v>49</v>
      </c>
      <c r="AF37" s="90" t="s">
        <v>49</v>
      </c>
      <c r="AG37" s="90" t="s">
        <v>49</v>
      </c>
      <c r="AH37" s="90" t="s">
        <v>49</v>
      </c>
      <c r="AI37" s="91"/>
    </row>
    <row r="38" spans="1:35" ht="15.6" customHeight="1" outlineLevel="1" x14ac:dyDescent="0.3">
      <c r="A38" s="30">
        <v>2643</v>
      </c>
      <c r="B38" s="208">
        <v>1909</v>
      </c>
      <c r="C38" s="90" t="s">
        <v>49</v>
      </c>
      <c r="D38" s="90" t="s">
        <v>49</v>
      </c>
      <c r="E38" s="90" t="s">
        <v>49</v>
      </c>
      <c r="F38" s="90" t="s">
        <v>49</v>
      </c>
      <c r="G38" s="90" t="s">
        <v>49</v>
      </c>
      <c r="H38" s="90" t="s">
        <v>49</v>
      </c>
      <c r="I38" s="90" t="s">
        <v>49</v>
      </c>
      <c r="J38" s="90"/>
      <c r="K38" s="90" t="s">
        <v>49</v>
      </c>
      <c r="L38" s="90" t="s">
        <v>49</v>
      </c>
      <c r="M38" s="90" t="s">
        <v>49</v>
      </c>
      <c r="N38" s="90" t="s">
        <v>49</v>
      </c>
      <c r="O38" s="90" t="s">
        <v>49</v>
      </c>
      <c r="P38" s="90" t="s">
        <v>49</v>
      </c>
      <c r="Q38" s="90" t="s">
        <v>49</v>
      </c>
      <c r="R38" s="90" t="s">
        <v>49</v>
      </c>
      <c r="S38" s="90" t="s">
        <v>49</v>
      </c>
      <c r="T38" s="90" t="s">
        <v>49</v>
      </c>
      <c r="U38" s="90" t="s">
        <v>49</v>
      </c>
      <c r="V38" s="90" t="s">
        <v>49</v>
      </c>
      <c r="W38" s="90" t="s">
        <v>49</v>
      </c>
      <c r="X38" s="90" t="s">
        <v>49</v>
      </c>
      <c r="Y38" s="90" t="s">
        <v>49</v>
      </c>
      <c r="Z38" s="90" t="s">
        <v>49</v>
      </c>
      <c r="AB38" s="90" t="s">
        <v>49</v>
      </c>
      <c r="AC38" s="90" t="s">
        <v>49</v>
      </c>
      <c r="AD38" s="90" t="s">
        <v>49</v>
      </c>
      <c r="AE38" s="90" t="s">
        <v>49</v>
      </c>
      <c r="AF38" s="90" t="s">
        <v>49</v>
      </c>
      <c r="AG38" s="90" t="s">
        <v>49</v>
      </c>
      <c r="AH38" s="90" t="s">
        <v>49</v>
      </c>
      <c r="AI38" s="91"/>
    </row>
    <row r="39" spans="1:35" outlineLevel="1" x14ac:dyDescent="0.3">
      <c r="A39" s="30">
        <v>3100</v>
      </c>
      <c r="B39" s="208">
        <v>1910</v>
      </c>
      <c r="C39" s="90" t="s">
        <v>49</v>
      </c>
      <c r="D39" s="90" t="s">
        <v>49</v>
      </c>
      <c r="E39" s="90" t="s">
        <v>49</v>
      </c>
      <c r="F39" s="90" t="s">
        <v>49</v>
      </c>
      <c r="G39" s="90" t="s">
        <v>49</v>
      </c>
      <c r="H39" s="90" t="s">
        <v>49</v>
      </c>
      <c r="I39" s="90" t="s">
        <v>49</v>
      </c>
      <c r="J39" s="90"/>
      <c r="K39" s="90" t="s">
        <v>49</v>
      </c>
      <c r="L39" s="90" t="s">
        <v>49</v>
      </c>
      <c r="M39" s="90" t="s">
        <v>49</v>
      </c>
      <c r="N39" s="90" t="s">
        <v>49</v>
      </c>
      <c r="O39" s="90" t="s">
        <v>49</v>
      </c>
      <c r="P39" s="90" t="s">
        <v>49</v>
      </c>
      <c r="Q39" s="90" t="s">
        <v>49</v>
      </c>
      <c r="R39" s="90" t="s">
        <v>49</v>
      </c>
      <c r="S39" s="90" t="s">
        <v>49</v>
      </c>
      <c r="T39" s="90" t="s">
        <v>49</v>
      </c>
      <c r="U39" s="90" t="s">
        <v>49</v>
      </c>
      <c r="V39" s="90" t="s">
        <v>49</v>
      </c>
      <c r="W39" s="90" t="s">
        <v>49</v>
      </c>
      <c r="X39" s="90" t="s">
        <v>49</v>
      </c>
      <c r="Y39" s="90" t="s">
        <v>49</v>
      </c>
      <c r="Z39" s="90" t="s">
        <v>49</v>
      </c>
      <c r="AB39" s="90" t="s">
        <v>49</v>
      </c>
      <c r="AC39" s="90" t="s">
        <v>49</v>
      </c>
      <c r="AD39" s="90" t="s">
        <v>49</v>
      </c>
      <c r="AE39" s="90" t="s">
        <v>49</v>
      </c>
      <c r="AF39" s="90" t="s">
        <v>49</v>
      </c>
      <c r="AG39" s="90" t="s">
        <v>49</v>
      </c>
      <c r="AH39" s="90" t="s">
        <v>49</v>
      </c>
      <c r="AI39" s="91"/>
    </row>
    <row r="40" spans="1:35" outlineLevel="1" x14ac:dyDescent="0.3">
      <c r="A40" s="30">
        <v>3161.7565254292613</v>
      </c>
      <c r="B40" s="208">
        <v>1911</v>
      </c>
      <c r="C40" s="90" t="s">
        <v>49</v>
      </c>
      <c r="D40" s="90" t="s">
        <v>49</v>
      </c>
      <c r="E40" s="90" t="s">
        <v>49</v>
      </c>
      <c r="F40" s="90" t="s">
        <v>49</v>
      </c>
      <c r="G40" s="90" t="s">
        <v>49</v>
      </c>
      <c r="H40" s="90" t="s">
        <v>49</v>
      </c>
      <c r="I40" s="90" t="s">
        <v>49</v>
      </c>
      <c r="J40" s="90"/>
      <c r="K40" s="90" t="s">
        <v>49</v>
      </c>
      <c r="L40" s="90" t="s">
        <v>49</v>
      </c>
      <c r="M40" s="90" t="s">
        <v>49</v>
      </c>
      <c r="N40" s="90" t="s">
        <v>49</v>
      </c>
      <c r="O40" s="90" t="s">
        <v>49</v>
      </c>
      <c r="P40" s="90" t="s">
        <v>49</v>
      </c>
      <c r="Q40" s="90" t="s">
        <v>49</v>
      </c>
      <c r="R40" s="90" t="s">
        <v>49</v>
      </c>
      <c r="S40" s="90" t="s">
        <v>49</v>
      </c>
      <c r="T40" s="90" t="s">
        <v>49</v>
      </c>
      <c r="U40" s="90" t="s">
        <v>49</v>
      </c>
      <c r="V40" s="90" t="s">
        <v>49</v>
      </c>
      <c r="W40" s="90" t="s">
        <v>49</v>
      </c>
      <c r="X40" s="90" t="s">
        <v>49</v>
      </c>
      <c r="Y40" s="90" t="s">
        <v>49</v>
      </c>
      <c r="Z40" s="90" t="s">
        <v>49</v>
      </c>
      <c r="AB40" s="90" t="s">
        <v>49</v>
      </c>
      <c r="AC40" s="90" t="s">
        <v>49</v>
      </c>
      <c r="AD40" s="90" t="s">
        <v>49</v>
      </c>
      <c r="AE40" s="90" t="s">
        <v>49</v>
      </c>
      <c r="AF40" s="90" t="s">
        <v>49</v>
      </c>
      <c r="AG40" s="90" t="s">
        <v>49</v>
      </c>
      <c r="AH40" s="90" t="s">
        <v>49</v>
      </c>
      <c r="AI40" s="91"/>
    </row>
    <row r="41" spans="1:35" ht="15.6" customHeight="1" outlineLevel="1" x14ac:dyDescent="0.3">
      <c r="A41" s="30">
        <v>3273.6999138277724</v>
      </c>
      <c r="B41" s="208">
        <v>1912</v>
      </c>
      <c r="C41" s="90" t="s">
        <v>49</v>
      </c>
      <c r="D41" s="90" t="s">
        <v>49</v>
      </c>
      <c r="E41" s="90" t="s">
        <v>49</v>
      </c>
      <c r="F41" s="90" t="s">
        <v>49</v>
      </c>
      <c r="G41" s="90" t="s">
        <v>49</v>
      </c>
      <c r="H41" s="90" t="s">
        <v>49</v>
      </c>
      <c r="I41" s="90" t="s">
        <v>49</v>
      </c>
      <c r="J41" s="90"/>
      <c r="K41" s="90" t="s">
        <v>49</v>
      </c>
      <c r="L41" s="90" t="s">
        <v>49</v>
      </c>
      <c r="M41" s="90" t="s">
        <v>49</v>
      </c>
      <c r="N41" s="90" t="s">
        <v>49</v>
      </c>
      <c r="O41" s="90" t="s">
        <v>49</v>
      </c>
      <c r="P41" s="90" t="s">
        <v>49</v>
      </c>
      <c r="Q41" s="90" t="s">
        <v>49</v>
      </c>
      <c r="R41" s="90" t="s">
        <v>49</v>
      </c>
      <c r="S41" s="90" t="s">
        <v>49</v>
      </c>
      <c r="T41" s="90" t="s">
        <v>49</v>
      </c>
      <c r="U41" s="90" t="s">
        <v>49</v>
      </c>
      <c r="V41" s="90" t="s">
        <v>49</v>
      </c>
      <c r="W41" s="90" t="s">
        <v>49</v>
      </c>
      <c r="X41" s="90" t="s">
        <v>49</v>
      </c>
      <c r="Y41" s="90" t="s">
        <v>49</v>
      </c>
      <c r="Z41" s="90" t="s">
        <v>49</v>
      </c>
      <c r="AB41" s="90" t="s">
        <v>49</v>
      </c>
      <c r="AC41" s="90" t="s">
        <v>49</v>
      </c>
      <c r="AD41" s="90" t="s">
        <v>49</v>
      </c>
      <c r="AE41" s="90" t="s">
        <v>49</v>
      </c>
      <c r="AF41" s="90" t="s">
        <v>49</v>
      </c>
      <c r="AG41" s="90" t="s">
        <v>49</v>
      </c>
      <c r="AH41" s="90" t="s">
        <v>49</v>
      </c>
      <c r="AI41" s="91"/>
    </row>
    <row r="42" spans="1:35" outlineLevel="1" x14ac:dyDescent="0.3">
      <c r="A42" s="30">
        <v>3319.7785117900039</v>
      </c>
      <c r="B42" s="208">
        <v>1913</v>
      </c>
      <c r="C42" s="90" t="s">
        <v>49</v>
      </c>
      <c r="D42" s="90" t="s">
        <v>49</v>
      </c>
      <c r="E42" s="90" t="s">
        <v>49</v>
      </c>
      <c r="F42" s="90" t="s">
        <v>49</v>
      </c>
      <c r="G42" s="90" t="s">
        <v>49</v>
      </c>
      <c r="H42" s="90" t="s">
        <v>49</v>
      </c>
      <c r="I42" s="90" t="s">
        <v>49</v>
      </c>
      <c r="J42" s="90"/>
      <c r="K42" s="90" t="s">
        <v>49</v>
      </c>
      <c r="L42" s="90" t="s">
        <v>49</v>
      </c>
      <c r="M42" s="90" t="s">
        <v>49</v>
      </c>
      <c r="N42" s="90" t="s">
        <v>49</v>
      </c>
      <c r="O42" s="90" t="s">
        <v>49</v>
      </c>
      <c r="P42" s="90" t="s">
        <v>49</v>
      </c>
      <c r="Q42" s="90" t="s">
        <v>49</v>
      </c>
      <c r="R42" s="90" t="s">
        <v>49</v>
      </c>
      <c r="S42" s="90" t="s">
        <v>49</v>
      </c>
      <c r="T42" s="90" t="s">
        <v>49</v>
      </c>
      <c r="U42" s="90" t="s">
        <v>49</v>
      </c>
      <c r="V42" s="90" t="s">
        <v>49</v>
      </c>
      <c r="W42" s="90" t="s">
        <v>49</v>
      </c>
      <c r="X42" s="90" t="s">
        <v>49</v>
      </c>
      <c r="Y42" s="90" t="s">
        <v>49</v>
      </c>
      <c r="Z42" s="90" t="s">
        <v>49</v>
      </c>
      <c r="AB42" s="90" t="s">
        <v>49</v>
      </c>
      <c r="AC42" s="90" t="s">
        <v>49</v>
      </c>
      <c r="AD42" s="90" t="s">
        <v>49</v>
      </c>
      <c r="AE42" s="90" t="s">
        <v>49</v>
      </c>
      <c r="AF42" s="90" t="s">
        <v>49</v>
      </c>
      <c r="AG42" s="90" t="s">
        <v>49</v>
      </c>
      <c r="AH42" s="90" t="s">
        <v>49</v>
      </c>
      <c r="AI42" s="91"/>
    </row>
    <row r="43" spans="1:35" outlineLevel="1" x14ac:dyDescent="0.3">
      <c r="A43" s="30">
        <v>5615.4717482630276</v>
      </c>
      <c r="B43" s="208">
        <v>1914</v>
      </c>
      <c r="C43" s="90" t="s">
        <v>49</v>
      </c>
      <c r="D43" s="90" t="s">
        <v>49</v>
      </c>
      <c r="E43" s="90" t="s">
        <v>49</v>
      </c>
      <c r="F43" s="90" t="s">
        <v>49</v>
      </c>
      <c r="G43" s="90" t="s">
        <v>49</v>
      </c>
      <c r="H43" s="90" t="s">
        <v>49</v>
      </c>
      <c r="I43" s="90" t="s">
        <v>49</v>
      </c>
      <c r="J43" s="90"/>
      <c r="K43" s="90" t="s">
        <v>49</v>
      </c>
      <c r="L43" s="90" t="s">
        <v>49</v>
      </c>
      <c r="M43" s="90" t="s">
        <v>49</v>
      </c>
      <c r="N43" s="90" t="s">
        <v>49</v>
      </c>
      <c r="O43" s="90" t="s">
        <v>49</v>
      </c>
      <c r="P43" s="90" t="s">
        <v>49</v>
      </c>
      <c r="Q43" s="90" t="s">
        <v>49</v>
      </c>
      <c r="R43" s="90" t="s">
        <v>49</v>
      </c>
      <c r="S43" s="90" t="s">
        <v>49</v>
      </c>
      <c r="T43" s="90" t="s">
        <v>49</v>
      </c>
      <c r="U43" s="90" t="s">
        <v>49</v>
      </c>
      <c r="V43" s="90" t="s">
        <v>49</v>
      </c>
      <c r="W43" s="90" t="s">
        <v>49</v>
      </c>
      <c r="X43" s="90" t="s">
        <v>49</v>
      </c>
      <c r="Y43" s="90" t="s">
        <v>49</v>
      </c>
      <c r="Z43" s="90" t="s">
        <v>49</v>
      </c>
      <c r="AB43" s="90" t="s">
        <v>49</v>
      </c>
      <c r="AC43" s="90" t="s">
        <v>49</v>
      </c>
      <c r="AD43" s="90" t="s">
        <v>49</v>
      </c>
      <c r="AE43" s="90" t="s">
        <v>49</v>
      </c>
      <c r="AF43" s="90" t="s">
        <v>49</v>
      </c>
      <c r="AG43" s="90" t="s">
        <v>49</v>
      </c>
      <c r="AH43" s="90" t="s">
        <v>49</v>
      </c>
      <c r="AI43" s="91"/>
    </row>
    <row r="44" spans="1:35" ht="15.6" customHeight="1" outlineLevel="1" x14ac:dyDescent="0.3">
      <c r="A44" s="30">
        <v>17389.347130769896</v>
      </c>
      <c r="B44" s="208">
        <v>1915</v>
      </c>
      <c r="C44" s="90" t="s">
        <v>49</v>
      </c>
      <c r="D44" s="90" t="s">
        <v>49</v>
      </c>
      <c r="E44" s="90" t="s">
        <v>49</v>
      </c>
      <c r="F44" s="90" t="s">
        <v>49</v>
      </c>
      <c r="G44" s="90" t="s">
        <v>49</v>
      </c>
      <c r="H44" s="90" t="s">
        <v>49</v>
      </c>
      <c r="I44" s="90" t="s">
        <v>49</v>
      </c>
      <c r="J44" s="90"/>
      <c r="K44" s="90" t="s">
        <v>49</v>
      </c>
      <c r="L44" s="90" t="s">
        <v>49</v>
      </c>
      <c r="M44" s="90" t="s">
        <v>49</v>
      </c>
      <c r="N44" s="90" t="s">
        <v>49</v>
      </c>
      <c r="O44" s="90" t="s">
        <v>49</v>
      </c>
      <c r="P44" s="90" t="s">
        <v>49</v>
      </c>
      <c r="Q44" s="90" t="s">
        <v>49</v>
      </c>
      <c r="R44" s="90" t="s">
        <v>49</v>
      </c>
      <c r="S44" s="90" t="s">
        <v>49</v>
      </c>
      <c r="T44" s="90" t="s">
        <v>49</v>
      </c>
      <c r="U44" s="90" t="s">
        <v>49</v>
      </c>
      <c r="V44" s="90" t="s">
        <v>49</v>
      </c>
      <c r="W44" s="90" t="s">
        <v>49</v>
      </c>
      <c r="X44" s="90" t="s">
        <v>49</v>
      </c>
      <c r="Y44" s="90" t="s">
        <v>49</v>
      </c>
      <c r="Z44" s="90" t="s">
        <v>49</v>
      </c>
      <c r="AB44" s="90" t="s">
        <v>49</v>
      </c>
      <c r="AC44" s="90" t="s">
        <v>49</v>
      </c>
      <c r="AD44" s="90" t="s">
        <v>49</v>
      </c>
      <c r="AE44" s="90" t="s">
        <v>49</v>
      </c>
      <c r="AF44" s="90" t="s">
        <v>49</v>
      </c>
      <c r="AG44" s="90" t="s">
        <v>49</v>
      </c>
      <c r="AH44" s="90" t="s">
        <v>49</v>
      </c>
      <c r="AI44" s="91"/>
    </row>
    <row r="45" spans="1:35" outlineLevel="1" x14ac:dyDescent="0.3">
      <c r="A45" s="30">
        <v>397218.6832900733</v>
      </c>
      <c r="B45" s="208">
        <v>1916</v>
      </c>
      <c r="C45" s="90" t="s">
        <v>49</v>
      </c>
      <c r="D45" s="90" t="s">
        <v>49</v>
      </c>
      <c r="E45" s="90" t="s">
        <v>49</v>
      </c>
      <c r="F45" s="90" t="s">
        <v>49</v>
      </c>
      <c r="G45" s="90" t="s">
        <v>49</v>
      </c>
      <c r="H45" s="90" t="s">
        <v>49</v>
      </c>
      <c r="I45" s="90" t="s">
        <v>49</v>
      </c>
      <c r="J45" s="90"/>
      <c r="K45" s="90" t="s">
        <v>49</v>
      </c>
      <c r="L45" s="90" t="s">
        <v>49</v>
      </c>
      <c r="M45" s="90" t="s">
        <v>49</v>
      </c>
      <c r="N45" s="90" t="s">
        <v>49</v>
      </c>
      <c r="O45" s="90" t="s">
        <v>49</v>
      </c>
      <c r="P45" s="90" t="s">
        <v>49</v>
      </c>
      <c r="Q45" s="90" t="s">
        <v>49</v>
      </c>
      <c r="R45" s="90" t="s">
        <v>49</v>
      </c>
      <c r="S45" s="90" t="s">
        <v>49</v>
      </c>
      <c r="T45" s="90" t="s">
        <v>49</v>
      </c>
      <c r="U45" s="90" t="s">
        <v>49</v>
      </c>
      <c r="V45" s="90" t="s">
        <v>49</v>
      </c>
      <c r="W45" s="90" t="s">
        <v>49</v>
      </c>
      <c r="X45" s="90" t="s">
        <v>49</v>
      </c>
      <c r="Y45" s="90" t="s">
        <v>49</v>
      </c>
      <c r="Z45" s="90" t="s">
        <v>49</v>
      </c>
      <c r="AB45" s="90" t="s">
        <v>49</v>
      </c>
      <c r="AC45" s="90" t="s">
        <v>49</v>
      </c>
      <c r="AD45" s="90" t="s">
        <v>49</v>
      </c>
      <c r="AE45" s="90" t="s">
        <v>49</v>
      </c>
      <c r="AF45" s="90" t="s">
        <v>49</v>
      </c>
      <c r="AG45" s="90" t="s">
        <v>49</v>
      </c>
      <c r="AH45" s="90" t="s">
        <v>49</v>
      </c>
      <c r="AI45" s="91"/>
    </row>
    <row r="46" spans="1:35" outlineLevel="1" x14ac:dyDescent="0.3">
      <c r="A46" s="30">
        <v>5052.6216514497828</v>
      </c>
      <c r="B46" s="208">
        <v>1917</v>
      </c>
      <c r="C46" s="90" t="s">
        <v>49</v>
      </c>
      <c r="D46" s="90" t="s">
        <v>49</v>
      </c>
      <c r="E46" s="90" t="s">
        <v>49</v>
      </c>
      <c r="F46" s="90" t="s">
        <v>49</v>
      </c>
      <c r="G46" s="90" t="s">
        <v>49</v>
      </c>
      <c r="H46" s="90" t="s">
        <v>49</v>
      </c>
      <c r="I46" s="90" t="s">
        <v>49</v>
      </c>
      <c r="J46" s="90"/>
      <c r="K46" s="90" t="s">
        <v>49</v>
      </c>
      <c r="L46" s="90" t="s">
        <v>49</v>
      </c>
      <c r="M46" s="90" t="s">
        <v>49</v>
      </c>
      <c r="N46" s="90" t="s">
        <v>49</v>
      </c>
      <c r="O46" s="90" t="s">
        <v>49</v>
      </c>
      <c r="P46" s="90" t="s">
        <v>49</v>
      </c>
      <c r="Q46" s="90" t="s">
        <v>49</v>
      </c>
      <c r="R46" s="90" t="s">
        <v>49</v>
      </c>
      <c r="S46" s="90" t="s">
        <v>49</v>
      </c>
      <c r="T46" s="90" t="s">
        <v>49</v>
      </c>
      <c r="U46" s="90" t="s">
        <v>49</v>
      </c>
      <c r="V46" s="90" t="s">
        <v>49</v>
      </c>
      <c r="W46" s="90" t="s">
        <v>49</v>
      </c>
      <c r="X46" s="90" t="s">
        <v>49</v>
      </c>
      <c r="Y46" s="90" t="s">
        <v>49</v>
      </c>
      <c r="Z46" s="90" t="s">
        <v>49</v>
      </c>
      <c r="AB46" s="90" t="s">
        <v>49</v>
      </c>
      <c r="AC46" s="90" t="s">
        <v>49</v>
      </c>
      <c r="AD46" s="90" t="s">
        <v>49</v>
      </c>
      <c r="AE46" s="90" t="s">
        <v>49</v>
      </c>
      <c r="AF46" s="90" t="s">
        <v>49</v>
      </c>
      <c r="AG46" s="90" t="s">
        <v>49</v>
      </c>
      <c r="AH46" s="90" t="s">
        <v>49</v>
      </c>
      <c r="AI46" s="91"/>
    </row>
    <row r="47" spans="1:35" ht="15.6" customHeight="1" outlineLevel="1" x14ac:dyDescent="0.3">
      <c r="A47" s="30">
        <v>6770.6645915922527</v>
      </c>
      <c r="B47" s="208">
        <v>1918</v>
      </c>
      <c r="C47" s="90" t="s">
        <v>49</v>
      </c>
      <c r="D47" s="90" t="s">
        <v>49</v>
      </c>
      <c r="E47" s="90" t="s">
        <v>49</v>
      </c>
      <c r="F47" s="90" t="s">
        <v>49</v>
      </c>
      <c r="G47" s="90" t="s">
        <v>49</v>
      </c>
      <c r="H47" s="90" t="s">
        <v>49</v>
      </c>
      <c r="I47" s="90" t="s">
        <v>49</v>
      </c>
      <c r="J47" s="90"/>
      <c r="K47" s="90" t="s">
        <v>49</v>
      </c>
      <c r="L47" s="90" t="s">
        <v>49</v>
      </c>
      <c r="M47" s="90" t="s">
        <v>49</v>
      </c>
      <c r="N47" s="90" t="s">
        <v>49</v>
      </c>
      <c r="O47" s="90" t="s">
        <v>49</v>
      </c>
      <c r="P47" s="90" t="s">
        <v>49</v>
      </c>
      <c r="Q47" s="90" t="s">
        <v>49</v>
      </c>
      <c r="R47" s="90" t="s">
        <v>49</v>
      </c>
      <c r="S47" s="90" t="s">
        <v>49</v>
      </c>
      <c r="T47" s="90" t="s">
        <v>49</v>
      </c>
      <c r="U47" s="90" t="s">
        <v>49</v>
      </c>
      <c r="V47" s="90" t="s">
        <v>49</v>
      </c>
      <c r="W47" s="90" t="s">
        <v>49</v>
      </c>
      <c r="X47" s="90" t="s">
        <v>49</v>
      </c>
      <c r="Y47" s="90" t="s">
        <v>49</v>
      </c>
      <c r="Z47" s="90" t="s">
        <v>49</v>
      </c>
      <c r="AB47" s="90" t="s">
        <v>49</v>
      </c>
      <c r="AC47" s="90" t="s">
        <v>49</v>
      </c>
      <c r="AD47" s="90" t="s">
        <v>49</v>
      </c>
      <c r="AE47" s="90" t="s">
        <v>49</v>
      </c>
      <c r="AF47" s="90" t="s">
        <v>49</v>
      </c>
      <c r="AG47" s="90" t="s">
        <v>49</v>
      </c>
      <c r="AH47" s="90" t="s">
        <v>49</v>
      </c>
      <c r="AI47" s="91"/>
    </row>
    <row r="48" spans="1:35" outlineLevel="1" x14ac:dyDescent="0.3">
      <c r="A48" s="30">
        <v>6516.5268551322051</v>
      </c>
      <c r="B48" s="208">
        <v>1919</v>
      </c>
      <c r="C48" s="90" t="s">
        <v>49</v>
      </c>
      <c r="D48" s="90" t="s">
        <v>49</v>
      </c>
      <c r="E48" s="90" t="s">
        <v>49</v>
      </c>
      <c r="F48" s="90" t="s">
        <v>49</v>
      </c>
      <c r="G48" s="90" t="s">
        <v>49</v>
      </c>
      <c r="H48" s="90" t="s">
        <v>49</v>
      </c>
      <c r="I48" s="90" t="s">
        <v>49</v>
      </c>
      <c r="J48" s="90"/>
      <c r="K48" s="90" t="s">
        <v>49</v>
      </c>
      <c r="L48" s="90" t="s">
        <v>49</v>
      </c>
      <c r="M48" s="90" t="s">
        <v>49</v>
      </c>
      <c r="N48" s="90" t="s">
        <v>49</v>
      </c>
      <c r="O48" s="90" t="s">
        <v>49</v>
      </c>
      <c r="P48" s="90" t="s">
        <v>49</v>
      </c>
      <c r="Q48" s="90" t="s">
        <v>49</v>
      </c>
      <c r="R48" s="90" t="s">
        <v>49</v>
      </c>
      <c r="S48" s="90" t="s">
        <v>49</v>
      </c>
      <c r="T48" s="90" t="s">
        <v>49</v>
      </c>
      <c r="U48" s="90" t="s">
        <v>49</v>
      </c>
      <c r="V48" s="90" t="s">
        <v>49</v>
      </c>
      <c r="W48" s="90" t="s">
        <v>49</v>
      </c>
      <c r="X48" s="90" t="s">
        <v>49</v>
      </c>
      <c r="Y48" s="90" t="s">
        <v>49</v>
      </c>
      <c r="Z48" s="90" t="s">
        <v>49</v>
      </c>
      <c r="AB48" s="90" t="s">
        <v>49</v>
      </c>
      <c r="AC48" s="90" t="s">
        <v>49</v>
      </c>
      <c r="AD48" s="90" t="s">
        <v>49</v>
      </c>
      <c r="AE48" s="90" t="s">
        <v>49</v>
      </c>
      <c r="AF48" s="90" t="s">
        <v>49</v>
      </c>
      <c r="AG48" s="90" t="s">
        <v>49</v>
      </c>
      <c r="AH48" s="90" t="s">
        <v>49</v>
      </c>
      <c r="AI48" s="91"/>
    </row>
    <row r="49" spans="1:35" outlineLevel="1" x14ac:dyDescent="0.3">
      <c r="A49" s="30">
        <v>7335.8350723089443</v>
      </c>
      <c r="B49" s="208">
        <v>1920</v>
      </c>
      <c r="C49" s="90" t="s">
        <v>49</v>
      </c>
      <c r="D49" s="90" t="s">
        <v>49</v>
      </c>
      <c r="E49" s="90" t="s">
        <v>49</v>
      </c>
      <c r="F49" s="90" t="s">
        <v>49</v>
      </c>
      <c r="G49" s="90" t="s">
        <v>49</v>
      </c>
      <c r="H49" s="90" t="s">
        <v>49</v>
      </c>
      <c r="I49" s="90" t="s">
        <v>49</v>
      </c>
      <c r="J49" s="90"/>
      <c r="K49" s="90" t="s">
        <v>49</v>
      </c>
      <c r="L49" s="90" t="s">
        <v>49</v>
      </c>
      <c r="M49" s="90" t="s">
        <v>49</v>
      </c>
      <c r="N49" s="90" t="s">
        <v>49</v>
      </c>
      <c r="O49" s="90" t="s">
        <v>49</v>
      </c>
      <c r="P49" s="90" t="s">
        <v>49</v>
      </c>
      <c r="Q49" s="90" t="s">
        <v>49</v>
      </c>
      <c r="R49" s="90" t="s">
        <v>49</v>
      </c>
      <c r="S49" s="90" t="s">
        <v>49</v>
      </c>
      <c r="T49" s="90" t="s">
        <v>49</v>
      </c>
      <c r="U49" s="90" t="s">
        <v>49</v>
      </c>
      <c r="V49" s="90" t="s">
        <v>49</v>
      </c>
      <c r="W49" s="90" t="s">
        <v>49</v>
      </c>
      <c r="X49" s="90" t="s">
        <v>49</v>
      </c>
      <c r="Y49" s="90" t="s">
        <v>49</v>
      </c>
      <c r="Z49" s="90" t="s">
        <v>49</v>
      </c>
      <c r="AB49" s="90" t="s">
        <v>49</v>
      </c>
      <c r="AC49" s="90" t="s">
        <v>49</v>
      </c>
      <c r="AD49" s="90" t="s">
        <v>49</v>
      </c>
      <c r="AE49" s="90" t="s">
        <v>49</v>
      </c>
      <c r="AF49" s="90" t="s">
        <v>49</v>
      </c>
      <c r="AG49" s="90" t="s">
        <v>49</v>
      </c>
      <c r="AH49" s="90" t="s">
        <v>49</v>
      </c>
      <c r="AI49" s="91"/>
    </row>
    <row r="50" spans="1:35" ht="15.6" customHeight="1" outlineLevel="1" x14ac:dyDescent="0.3">
      <c r="A50" s="30">
        <v>5455</v>
      </c>
      <c r="B50" s="208">
        <v>1921</v>
      </c>
      <c r="C50" s="90" t="s">
        <v>49</v>
      </c>
      <c r="D50" s="90" t="s">
        <v>49</v>
      </c>
      <c r="E50" s="90" t="s">
        <v>49</v>
      </c>
      <c r="F50" s="90" t="s">
        <v>49</v>
      </c>
      <c r="G50" s="90" t="s">
        <v>49</v>
      </c>
      <c r="H50" s="90" t="s">
        <v>49</v>
      </c>
      <c r="I50" s="90" t="s">
        <v>49</v>
      </c>
      <c r="J50" s="90"/>
      <c r="K50" s="90" t="s">
        <v>49</v>
      </c>
      <c r="L50" s="90" t="s">
        <v>49</v>
      </c>
      <c r="M50" s="90" t="s">
        <v>49</v>
      </c>
      <c r="N50" s="90" t="s">
        <v>49</v>
      </c>
      <c r="O50" s="90" t="s">
        <v>49</v>
      </c>
      <c r="P50" s="90" t="s">
        <v>49</v>
      </c>
      <c r="Q50" s="90" t="s">
        <v>49</v>
      </c>
      <c r="R50" s="90" t="s">
        <v>49</v>
      </c>
      <c r="S50" s="90" t="s">
        <v>49</v>
      </c>
      <c r="T50" s="90" t="s">
        <v>49</v>
      </c>
      <c r="U50" s="90" t="s">
        <v>49</v>
      </c>
      <c r="V50" s="90" t="s">
        <v>49</v>
      </c>
      <c r="W50" s="90" t="s">
        <v>49</v>
      </c>
      <c r="X50" s="90" t="s">
        <v>49</v>
      </c>
      <c r="Y50" s="90" t="s">
        <v>49</v>
      </c>
      <c r="Z50" s="90" t="s">
        <v>49</v>
      </c>
      <c r="AB50" s="90" t="s">
        <v>49</v>
      </c>
      <c r="AC50" s="90" t="s">
        <v>49</v>
      </c>
      <c r="AD50" s="90" t="s">
        <v>49</v>
      </c>
      <c r="AE50" s="90" t="s">
        <v>49</v>
      </c>
      <c r="AF50" s="90" t="s">
        <v>49</v>
      </c>
      <c r="AG50" s="90" t="s">
        <v>49</v>
      </c>
      <c r="AH50" s="90" t="s">
        <v>49</v>
      </c>
      <c r="AI50" s="91"/>
    </row>
    <row r="51" spans="1:35" outlineLevel="1" x14ac:dyDescent="0.3">
      <c r="A51" s="30">
        <v>4590</v>
      </c>
      <c r="B51" s="208">
        <v>1922</v>
      </c>
      <c r="C51" s="90" t="s">
        <v>49</v>
      </c>
      <c r="D51" s="90" t="s">
        <v>49</v>
      </c>
      <c r="E51" s="90" t="s">
        <v>49</v>
      </c>
      <c r="F51" s="90" t="s">
        <v>49</v>
      </c>
      <c r="G51" s="90" t="s">
        <v>49</v>
      </c>
      <c r="H51" s="90" t="s">
        <v>49</v>
      </c>
      <c r="I51" s="90" t="s">
        <v>49</v>
      </c>
      <c r="J51" s="90"/>
      <c r="K51" s="90" t="s">
        <v>49</v>
      </c>
      <c r="L51" s="90" t="s">
        <v>49</v>
      </c>
      <c r="M51" s="90" t="s">
        <v>49</v>
      </c>
      <c r="N51" s="90" t="s">
        <v>49</v>
      </c>
      <c r="O51" s="90" t="s">
        <v>49</v>
      </c>
      <c r="P51" s="90" t="s">
        <v>49</v>
      </c>
      <c r="Q51" s="90" t="s">
        <v>49</v>
      </c>
      <c r="R51" s="90" t="s">
        <v>49</v>
      </c>
      <c r="S51" s="90" t="s">
        <v>49</v>
      </c>
      <c r="T51" s="90" t="s">
        <v>49</v>
      </c>
      <c r="U51" s="90" t="s">
        <v>49</v>
      </c>
      <c r="V51" s="90" t="s">
        <v>49</v>
      </c>
      <c r="W51" s="90" t="s">
        <v>49</v>
      </c>
      <c r="X51" s="90" t="s">
        <v>49</v>
      </c>
      <c r="Y51" s="90" t="s">
        <v>49</v>
      </c>
      <c r="Z51" s="90" t="s">
        <v>49</v>
      </c>
      <c r="AB51" s="90" t="s">
        <v>49</v>
      </c>
      <c r="AC51" s="90" t="s">
        <v>49</v>
      </c>
      <c r="AD51" s="90" t="s">
        <v>49</v>
      </c>
      <c r="AE51" s="90" t="s">
        <v>49</v>
      </c>
      <c r="AF51" s="90" t="s">
        <v>49</v>
      </c>
      <c r="AG51" s="90" t="s">
        <v>49</v>
      </c>
      <c r="AH51" s="90" t="s">
        <v>49</v>
      </c>
      <c r="AI51" s="91"/>
    </row>
    <row r="52" spans="1:35" outlineLevel="1" x14ac:dyDescent="0.3">
      <c r="A52" s="30">
        <v>5014</v>
      </c>
      <c r="B52" s="208">
        <v>1923</v>
      </c>
      <c r="C52" s="90" t="s">
        <v>49</v>
      </c>
      <c r="D52" s="90" t="s">
        <v>49</v>
      </c>
      <c r="E52" s="90" t="s">
        <v>49</v>
      </c>
      <c r="F52" s="90" t="s">
        <v>49</v>
      </c>
      <c r="G52" s="90" t="s">
        <v>49</v>
      </c>
      <c r="H52" s="90" t="s">
        <v>49</v>
      </c>
      <c r="I52" s="90" t="s">
        <v>49</v>
      </c>
      <c r="J52" s="90"/>
      <c r="K52" s="90" t="s">
        <v>49</v>
      </c>
      <c r="L52" s="90" t="s">
        <v>49</v>
      </c>
      <c r="M52" s="90" t="s">
        <v>49</v>
      </c>
      <c r="N52" s="90" t="s">
        <v>49</v>
      </c>
      <c r="O52" s="90" t="s">
        <v>49</v>
      </c>
      <c r="P52" s="90" t="s">
        <v>49</v>
      </c>
      <c r="Q52" s="90" t="s">
        <v>49</v>
      </c>
      <c r="R52" s="90" t="s">
        <v>49</v>
      </c>
      <c r="S52" s="90" t="s">
        <v>49</v>
      </c>
      <c r="T52" s="90" t="s">
        <v>49</v>
      </c>
      <c r="U52" s="90" t="s">
        <v>49</v>
      </c>
      <c r="V52" s="90" t="s">
        <v>49</v>
      </c>
      <c r="W52" s="90" t="s">
        <v>49</v>
      </c>
      <c r="X52" s="90" t="s">
        <v>49</v>
      </c>
      <c r="Y52" s="90" t="s">
        <v>49</v>
      </c>
      <c r="Z52" s="90" t="s">
        <v>49</v>
      </c>
      <c r="AB52" s="90" t="s">
        <v>49</v>
      </c>
      <c r="AC52" s="90" t="s">
        <v>49</v>
      </c>
      <c r="AD52" s="90" t="s">
        <v>49</v>
      </c>
      <c r="AE52" s="90" t="s">
        <v>49</v>
      </c>
      <c r="AF52" s="90" t="s">
        <v>49</v>
      </c>
      <c r="AG52" s="90" t="s">
        <v>49</v>
      </c>
      <c r="AH52" s="90" t="s">
        <v>49</v>
      </c>
      <c r="AI52" s="91"/>
    </row>
    <row r="53" spans="1:35" ht="15.6" customHeight="1" outlineLevel="1" x14ac:dyDescent="0.3">
      <c r="A53" s="30">
        <v>4633</v>
      </c>
      <c r="B53" s="208">
        <v>1924</v>
      </c>
      <c r="C53" s="90" t="s">
        <v>49</v>
      </c>
      <c r="D53" s="90" t="s">
        <v>49</v>
      </c>
      <c r="E53" s="90" t="s">
        <v>49</v>
      </c>
      <c r="F53" s="90" t="s">
        <v>49</v>
      </c>
      <c r="G53" s="90" t="s">
        <v>49</v>
      </c>
      <c r="H53" s="90" t="s">
        <v>49</v>
      </c>
      <c r="I53" s="90" t="s">
        <v>49</v>
      </c>
      <c r="J53" s="90"/>
      <c r="K53" s="90" t="s">
        <v>49</v>
      </c>
      <c r="L53" s="90" t="s">
        <v>49</v>
      </c>
      <c r="M53" s="90" t="s">
        <v>49</v>
      </c>
      <c r="N53" s="90" t="s">
        <v>49</v>
      </c>
      <c r="O53" s="90" t="s">
        <v>49</v>
      </c>
      <c r="P53" s="90" t="s">
        <v>49</v>
      </c>
      <c r="Q53" s="90" t="s">
        <v>49</v>
      </c>
      <c r="R53" s="90" t="s">
        <v>49</v>
      </c>
      <c r="S53" s="90" t="s">
        <v>49</v>
      </c>
      <c r="T53" s="90" t="s">
        <v>49</v>
      </c>
      <c r="U53" s="90" t="s">
        <v>49</v>
      </c>
      <c r="V53" s="90" t="s">
        <v>49</v>
      </c>
      <c r="W53" s="90" t="s">
        <v>49</v>
      </c>
      <c r="X53" s="90" t="s">
        <v>49</v>
      </c>
      <c r="Y53" s="90" t="s">
        <v>49</v>
      </c>
      <c r="Z53" s="90" t="s">
        <v>49</v>
      </c>
      <c r="AB53" s="90" t="s">
        <v>49</v>
      </c>
      <c r="AC53" s="90" t="s">
        <v>49</v>
      </c>
      <c r="AD53" s="90" t="s">
        <v>49</v>
      </c>
      <c r="AE53" s="90" t="s">
        <v>49</v>
      </c>
      <c r="AF53" s="90" t="s">
        <v>49</v>
      </c>
      <c r="AG53" s="90" t="s">
        <v>49</v>
      </c>
      <c r="AH53" s="90" t="s">
        <v>49</v>
      </c>
      <c r="AI53" s="91"/>
    </row>
    <row r="54" spans="1:35" outlineLevel="1" x14ac:dyDescent="0.3">
      <c r="A54" s="30">
        <v>5239</v>
      </c>
      <c r="B54" s="208">
        <v>1925</v>
      </c>
      <c r="C54" s="90" t="s">
        <v>49</v>
      </c>
      <c r="D54" s="90" t="s">
        <v>49</v>
      </c>
      <c r="E54" s="90" t="s">
        <v>49</v>
      </c>
      <c r="F54" s="90" t="s">
        <v>49</v>
      </c>
      <c r="G54" s="90" t="s">
        <v>49</v>
      </c>
      <c r="H54" s="90" t="s">
        <v>49</v>
      </c>
      <c r="I54" s="90" t="s">
        <v>49</v>
      </c>
      <c r="J54" s="90"/>
      <c r="K54" s="90" t="s">
        <v>49</v>
      </c>
      <c r="L54" s="90" t="s">
        <v>49</v>
      </c>
      <c r="M54" s="90" t="s">
        <v>49</v>
      </c>
      <c r="N54" s="90" t="s">
        <v>49</v>
      </c>
      <c r="O54" s="90" t="s">
        <v>49</v>
      </c>
      <c r="P54" s="90" t="s">
        <v>49</v>
      </c>
      <c r="Q54" s="90" t="s">
        <v>49</v>
      </c>
      <c r="R54" s="90" t="s">
        <v>49</v>
      </c>
      <c r="S54" s="90" t="s">
        <v>49</v>
      </c>
      <c r="T54" s="90" t="s">
        <v>49</v>
      </c>
      <c r="U54" s="90" t="s">
        <v>49</v>
      </c>
      <c r="V54" s="90" t="s">
        <v>49</v>
      </c>
      <c r="W54" s="90" t="s">
        <v>49</v>
      </c>
      <c r="X54" s="90" t="s">
        <v>49</v>
      </c>
      <c r="Y54" s="90" t="s">
        <v>49</v>
      </c>
      <c r="Z54" s="90" t="s">
        <v>49</v>
      </c>
      <c r="AB54" s="90" t="s">
        <v>49</v>
      </c>
      <c r="AC54" s="90" t="s">
        <v>49</v>
      </c>
      <c r="AD54" s="90" t="s">
        <v>49</v>
      </c>
      <c r="AE54" s="90" t="s">
        <v>49</v>
      </c>
      <c r="AF54" s="90" t="s">
        <v>49</v>
      </c>
      <c r="AG54" s="90" t="s">
        <v>49</v>
      </c>
      <c r="AH54" s="90" t="s">
        <v>49</v>
      </c>
      <c r="AI54" s="91"/>
    </row>
    <row r="55" spans="1:35" outlineLevel="1" x14ac:dyDescent="0.3">
      <c r="A55" s="30">
        <v>5469</v>
      </c>
      <c r="B55" s="208">
        <v>1926</v>
      </c>
      <c r="C55" s="90" t="s">
        <v>49</v>
      </c>
      <c r="D55" s="90" t="s">
        <v>49</v>
      </c>
      <c r="E55" s="90" t="s">
        <v>49</v>
      </c>
      <c r="F55" s="90" t="s">
        <v>49</v>
      </c>
      <c r="G55" s="90" t="s">
        <v>49</v>
      </c>
      <c r="H55" s="90" t="s">
        <v>49</v>
      </c>
      <c r="I55" s="90" t="s">
        <v>49</v>
      </c>
      <c r="J55" s="90"/>
      <c r="K55" s="90" t="s">
        <v>49</v>
      </c>
      <c r="L55" s="90" t="s">
        <v>49</v>
      </c>
      <c r="M55" s="90" t="s">
        <v>49</v>
      </c>
      <c r="N55" s="90" t="s">
        <v>49</v>
      </c>
      <c r="O55" s="90" t="s">
        <v>49</v>
      </c>
      <c r="P55" s="90" t="s">
        <v>49</v>
      </c>
      <c r="Q55" s="90" t="s">
        <v>49</v>
      </c>
      <c r="R55" s="90" t="s">
        <v>49</v>
      </c>
      <c r="S55" s="90" t="s">
        <v>49</v>
      </c>
      <c r="T55" s="90" t="s">
        <v>49</v>
      </c>
      <c r="U55" s="90" t="s">
        <v>49</v>
      </c>
      <c r="V55" s="90" t="s">
        <v>49</v>
      </c>
      <c r="W55" s="90" t="s">
        <v>49</v>
      </c>
      <c r="X55" s="90" t="s">
        <v>49</v>
      </c>
      <c r="Y55" s="90" t="s">
        <v>49</v>
      </c>
      <c r="Z55" s="90" t="s">
        <v>49</v>
      </c>
      <c r="AB55" s="90" t="s">
        <v>49</v>
      </c>
      <c r="AC55" s="90" t="s">
        <v>49</v>
      </c>
      <c r="AD55" s="90" t="s">
        <v>49</v>
      </c>
      <c r="AE55" s="90" t="s">
        <v>49</v>
      </c>
      <c r="AF55" s="90" t="s">
        <v>49</v>
      </c>
      <c r="AG55" s="90" t="s">
        <v>49</v>
      </c>
      <c r="AH55" s="90" t="s">
        <v>49</v>
      </c>
      <c r="AI55" s="91"/>
    </row>
    <row r="56" spans="1:35" ht="15.6" customHeight="1" outlineLevel="1" x14ac:dyDescent="0.3">
      <c r="A56" s="30">
        <v>4987</v>
      </c>
      <c r="B56" s="208">
        <v>1927</v>
      </c>
      <c r="C56" s="90" t="s">
        <v>49</v>
      </c>
      <c r="D56" s="90" t="s">
        <v>49</v>
      </c>
      <c r="E56" s="90" t="s">
        <v>49</v>
      </c>
      <c r="F56" s="90" t="s">
        <v>49</v>
      </c>
      <c r="G56" s="90" t="s">
        <v>49</v>
      </c>
      <c r="H56" s="90" t="s">
        <v>49</v>
      </c>
      <c r="I56" s="90" t="s">
        <v>49</v>
      </c>
      <c r="J56" s="90"/>
      <c r="K56" s="90" t="s">
        <v>49</v>
      </c>
      <c r="L56" s="90" t="s">
        <v>49</v>
      </c>
      <c r="M56" s="90" t="s">
        <v>49</v>
      </c>
      <c r="N56" s="90" t="s">
        <v>49</v>
      </c>
      <c r="O56" s="90" t="s">
        <v>49</v>
      </c>
      <c r="P56" s="90" t="s">
        <v>49</v>
      </c>
      <c r="Q56" s="90" t="s">
        <v>49</v>
      </c>
      <c r="R56" s="90" t="s">
        <v>49</v>
      </c>
      <c r="S56" s="90" t="s">
        <v>49</v>
      </c>
      <c r="T56" s="90" t="s">
        <v>49</v>
      </c>
      <c r="U56" s="90" t="s">
        <v>49</v>
      </c>
      <c r="V56" s="90" t="s">
        <v>49</v>
      </c>
      <c r="W56" s="90" t="s">
        <v>49</v>
      </c>
      <c r="X56" s="90" t="s">
        <v>49</v>
      </c>
      <c r="Y56" s="90" t="s">
        <v>49</v>
      </c>
      <c r="Z56" s="90" t="s">
        <v>49</v>
      </c>
      <c r="AB56" s="90" t="s">
        <v>49</v>
      </c>
      <c r="AC56" s="90" t="s">
        <v>49</v>
      </c>
      <c r="AD56" s="90" t="s">
        <v>49</v>
      </c>
      <c r="AE56" s="90" t="s">
        <v>49</v>
      </c>
      <c r="AF56" s="90" t="s">
        <v>49</v>
      </c>
      <c r="AG56" s="90" t="s">
        <v>49</v>
      </c>
      <c r="AH56" s="90" t="s">
        <v>49</v>
      </c>
      <c r="AI56" s="91"/>
    </row>
    <row r="57" spans="1:35" outlineLevel="1" x14ac:dyDescent="0.3">
      <c r="A57" s="30">
        <v>5018</v>
      </c>
      <c r="B57" s="208">
        <v>1928</v>
      </c>
      <c r="C57" s="90" t="s">
        <v>49</v>
      </c>
      <c r="D57" s="90" t="s">
        <v>49</v>
      </c>
      <c r="E57" s="90" t="s">
        <v>49</v>
      </c>
      <c r="F57" s="90" t="s">
        <v>49</v>
      </c>
      <c r="G57" s="90" t="s">
        <v>49</v>
      </c>
      <c r="H57" s="90" t="s">
        <v>49</v>
      </c>
      <c r="I57" s="90" t="s">
        <v>49</v>
      </c>
      <c r="J57" s="90"/>
      <c r="K57" s="90" t="s">
        <v>49</v>
      </c>
      <c r="L57" s="90" t="s">
        <v>49</v>
      </c>
      <c r="M57" s="90" t="s">
        <v>49</v>
      </c>
      <c r="N57" s="90" t="s">
        <v>49</v>
      </c>
      <c r="O57" s="90" t="s">
        <v>49</v>
      </c>
      <c r="P57" s="90" t="s">
        <v>49</v>
      </c>
      <c r="Q57" s="90" t="s">
        <v>49</v>
      </c>
      <c r="R57" s="90" t="s">
        <v>49</v>
      </c>
      <c r="S57" s="90" t="s">
        <v>49</v>
      </c>
      <c r="T57" s="90" t="s">
        <v>49</v>
      </c>
      <c r="U57" s="90" t="s">
        <v>49</v>
      </c>
      <c r="V57" s="90" t="s">
        <v>49</v>
      </c>
      <c r="W57" s="90" t="s">
        <v>49</v>
      </c>
      <c r="X57" s="90" t="s">
        <v>49</v>
      </c>
      <c r="Y57" s="90" t="s">
        <v>49</v>
      </c>
      <c r="Z57" s="90" t="s">
        <v>49</v>
      </c>
      <c r="AB57" s="90" t="s">
        <v>49</v>
      </c>
      <c r="AC57" s="90" t="s">
        <v>49</v>
      </c>
      <c r="AD57" s="90" t="s">
        <v>49</v>
      </c>
      <c r="AE57" s="90" t="s">
        <v>49</v>
      </c>
      <c r="AF57" s="90" t="s">
        <v>49</v>
      </c>
      <c r="AG57" s="90" t="s">
        <v>49</v>
      </c>
      <c r="AH57" s="90" t="s">
        <v>49</v>
      </c>
      <c r="AI57" s="91"/>
    </row>
    <row r="58" spans="1:35" outlineLevel="1" x14ac:dyDescent="0.3">
      <c r="A58" s="30">
        <v>4863</v>
      </c>
      <c r="B58" s="208">
        <v>1929</v>
      </c>
      <c r="C58" s="90" t="s">
        <v>49</v>
      </c>
      <c r="D58" s="90" t="s">
        <v>49</v>
      </c>
      <c r="E58" s="90" t="s">
        <v>49</v>
      </c>
      <c r="F58" s="90" t="s">
        <v>49</v>
      </c>
      <c r="G58" s="90" t="s">
        <v>49</v>
      </c>
      <c r="H58" s="90" t="s">
        <v>49</v>
      </c>
      <c r="I58" s="90" t="s">
        <v>49</v>
      </c>
      <c r="J58" s="90"/>
      <c r="K58" s="90" t="s">
        <v>49</v>
      </c>
      <c r="L58" s="90" t="s">
        <v>49</v>
      </c>
      <c r="M58" s="90" t="s">
        <v>49</v>
      </c>
      <c r="N58" s="90" t="s">
        <v>49</v>
      </c>
      <c r="O58" s="90" t="s">
        <v>49</v>
      </c>
      <c r="P58" s="90" t="s">
        <v>49</v>
      </c>
      <c r="Q58" s="90" t="s">
        <v>49</v>
      </c>
      <c r="R58" s="90" t="s">
        <v>49</v>
      </c>
      <c r="S58" s="90" t="s">
        <v>49</v>
      </c>
      <c r="T58" s="90" t="s">
        <v>49</v>
      </c>
      <c r="U58" s="90" t="s">
        <v>49</v>
      </c>
      <c r="V58" s="90" t="s">
        <v>49</v>
      </c>
      <c r="W58" s="90" t="s">
        <v>49</v>
      </c>
      <c r="X58" s="90" t="s">
        <v>49</v>
      </c>
      <c r="Y58" s="90" t="s">
        <v>49</v>
      </c>
      <c r="Z58" s="90" t="s">
        <v>49</v>
      </c>
      <c r="AB58" s="90" t="s">
        <v>49</v>
      </c>
      <c r="AC58" s="90" t="s">
        <v>49</v>
      </c>
      <c r="AD58" s="90" t="s">
        <v>49</v>
      </c>
      <c r="AE58" s="90" t="s">
        <v>49</v>
      </c>
      <c r="AF58" s="90" t="s">
        <v>49</v>
      </c>
      <c r="AG58" s="90" t="s">
        <v>49</v>
      </c>
      <c r="AH58" s="90" t="s">
        <v>49</v>
      </c>
      <c r="AI58" s="91"/>
    </row>
    <row r="59" spans="1:35" ht="15.6" customHeight="1" outlineLevel="1" x14ac:dyDescent="0.3">
      <c r="A59" s="30">
        <v>4668</v>
      </c>
      <c r="B59" s="208">
        <v>1930</v>
      </c>
      <c r="C59" s="90" t="s">
        <v>49</v>
      </c>
      <c r="D59" s="90" t="s">
        <v>49</v>
      </c>
      <c r="E59" s="90" t="s">
        <v>49</v>
      </c>
      <c r="F59" s="90" t="s">
        <v>49</v>
      </c>
      <c r="G59" s="90" t="s">
        <v>49</v>
      </c>
      <c r="H59" s="90" t="s">
        <v>49</v>
      </c>
      <c r="I59" s="90" t="s">
        <v>49</v>
      </c>
      <c r="J59" s="90"/>
      <c r="K59" s="90" t="s">
        <v>49</v>
      </c>
      <c r="L59" s="90" t="s">
        <v>49</v>
      </c>
      <c r="M59" s="90" t="s">
        <v>49</v>
      </c>
      <c r="N59" s="90" t="s">
        <v>49</v>
      </c>
      <c r="O59" s="90" t="s">
        <v>49</v>
      </c>
      <c r="P59" s="90" t="s">
        <v>49</v>
      </c>
      <c r="Q59" s="90" t="s">
        <v>49</v>
      </c>
      <c r="R59" s="90" t="s">
        <v>49</v>
      </c>
      <c r="S59" s="90" t="s">
        <v>49</v>
      </c>
      <c r="T59" s="90" t="s">
        <v>49</v>
      </c>
      <c r="U59" s="90" t="s">
        <v>49</v>
      </c>
      <c r="V59" s="90" t="s">
        <v>49</v>
      </c>
      <c r="W59" s="90" t="s">
        <v>49</v>
      </c>
      <c r="X59" s="90" t="s">
        <v>49</v>
      </c>
      <c r="Y59" s="90" t="s">
        <v>49</v>
      </c>
      <c r="Z59" s="90" t="s">
        <v>49</v>
      </c>
      <c r="AB59" s="90" t="s">
        <v>49</v>
      </c>
      <c r="AC59" s="90" t="s">
        <v>49</v>
      </c>
      <c r="AD59" s="90" t="s">
        <v>49</v>
      </c>
      <c r="AE59" s="90" t="s">
        <v>49</v>
      </c>
      <c r="AF59" s="90" t="s">
        <v>49</v>
      </c>
      <c r="AG59" s="90" t="s">
        <v>49</v>
      </c>
      <c r="AH59" s="90" t="s">
        <v>49</v>
      </c>
      <c r="AI59" s="91"/>
    </row>
    <row r="60" spans="1:35" outlineLevel="1" x14ac:dyDescent="0.3">
      <c r="A60" s="30">
        <v>4218</v>
      </c>
      <c r="B60" s="208">
        <v>1931</v>
      </c>
      <c r="C60" s="90" t="s">
        <v>49</v>
      </c>
      <c r="D60" s="90" t="s">
        <v>49</v>
      </c>
      <c r="E60" s="90" t="s">
        <v>49</v>
      </c>
      <c r="F60" s="90" t="s">
        <v>49</v>
      </c>
      <c r="G60" s="90" t="s">
        <v>49</v>
      </c>
      <c r="H60" s="90" t="s">
        <v>49</v>
      </c>
      <c r="I60" s="90" t="s">
        <v>49</v>
      </c>
      <c r="J60" s="90"/>
      <c r="K60" s="90" t="s">
        <v>49</v>
      </c>
      <c r="L60" s="90" t="s">
        <v>49</v>
      </c>
      <c r="M60" s="90" t="s">
        <v>49</v>
      </c>
      <c r="N60" s="90" t="s">
        <v>49</v>
      </c>
      <c r="O60" s="90" t="s">
        <v>49</v>
      </c>
      <c r="P60" s="90" t="s">
        <v>49</v>
      </c>
      <c r="Q60" s="90" t="s">
        <v>49</v>
      </c>
      <c r="R60" s="90" t="s">
        <v>49</v>
      </c>
      <c r="S60" s="90" t="s">
        <v>49</v>
      </c>
      <c r="T60" s="90" t="s">
        <v>49</v>
      </c>
      <c r="U60" s="90" t="s">
        <v>49</v>
      </c>
      <c r="V60" s="90" t="s">
        <v>49</v>
      </c>
      <c r="W60" s="90" t="s">
        <v>49</v>
      </c>
      <c r="X60" s="90" t="s">
        <v>49</v>
      </c>
      <c r="Y60" s="90" t="s">
        <v>49</v>
      </c>
      <c r="Z60" s="90" t="s">
        <v>49</v>
      </c>
      <c r="AB60" s="90" t="s">
        <v>49</v>
      </c>
      <c r="AC60" s="90" t="s">
        <v>49</v>
      </c>
      <c r="AD60" s="90" t="s">
        <v>49</v>
      </c>
      <c r="AE60" s="90" t="s">
        <v>49</v>
      </c>
      <c r="AF60" s="90" t="s">
        <v>49</v>
      </c>
      <c r="AG60" s="90" t="s">
        <v>49</v>
      </c>
      <c r="AH60" s="90" t="s">
        <v>49</v>
      </c>
      <c r="AI60" s="91"/>
    </row>
    <row r="61" spans="1:35" outlineLevel="1" x14ac:dyDescent="0.3">
      <c r="A61" s="30">
        <v>3206</v>
      </c>
      <c r="B61" s="208">
        <v>1932</v>
      </c>
      <c r="C61" s="90" t="s">
        <v>49</v>
      </c>
      <c r="D61" s="90" t="s">
        <v>49</v>
      </c>
      <c r="E61" s="90" t="s">
        <v>49</v>
      </c>
      <c r="F61" s="90" t="s">
        <v>49</v>
      </c>
      <c r="G61" s="90" t="s">
        <v>49</v>
      </c>
      <c r="H61" s="90" t="s">
        <v>49</v>
      </c>
      <c r="I61" s="90" t="s">
        <v>49</v>
      </c>
      <c r="J61" s="90"/>
      <c r="K61" s="90" t="s">
        <v>49</v>
      </c>
      <c r="L61" s="90" t="s">
        <v>49</v>
      </c>
      <c r="M61" s="90" t="s">
        <v>49</v>
      </c>
      <c r="N61" s="90" t="s">
        <v>49</v>
      </c>
      <c r="O61" s="90" t="s">
        <v>49</v>
      </c>
      <c r="P61" s="90" t="s">
        <v>49</v>
      </c>
      <c r="Q61" s="90" t="s">
        <v>49</v>
      </c>
      <c r="R61" s="90" t="s">
        <v>49</v>
      </c>
      <c r="S61" s="90" t="s">
        <v>49</v>
      </c>
      <c r="T61" s="90" t="s">
        <v>49</v>
      </c>
      <c r="U61" s="90" t="s">
        <v>49</v>
      </c>
      <c r="V61" s="90" t="s">
        <v>49</v>
      </c>
      <c r="W61" s="90" t="s">
        <v>49</v>
      </c>
      <c r="X61" s="90" t="s">
        <v>49</v>
      </c>
      <c r="Y61" s="90" t="s">
        <v>49</v>
      </c>
      <c r="Z61" s="90" t="s">
        <v>49</v>
      </c>
      <c r="AB61" s="90" t="s">
        <v>49</v>
      </c>
      <c r="AC61" s="90" t="s">
        <v>49</v>
      </c>
      <c r="AD61" s="90" t="s">
        <v>49</v>
      </c>
      <c r="AE61" s="90" t="s">
        <v>49</v>
      </c>
      <c r="AF61" s="90" t="s">
        <v>49</v>
      </c>
      <c r="AG61" s="90" t="s">
        <v>49</v>
      </c>
      <c r="AH61" s="90" t="s">
        <v>49</v>
      </c>
      <c r="AI61" s="91"/>
    </row>
    <row r="62" spans="1:35" ht="15.6" customHeight="1" outlineLevel="1" x14ac:dyDescent="0.3">
      <c r="A62" s="30">
        <v>3782</v>
      </c>
      <c r="B62" s="208">
        <v>1933</v>
      </c>
      <c r="C62" s="90" t="s">
        <v>49</v>
      </c>
      <c r="D62" s="90" t="s">
        <v>49</v>
      </c>
      <c r="E62" s="90" t="s">
        <v>49</v>
      </c>
      <c r="F62" s="90" t="s">
        <v>49</v>
      </c>
      <c r="G62" s="90" t="s">
        <v>49</v>
      </c>
      <c r="H62" s="90" t="s">
        <v>49</v>
      </c>
      <c r="I62" s="90" t="s">
        <v>49</v>
      </c>
      <c r="J62" s="90"/>
      <c r="K62" s="90" t="s">
        <v>49</v>
      </c>
      <c r="L62" s="90" t="s">
        <v>49</v>
      </c>
      <c r="M62" s="90" t="s">
        <v>49</v>
      </c>
      <c r="N62" s="90" t="s">
        <v>49</v>
      </c>
      <c r="O62" s="90" t="s">
        <v>49</v>
      </c>
      <c r="P62" s="90" t="s">
        <v>49</v>
      </c>
      <c r="Q62" s="90" t="s">
        <v>49</v>
      </c>
      <c r="R62" s="90" t="s">
        <v>49</v>
      </c>
      <c r="S62" s="90" t="s">
        <v>49</v>
      </c>
      <c r="T62" s="90" t="s">
        <v>49</v>
      </c>
      <c r="U62" s="90" t="s">
        <v>49</v>
      </c>
      <c r="V62" s="90" t="s">
        <v>49</v>
      </c>
      <c r="W62" s="90" t="s">
        <v>49</v>
      </c>
      <c r="X62" s="90" t="s">
        <v>49</v>
      </c>
      <c r="Y62" s="90" t="s">
        <v>49</v>
      </c>
      <c r="Z62" s="90" t="s">
        <v>49</v>
      </c>
      <c r="AB62" s="90" t="s">
        <v>49</v>
      </c>
      <c r="AC62" s="90" t="s">
        <v>49</v>
      </c>
      <c r="AD62" s="90" t="s">
        <v>49</v>
      </c>
      <c r="AE62" s="90" t="s">
        <v>49</v>
      </c>
      <c r="AF62" s="90" t="s">
        <v>49</v>
      </c>
      <c r="AG62" s="90" t="s">
        <v>49</v>
      </c>
      <c r="AH62" s="90" t="s">
        <v>49</v>
      </c>
      <c r="AI62" s="91"/>
    </row>
    <row r="63" spans="1:35" outlineLevel="1" x14ac:dyDescent="0.3">
      <c r="A63" s="30">
        <v>4151</v>
      </c>
      <c r="B63" s="208">
        <v>1934</v>
      </c>
      <c r="C63" s="90" t="s">
        <v>49</v>
      </c>
      <c r="D63" s="90" t="s">
        <v>49</v>
      </c>
      <c r="E63" s="90" t="s">
        <v>49</v>
      </c>
      <c r="F63" s="90" t="s">
        <v>49</v>
      </c>
      <c r="G63" s="90" t="s">
        <v>49</v>
      </c>
      <c r="H63" s="90" t="s">
        <v>49</v>
      </c>
      <c r="I63" s="90" t="s">
        <v>49</v>
      </c>
      <c r="J63" s="90"/>
      <c r="K63" s="90" t="s">
        <v>49</v>
      </c>
      <c r="L63" s="90" t="s">
        <v>49</v>
      </c>
      <c r="M63" s="90" t="s">
        <v>49</v>
      </c>
      <c r="N63" s="90" t="s">
        <v>49</v>
      </c>
      <c r="O63" s="90" t="s">
        <v>49</v>
      </c>
      <c r="P63" s="90" t="s">
        <v>49</v>
      </c>
      <c r="Q63" s="90" t="s">
        <v>49</v>
      </c>
      <c r="R63" s="90" t="s">
        <v>49</v>
      </c>
      <c r="S63" s="90" t="s">
        <v>49</v>
      </c>
      <c r="T63" s="90" t="s">
        <v>49</v>
      </c>
      <c r="U63" s="90" t="s">
        <v>49</v>
      </c>
      <c r="V63" s="90" t="s">
        <v>49</v>
      </c>
      <c r="W63" s="90" t="s">
        <v>49</v>
      </c>
      <c r="X63" s="90" t="s">
        <v>49</v>
      </c>
      <c r="Y63" s="90" t="s">
        <v>49</v>
      </c>
      <c r="Z63" s="90" t="s">
        <v>49</v>
      </c>
      <c r="AB63" s="90" t="s">
        <v>49</v>
      </c>
      <c r="AC63" s="90" t="s">
        <v>49</v>
      </c>
      <c r="AD63" s="90" t="s">
        <v>49</v>
      </c>
      <c r="AE63" s="90" t="s">
        <v>49</v>
      </c>
      <c r="AF63" s="90" t="s">
        <v>49</v>
      </c>
      <c r="AG63" s="90" t="s">
        <v>49</v>
      </c>
      <c r="AH63" s="90" t="s">
        <v>49</v>
      </c>
      <c r="AI63" s="91"/>
    </row>
    <row r="64" spans="1:35" outlineLevel="1" x14ac:dyDescent="0.3">
      <c r="A64" s="30">
        <v>4540</v>
      </c>
      <c r="B64" s="208">
        <v>1935</v>
      </c>
      <c r="C64" s="90" t="s">
        <v>49</v>
      </c>
      <c r="D64" s="90" t="s">
        <v>49</v>
      </c>
      <c r="E64" s="90" t="s">
        <v>49</v>
      </c>
      <c r="F64" s="90" t="s">
        <v>49</v>
      </c>
      <c r="G64" s="90" t="s">
        <v>49</v>
      </c>
      <c r="H64" s="90" t="s">
        <v>49</v>
      </c>
      <c r="I64" s="90" t="s">
        <v>49</v>
      </c>
      <c r="J64" s="90"/>
      <c r="K64" s="90" t="s">
        <v>49</v>
      </c>
      <c r="L64" s="90" t="s">
        <v>49</v>
      </c>
      <c r="M64" s="90" t="s">
        <v>49</v>
      </c>
      <c r="N64" s="90" t="s">
        <v>49</v>
      </c>
      <c r="O64" s="90" t="s">
        <v>49</v>
      </c>
      <c r="P64" s="90" t="s">
        <v>49</v>
      </c>
      <c r="Q64" s="90" t="s">
        <v>49</v>
      </c>
      <c r="R64" s="90" t="s">
        <v>49</v>
      </c>
      <c r="S64" s="90" t="s">
        <v>49</v>
      </c>
      <c r="T64" s="90" t="s">
        <v>49</v>
      </c>
      <c r="U64" s="90" t="s">
        <v>49</v>
      </c>
      <c r="V64" s="90" t="s">
        <v>49</v>
      </c>
      <c r="W64" s="90" t="s">
        <v>49</v>
      </c>
      <c r="X64" s="90" t="s">
        <v>49</v>
      </c>
      <c r="Y64" s="90" t="s">
        <v>49</v>
      </c>
      <c r="Z64" s="90" t="s">
        <v>49</v>
      </c>
      <c r="AB64" s="90" t="s">
        <v>49</v>
      </c>
      <c r="AC64" s="90" t="s">
        <v>49</v>
      </c>
      <c r="AD64" s="90" t="s">
        <v>49</v>
      </c>
      <c r="AE64" s="90" t="s">
        <v>49</v>
      </c>
      <c r="AF64" s="90" t="s">
        <v>49</v>
      </c>
      <c r="AG64" s="90" t="s">
        <v>49</v>
      </c>
      <c r="AH64" s="90" t="s">
        <v>49</v>
      </c>
      <c r="AI64" s="91"/>
    </row>
    <row r="65" spans="1:35" outlineLevel="1" x14ac:dyDescent="0.3">
      <c r="A65" s="30">
        <v>5346</v>
      </c>
      <c r="B65" s="208">
        <v>1936</v>
      </c>
      <c r="C65" s="90" t="s">
        <v>49</v>
      </c>
      <c r="D65" s="90" t="s">
        <v>49</v>
      </c>
      <c r="E65" s="90" t="s">
        <v>49</v>
      </c>
      <c r="F65" s="90" t="s">
        <v>49</v>
      </c>
      <c r="G65" s="90" t="s">
        <v>49</v>
      </c>
      <c r="H65" s="90" t="s">
        <v>49</v>
      </c>
      <c r="I65" s="90" t="s">
        <v>49</v>
      </c>
      <c r="J65" s="90"/>
      <c r="K65" s="90" t="s">
        <v>49</v>
      </c>
      <c r="L65" s="90" t="s">
        <v>49</v>
      </c>
      <c r="M65" s="90" t="s">
        <v>49</v>
      </c>
      <c r="N65" s="90" t="s">
        <v>49</v>
      </c>
      <c r="O65" s="90" t="s">
        <v>49</v>
      </c>
      <c r="P65" s="90" t="s">
        <v>49</v>
      </c>
      <c r="Q65" s="90" t="s">
        <v>49</v>
      </c>
      <c r="R65" s="90" t="s">
        <v>49</v>
      </c>
      <c r="S65" s="90" t="s">
        <v>49</v>
      </c>
      <c r="T65" s="90" t="s">
        <v>49</v>
      </c>
      <c r="U65" s="90" t="s">
        <v>49</v>
      </c>
      <c r="V65" s="90" t="s">
        <v>49</v>
      </c>
      <c r="W65" s="90" t="s">
        <v>49</v>
      </c>
      <c r="X65" s="90" t="s">
        <v>49</v>
      </c>
      <c r="Y65" s="90" t="s">
        <v>49</v>
      </c>
      <c r="Z65" s="90" t="s">
        <v>49</v>
      </c>
      <c r="AB65" s="90" t="s">
        <v>49</v>
      </c>
      <c r="AC65" s="90" t="s">
        <v>49</v>
      </c>
      <c r="AD65" s="90" t="s">
        <v>49</v>
      </c>
      <c r="AE65" s="90" t="s">
        <v>49</v>
      </c>
      <c r="AF65" s="90" t="s">
        <v>49</v>
      </c>
      <c r="AG65" s="90" t="s">
        <v>49</v>
      </c>
      <c r="AH65" s="90" t="s">
        <v>49</v>
      </c>
      <c r="AI65" s="91"/>
    </row>
    <row r="66" spans="1:35" outlineLevel="1" x14ac:dyDescent="0.3">
      <c r="A66" s="30">
        <v>6800</v>
      </c>
      <c r="B66" s="208">
        <v>1937</v>
      </c>
      <c r="C66" s="90" t="s">
        <v>49</v>
      </c>
      <c r="D66" s="90" t="s">
        <v>49</v>
      </c>
      <c r="E66" s="90" t="s">
        <v>49</v>
      </c>
      <c r="F66" s="90" t="s">
        <v>49</v>
      </c>
      <c r="G66" s="90" t="s">
        <v>49</v>
      </c>
      <c r="H66" s="90" t="s">
        <v>49</v>
      </c>
      <c r="I66" s="90" t="s">
        <v>49</v>
      </c>
      <c r="J66" s="90"/>
      <c r="K66" s="90" t="s">
        <v>49</v>
      </c>
      <c r="L66" s="90" t="s">
        <v>49</v>
      </c>
      <c r="M66" s="90" t="s">
        <v>49</v>
      </c>
      <c r="N66" s="90" t="s">
        <v>49</v>
      </c>
      <c r="O66" s="90" t="s">
        <v>49</v>
      </c>
      <c r="P66" s="90" t="s">
        <v>49</v>
      </c>
      <c r="Q66" s="90" t="s">
        <v>49</v>
      </c>
      <c r="R66" s="90" t="s">
        <v>49</v>
      </c>
      <c r="S66" s="90" t="s">
        <v>49</v>
      </c>
      <c r="T66" s="90" t="s">
        <v>49</v>
      </c>
      <c r="U66" s="90" t="s">
        <v>49</v>
      </c>
      <c r="V66" s="90" t="s">
        <v>49</v>
      </c>
      <c r="W66" s="90" t="s">
        <v>49</v>
      </c>
      <c r="X66" s="90" t="s">
        <v>49</v>
      </c>
      <c r="Y66" s="90" t="s">
        <v>49</v>
      </c>
      <c r="Z66" s="90" t="s">
        <v>49</v>
      </c>
      <c r="AB66" s="90" t="s">
        <v>49</v>
      </c>
      <c r="AC66" s="90" t="s">
        <v>49</v>
      </c>
      <c r="AD66" s="90" t="s">
        <v>49</v>
      </c>
      <c r="AE66" s="90" t="s">
        <v>49</v>
      </c>
      <c r="AF66" s="90" t="s">
        <v>49</v>
      </c>
      <c r="AG66" s="90" t="s">
        <v>49</v>
      </c>
      <c r="AH66" s="90" t="s">
        <v>49</v>
      </c>
      <c r="AI66" s="91"/>
    </row>
    <row r="67" spans="1:35" outlineLevel="1" x14ac:dyDescent="0.3">
      <c r="A67" s="30">
        <v>7281</v>
      </c>
      <c r="B67" s="208">
        <v>1938</v>
      </c>
      <c r="C67" s="90" t="s">
        <v>49</v>
      </c>
      <c r="D67" s="90" t="s">
        <v>49</v>
      </c>
      <c r="E67" s="90" t="s">
        <v>49</v>
      </c>
      <c r="F67" s="90" t="s">
        <v>49</v>
      </c>
      <c r="G67" s="90" t="s">
        <v>49</v>
      </c>
      <c r="H67" s="90" t="s">
        <v>49</v>
      </c>
      <c r="I67" s="90" t="s">
        <v>49</v>
      </c>
      <c r="J67" s="90"/>
      <c r="K67" s="90" t="s">
        <v>49</v>
      </c>
      <c r="L67" s="90" t="s">
        <v>49</v>
      </c>
      <c r="M67" s="90" t="s">
        <v>49</v>
      </c>
      <c r="N67" s="90" t="s">
        <v>49</v>
      </c>
      <c r="O67" s="90" t="s">
        <v>49</v>
      </c>
      <c r="P67" s="90" t="s">
        <v>49</v>
      </c>
      <c r="Q67" s="90" t="s">
        <v>49</v>
      </c>
      <c r="R67" s="90" t="s">
        <v>49</v>
      </c>
      <c r="S67" s="90" t="s">
        <v>49</v>
      </c>
      <c r="T67" s="90" t="s">
        <v>49</v>
      </c>
      <c r="U67" s="90" t="s">
        <v>49</v>
      </c>
      <c r="V67" s="90" t="s">
        <v>49</v>
      </c>
      <c r="W67" s="90" t="s">
        <v>49</v>
      </c>
      <c r="X67" s="90" t="s">
        <v>49</v>
      </c>
      <c r="Y67" s="90" t="s">
        <v>49</v>
      </c>
      <c r="Z67" s="90" t="s">
        <v>49</v>
      </c>
      <c r="AB67" s="90" t="s">
        <v>49</v>
      </c>
      <c r="AC67" s="90" t="s">
        <v>49</v>
      </c>
      <c r="AD67" s="90" t="s">
        <v>49</v>
      </c>
      <c r="AE67" s="90" t="s">
        <v>49</v>
      </c>
      <c r="AF67" s="90" t="s">
        <v>49</v>
      </c>
      <c r="AG67" s="90" t="s">
        <v>49</v>
      </c>
      <c r="AH67" s="90" t="s">
        <v>49</v>
      </c>
      <c r="AI67" s="91"/>
    </row>
    <row r="68" spans="1:35" outlineLevel="1" x14ac:dyDescent="0.3">
      <c r="A68" s="30">
        <v>7785</v>
      </c>
      <c r="B68" s="208">
        <v>1939</v>
      </c>
      <c r="C68" s="90" t="s">
        <v>49</v>
      </c>
      <c r="D68" s="90" t="s">
        <v>49</v>
      </c>
      <c r="E68" s="90" t="s">
        <v>49</v>
      </c>
      <c r="F68" s="90" t="s">
        <v>49</v>
      </c>
      <c r="G68" s="90" t="s">
        <v>49</v>
      </c>
      <c r="H68" s="90" t="s">
        <v>49</v>
      </c>
      <c r="I68" s="90" t="s">
        <v>49</v>
      </c>
      <c r="J68" s="90"/>
      <c r="K68" s="90" t="s">
        <v>49</v>
      </c>
      <c r="L68" s="90" t="s">
        <v>49</v>
      </c>
      <c r="M68" s="90" t="s">
        <v>49</v>
      </c>
      <c r="N68" s="90" t="s">
        <v>49</v>
      </c>
      <c r="O68" s="90" t="s">
        <v>49</v>
      </c>
      <c r="P68" s="90" t="s">
        <v>49</v>
      </c>
      <c r="Q68" s="90" t="s">
        <v>49</v>
      </c>
      <c r="R68" s="90" t="s">
        <v>49</v>
      </c>
      <c r="S68" s="90" t="s">
        <v>49</v>
      </c>
      <c r="T68" s="90" t="s">
        <v>49</v>
      </c>
      <c r="U68" s="90" t="s">
        <v>49</v>
      </c>
      <c r="V68" s="90" t="s">
        <v>49</v>
      </c>
      <c r="W68" s="90" t="s">
        <v>49</v>
      </c>
      <c r="X68" s="90" t="s">
        <v>49</v>
      </c>
      <c r="Y68" s="90" t="s">
        <v>49</v>
      </c>
      <c r="Z68" s="90" t="s">
        <v>49</v>
      </c>
      <c r="AB68" s="90" t="s">
        <v>49</v>
      </c>
      <c r="AC68" s="90" t="s">
        <v>49</v>
      </c>
      <c r="AD68" s="90" t="s">
        <v>49</v>
      </c>
      <c r="AE68" s="90" t="s">
        <v>49</v>
      </c>
      <c r="AF68" s="90" t="s">
        <v>49</v>
      </c>
      <c r="AG68" s="90" t="s">
        <v>49</v>
      </c>
      <c r="AH68" s="90" t="s">
        <v>49</v>
      </c>
      <c r="AI68" s="91"/>
    </row>
    <row r="69" spans="1:35" outlineLevel="1" x14ac:dyDescent="0.3">
      <c r="A69" s="30">
        <v>8249</v>
      </c>
      <c r="B69" s="208">
        <v>1940</v>
      </c>
      <c r="C69" s="90" t="s">
        <v>49</v>
      </c>
      <c r="D69" s="90" t="s">
        <v>49</v>
      </c>
      <c r="E69" s="90" t="s">
        <v>49</v>
      </c>
      <c r="F69" s="90" t="s">
        <v>49</v>
      </c>
      <c r="G69" s="90" t="s">
        <v>49</v>
      </c>
      <c r="H69" s="90" t="s">
        <v>49</v>
      </c>
      <c r="I69" s="90" t="s">
        <v>49</v>
      </c>
      <c r="J69" s="90"/>
      <c r="K69" s="90" t="s">
        <v>49</v>
      </c>
      <c r="L69" s="90" t="s">
        <v>49</v>
      </c>
      <c r="M69" s="90" t="s">
        <v>49</v>
      </c>
      <c r="N69" s="90" t="s">
        <v>49</v>
      </c>
      <c r="O69" s="90" t="s">
        <v>49</v>
      </c>
      <c r="P69" s="90" t="s">
        <v>49</v>
      </c>
      <c r="Q69" s="90" t="s">
        <v>49</v>
      </c>
      <c r="R69" s="90" t="s">
        <v>49</v>
      </c>
      <c r="S69" s="90" t="s">
        <v>49</v>
      </c>
      <c r="T69" s="90" t="s">
        <v>49</v>
      </c>
      <c r="U69" s="90" t="s">
        <v>49</v>
      </c>
      <c r="V69" s="90" t="s">
        <v>49</v>
      </c>
      <c r="W69" s="90" t="s">
        <v>49</v>
      </c>
      <c r="X69" s="90" t="s">
        <v>49</v>
      </c>
      <c r="Y69" s="90" t="s">
        <v>49</v>
      </c>
      <c r="Z69" s="90" t="s">
        <v>49</v>
      </c>
      <c r="AB69" s="90" t="s">
        <v>49</v>
      </c>
      <c r="AC69" s="90" t="s">
        <v>49</v>
      </c>
      <c r="AD69" s="90" t="s">
        <v>49</v>
      </c>
      <c r="AE69" s="90" t="s">
        <v>49</v>
      </c>
      <c r="AF69" s="90" t="s">
        <v>49</v>
      </c>
      <c r="AG69" s="90" t="s">
        <v>49</v>
      </c>
      <c r="AH69" s="90" t="s">
        <v>49</v>
      </c>
      <c r="AI69" s="91"/>
    </row>
    <row r="70" spans="1:35" outlineLevel="1" x14ac:dyDescent="0.3">
      <c r="A70" s="30">
        <v>9232</v>
      </c>
      <c r="B70" s="208">
        <v>1941</v>
      </c>
      <c r="C70" s="90" t="s">
        <v>49</v>
      </c>
      <c r="D70" s="90" t="s">
        <v>49</v>
      </c>
      <c r="E70" s="90" t="s">
        <v>49</v>
      </c>
      <c r="F70" s="90" t="s">
        <v>49</v>
      </c>
      <c r="G70" s="90" t="s">
        <v>49</v>
      </c>
      <c r="H70" s="90" t="s">
        <v>49</v>
      </c>
      <c r="I70" s="90" t="s">
        <v>49</v>
      </c>
      <c r="J70" s="90"/>
      <c r="K70" s="90" t="s">
        <v>49</v>
      </c>
      <c r="L70" s="90" t="s">
        <v>49</v>
      </c>
      <c r="M70" s="90" t="s">
        <v>49</v>
      </c>
      <c r="N70" s="90" t="s">
        <v>49</v>
      </c>
      <c r="O70" s="90" t="s">
        <v>49</v>
      </c>
      <c r="P70" s="90" t="s">
        <v>49</v>
      </c>
      <c r="Q70" s="90" t="s">
        <v>49</v>
      </c>
      <c r="R70" s="90" t="s">
        <v>49</v>
      </c>
      <c r="S70" s="90" t="s">
        <v>49</v>
      </c>
      <c r="T70" s="90" t="s">
        <v>49</v>
      </c>
      <c r="U70" s="90" t="s">
        <v>49</v>
      </c>
      <c r="V70" s="90" t="s">
        <v>49</v>
      </c>
      <c r="W70" s="90" t="s">
        <v>49</v>
      </c>
      <c r="X70" s="90" t="s">
        <v>49</v>
      </c>
      <c r="Y70" s="90" t="s">
        <v>49</v>
      </c>
      <c r="Z70" s="90" t="s">
        <v>49</v>
      </c>
      <c r="AB70" s="90" t="s">
        <v>49</v>
      </c>
      <c r="AC70" s="90" t="s">
        <v>49</v>
      </c>
      <c r="AD70" s="90" t="s">
        <v>49</v>
      </c>
      <c r="AE70" s="90" t="s">
        <v>49</v>
      </c>
      <c r="AF70" s="90" t="s">
        <v>49</v>
      </c>
      <c r="AG70" s="90" t="s">
        <v>49</v>
      </c>
      <c r="AH70" s="90" t="s">
        <v>49</v>
      </c>
      <c r="AI70" s="91"/>
    </row>
    <row r="71" spans="1:35" outlineLevel="1" x14ac:dyDescent="0.3">
      <c r="A71" s="30">
        <v>10681</v>
      </c>
      <c r="B71" s="208">
        <v>1942</v>
      </c>
      <c r="C71" s="90" t="s">
        <v>49</v>
      </c>
      <c r="D71" s="90" t="s">
        <v>49</v>
      </c>
      <c r="E71" s="90" t="s">
        <v>49</v>
      </c>
      <c r="F71" s="90" t="s">
        <v>49</v>
      </c>
      <c r="G71" s="90" t="s">
        <v>49</v>
      </c>
      <c r="H71" s="90" t="s">
        <v>49</v>
      </c>
      <c r="I71" s="90" t="s">
        <v>49</v>
      </c>
      <c r="J71" s="90"/>
      <c r="K71" s="90" t="s">
        <v>49</v>
      </c>
      <c r="L71" s="90" t="s">
        <v>49</v>
      </c>
      <c r="M71" s="90" t="s">
        <v>49</v>
      </c>
      <c r="N71" s="90" t="s">
        <v>49</v>
      </c>
      <c r="O71" s="90" t="s">
        <v>49</v>
      </c>
      <c r="P71" s="90" t="s">
        <v>49</v>
      </c>
      <c r="Q71" s="90" t="s">
        <v>49</v>
      </c>
      <c r="R71" s="90" t="s">
        <v>49</v>
      </c>
      <c r="S71" s="90" t="s">
        <v>49</v>
      </c>
      <c r="T71" s="90" t="s">
        <v>49</v>
      </c>
      <c r="U71" s="90" t="s">
        <v>49</v>
      </c>
      <c r="V71" s="90" t="s">
        <v>49</v>
      </c>
      <c r="W71" s="90" t="s">
        <v>49</v>
      </c>
      <c r="X71" s="90" t="s">
        <v>49</v>
      </c>
      <c r="Y71" s="90" t="s">
        <v>49</v>
      </c>
      <c r="Z71" s="90" t="s">
        <v>49</v>
      </c>
      <c r="AB71" s="90" t="s">
        <v>49</v>
      </c>
      <c r="AC71" s="90" t="s">
        <v>49</v>
      </c>
      <c r="AD71" s="90" t="s">
        <v>49</v>
      </c>
      <c r="AE71" s="90" t="s">
        <v>49</v>
      </c>
      <c r="AF71" s="90" t="s">
        <v>49</v>
      </c>
      <c r="AG71" s="90" t="s">
        <v>49</v>
      </c>
      <c r="AH71" s="90" t="s">
        <v>49</v>
      </c>
      <c r="AI71" s="91"/>
    </row>
    <row r="72" spans="1:35" outlineLevel="1" x14ac:dyDescent="0.3">
      <c r="A72" s="30">
        <v>13035</v>
      </c>
      <c r="B72" s="208">
        <v>1943</v>
      </c>
      <c r="C72" s="90" t="s">
        <v>49</v>
      </c>
      <c r="D72" s="90" t="s">
        <v>49</v>
      </c>
      <c r="E72" s="90" t="s">
        <v>49</v>
      </c>
      <c r="F72" s="90" t="s">
        <v>49</v>
      </c>
      <c r="G72" s="90" t="s">
        <v>49</v>
      </c>
      <c r="H72" s="90" t="s">
        <v>49</v>
      </c>
      <c r="I72" s="90" t="s">
        <v>49</v>
      </c>
      <c r="J72" s="90"/>
      <c r="K72" s="90" t="s">
        <v>49</v>
      </c>
      <c r="L72" s="90" t="s">
        <v>49</v>
      </c>
      <c r="M72" s="90" t="s">
        <v>49</v>
      </c>
      <c r="N72" s="90" t="s">
        <v>49</v>
      </c>
      <c r="O72" s="90" t="s">
        <v>49</v>
      </c>
      <c r="P72" s="90" t="s">
        <v>49</v>
      </c>
      <c r="Q72" s="90" t="s">
        <v>49</v>
      </c>
      <c r="R72" s="90" t="s">
        <v>49</v>
      </c>
      <c r="S72" s="90" t="s">
        <v>49</v>
      </c>
      <c r="T72" s="90" t="s">
        <v>49</v>
      </c>
      <c r="U72" s="90" t="s">
        <v>49</v>
      </c>
      <c r="V72" s="90" t="s">
        <v>49</v>
      </c>
      <c r="W72" s="90" t="s">
        <v>49</v>
      </c>
      <c r="X72" s="90" t="s">
        <v>49</v>
      </c>
      <c r="Y72" s="90" t="s">
        <v>49</v>
      </c>
      <c r="Z72" s="90" t="s">
        <v>49</v>
      </c>
      <c r="AB72" s="90" t="s">
        <v>49</v>
      </c>
      <c r="AC72" s="90" t="s">
        <v>49</v>
      </c>
      <c r="AD72" s="90" t="s">
        <v>49</v>
      </c>
      <c r="AE72" s="90" t="s">
        <v>49</v>
      </c>
      <c r="AF72" s="90" t="s">
        <v>49</v>
      </c>
      <c r="AG72" s="90" t="s">
        <v>49</v>
      </c>
      <c r="AH72" s="90" t="s">
        <v>49</v>
      </c>
      <c r="AI72" s="91"/>
    </row>
    <row r="73" spans="1:35" outlineLevel="1" x14ac:dyDescent="0.3">
      <c r="A73" s="30">
        <v>18801</v>
      </c>
      <c r="B73" s="208">
        <v>1944</v>
      </c>
      <c r="C73" s="90" t="s">
        <v>49</v>
      </c>
      <c r="D73" s="90" t="s">
        <v>49</v>
      </c>
      <c r="E73" s="90" t="s">
        <v>49</v>
      </c>
      <c r="F73" s="90" t="s">
        <v>49</v>
      </c>
      <c r="G73" s="90" t="s">
        <v>49</v>
      </c>
      <c r="H73" s="90" t="s">
        <v>49</v>
      </c>
      <c r="I73" s="90" t="s">
        <v>49</v>
      </c>
      <c r="J73" s="90"/>
      <c r="K73" s="90" t="s">
        <v>49</v>
      </c>
      <c r="L73" s="90" t="s">
        <v>49</v>
      </c>
      <c r="M73" s="90" t="s">
        <v>49</v>
      </c>
      <c r="N73" s="90" t="s">
        <v>49</v>
      </c>
      <c r="O73" s="90" t="s">
        <v>49</v>
      </c>
      <c r="P73" s="90" t="s">
        <v>49</v>
      </c>
      <c r="Q73" s="90" t="s">
        <v>49</v>
      </c>
      <c r="R73" s="90" t="s">
        <v>49</v>
      </c>
      <c r="S73" s="90" t="s">
        <v>49</v>
      </c>
      <c r="T73" s="90" t="s">
        <v>49</v>
      </c>
      <c r="U73" s="90" t="s">
        <v>49</v>
      </c>
      <c r="V73" s="90" t="s">
        <v>49</v>
      </c>
      <c r="W73" s="90" t="s">
        <v>49</v>
      </c>
      <c r="X73" s="90" t="s">
        <v>49</v>
      </c>
      <c r="Y73" s="90" t="s">
        <v>49</v>
      </c>
      <c r="Z73" s="90" t="s">
        <v>49</v>
      </c>
      <c r="AB73" s="90" t="s">
        <v>49</v>
      </c>
      <c r="AC73" s="90" t="s">
        <v>49</v>
      </c>
      <c r="AD73" s="90" t="s">
        <v>49</v>
      </c>
      <c r="AE73" s="90" t="s">
        <v>49</v>
      </c>
      <c r="AF73" s="90" t="s">
        <v>49</v>
      </c>
      <c r="AG73" s="90" t="s">
        <v>49</v>
      </c>
      <c r="AH73" s="90" t="s">
        <v>49</v>
      </c>
      <c r="AI73" s="91"/>
    </row>
    <row r="74" spans="1:35" outlineLevel="1" x14ac:dyDescent="0.3">
      <c r="A74" s="30">
        <v>20566</v>
      </c>
      <c r="B74" s="208">
        <v>1945</v>
      </c>
      <c r="C74" s="90" t="s">
        <v>49</v>
      </c>
      <c r="D74" s="90" t="s">
        <v>49</v>
      </c>
      <c r="E74" s="90" t="s">
        <v>49</v>
      </c>
      <c r="F74" s="90" t="s">
        <v>49</v>
      </c>
      <c r="G74" s="90" t="s">
        <v>49</v>
      </c>
      <c r="H74" s="90" t="s">
        <v>49</v>
      </c>
      <c r="I74" s="90" t="s">
        <v>49</v>
      </c>
      <c r="J74" s="90"/>
      <c r="K74" s="90" t="s">
        <v>49</v>
      </c>
      <c r="L74" s="90" t="s">
        <v>49</v>
      </c>
      <c r="M74" s="90" t="s">
        <v>49</v>
      </c>
      <c r="N74" s="90" t="s">
        <v>49</v>
      </c>
      <c r="O74" s="90" t="s">
        <v>49</v>
      </c>
      <c r="P74" s="90" t="s">
        <v>49</v>
      </c>
      <c r="Q74" s="90" t="s">
        <v>49</v>
      </c>
      <c r="R74" s="90" t="s">
        <v>49</v>
      </c>
      <c r="S74" s="90" t="s">
        <v>49</v>
      </c>
      <c r="T74" s="90" t="s">
        <v>49</v>
      </c>
      <c r="U74" s="90" t="s">
        <v>49</v>
      </c>
      <c r="V74" s="90" t="s">
        <v>49</v>
      </c>
      <c r="W74" s="90" t="s">
        <v>49</v>
      </c>
      <c r="X74" s="90" t="s">
        <v>49</v>
      </c>
      <c r="Y74" s="90" t="s">
        <v>49</v>
      </c>
      <c r="Z74" s="90" t="s">
        <v>49</v>
      </c>
      <c r="AB74" s="90" t="s">
        <v>49</v>
      </c>
      <c r="AC74" s="90" t="s">
        <v>49</v>
      </c>
      <c r="AD74" s="90" t="s">
        <v>49</v>
      </c>
      <c r="AE74" s="90" t="s">
        <v>49</v>
      </c>
      <c r="AF74" s="90" t="s">
        <v>49</v>
      </c>
      <c r="AG74" s="90" t="s">
        <v>49</v>
      </c>
      <c r="AH74" s="90" t="s">
        <v>49</v>
      </c>
      <c r="AI74" s="91"/>
    </row>
    <row r="75" spans="1:35" outlineLevel="1" x14ac:dyDescent="0.3">
      <c r="A75" s="30">
        <v>27930</v>
      </c>
      <c r="B75" s="208">
        <v>1946</v>
      </c>
      <c r="C75" s="90" t="s">
        <v>49</v>
      </c>
      <c r="D75" s="90" t="s">
        <v>49</v>
      </c>
      <c r="E75" s="90" t="s">
        <v>49</v>
      </c>
      <c r="F75" s="90" t="s">
        <v>49</v>
      </c>
      <c r="G75" s="90" t="s">
        <v>49</v>
      </c>
      <c r="H75" s="90" t="s">
        <v>49</v>
      </c>
      <c r="I75" s="90" t="s">
        <v>49</v>
      </c>
      <c r="J75" s="90"/>
      <c r="K75" s="90" t="s">
        <v>49</v>
      </c>
      <c r="L75" s="90" t="s">
        <v>49</v>
      </c>
      <c r="M75" s="90" t="s">
        <v>49</v>
      </c>
      <c r="N75" s="90" t="s">
        <v>49</v>
      </c>
      <c r="O75" s="90" t="s">
        <v>49</v>
      </c>
      <c r="P75" s="90" t="s">
        <v>49</v>
      </c>
      <c r="Q75" s="90" t="s">
        <v>49</v>
      </c>
      <c r="R75" s="90" t="s">
        <v>49</v>
      </c>
      <c r="S75" s="90" t="s">
        <v>49</v>
      </c>
      <c r="T75" s="90" t="s">
        <v>49</v>
      </c>
      <c r="U75" s="90" t="s">
        <v>49</v>
      </c>
      <c r="V75" s="90" t="s">
        <v>49</v>
      </c>
      <c r="W75" s="90" t="s">
        <v>49</v>
      </c>
      <c r="X75" s="90" t="s">
        <v>49</v>
      </c>
      <c r="Y75" s="90" t="s">
        <v>49</v>
      </c>
      <c r="Z75" s="90" t="s">
        <v>49</v>
      </c>
      <c r="AB75" s="90" t="s">
        <v>49</v>
      </c>
      <c r="AC75" s="90" t="s">
        <v>49</v>
      </c>
      <c r="AD75" s="90" t="s">
        <v>49</v>
      </c>
      <c r="AE75" s="90" t="s">
        <v>49</v>
      </c>
      <c r="AF75" s="90" t="s">
        <v>49</v>
      </c>
      <c r="AG75" s="90" t="s">
        <v>49</v>
      </c>
      <c r="AH75" s="90" t="s">
        <v>49</v>
      </c>
      <c r="AI75" s="91"/>
    </row>
    <row r="76" spans="1:35" outlineLevel="1" x14ac:dyDescent="0.3">
      <c r="A76" s="30">
        <v>31023</v>
      </c>
      <c r="B76" s="208">
        <v>1947</v>
      </c>
      <c r="C76" s="90" t="s">
        <v>49</v>
      </c>
      <c r="D76" s="90" t="s">
        <v>49</v>
      </c>
      <c r="E76" s="90" t="s">
        <v>49</v>
      </c>
      <c r="F76" s="90" t="s">
        <v>49</v>
      </c>
      <c r="G76" s="90" t="s">
        <v>49</v>
      </c>
      <c r="H76" s="90" t="s">
        <v>49</v>
      </c>
      <c r="I76" s="90" t="s">
        <v>49</v>
      </c>
      <c r="J76" s="90"/>
      <c r="K76" s="90" t="s">
        <v>49</v>
      </c>
      <c r="L76" s="90" t="s">
        <v>49</v>
      </c>
      <c r="M76" s="90" t="s">
        <v>49</v>
      </c>
      <c r="N76" s="90" t="s">
        <v>49</v>
      </c>
      <c r="O76" s="90" t="s">
        <v>49</v>
      </c>
      <c r="P76" s="90" t="s">
        <v>49</v>
      </c>
      <c r="Q76" s="90" t="s">
        <v>49</v>
      </c>
      <c r="R76" s="90" t="s">
        <v>49</v>
      </c>
      <c r="S76" s="90" t="s">
        <v>49</v>
      </c>
      <c r="T76" s="90" t="s">
        <v>49</v>
      </c>
      <c r="U76" s="90" t="s">
        <v>49</v>
      </c>
      <c r="V76" s="90" t="s">
        <v>49</v>
      </c>
      <c r="W76" s="90" t="s">
        <v>49</v>
      </c>
      <c r="X76" s="90" t="s">
        <v>49</v>
      </c>
      <c r="Y76" s="90" t="s">
        <v>49</v>
      </c>
      <c r="Z76" s="90" t="s">
        <v>49</v>
      </c>
      <c r="AB76" s="90" t="s">
        <v>49</v>
      </c>
      <c r="AC76" s="90" t="s">
        <v>49</v>
      </c>
      <c r="AD76" s="90" t="s">
        <v>49</v>
      </c>
      <c r="AE76" s="90" t="s">
        <v>49</v>
      </c>
      <c r="AF76" s="90" t="s">
        <v>49</v>
      </c>
      <c r="AG76" s="90" t="s">
        <v>49</v>
      </c>
      <c r="AH76" s="90" t="s">
        <v>49</v>
      </c>
      <c r="AI76" s="91"/>
    </row>
    <row r="77" spans="1:35" outlineLevel="1" x14ac:dyDescent="0.3">
      <c r="A77" s="30">
        <v>33101</v>
      </c>
      <c r="B77" s="208">
        <v>1948</v>
      </c>
      <c r="C77" s="90" t="s">
        <v>49</v>
      </c>
      <c r="D77" s="90" t="s">
        <v>49</v>
      </c>
      <c r="E77" s="90" t="s">
        <v>49</v>
      </c>
      <c r="F77" s="90" t="s">
        <v>49</v>
      </c>
      <c r="G77" s="90" t="s">
        <v>49</v>
      </c>
      <c r="H77" s="90" t="s">
        <v>49</v>
      </c>
      <c r="I77" s="90" t="s">
        <v>49</v>
      </c>
      <c r="J77" s="90"/>
      <c r="K77" s="90" t="s">
        <v>49</v>
      </c>
      <c r="L77" s="90" t="s">
        <v>49</v>
      </c>
      <c r="M77" s="90" t="s">
        <v>49</v>
      </c>
      <c r="N77" s="90" t="s">
        <v>49</v>
      </c>
      <c r="O77" s="90" t="s">
        <v>49</v>
      </c>
      <c r="P77" s="90" t="s">
        <v>49</v>
      </c>
      <c r="Q77" s="90" t="s">
        <v>49</v>
      </c>
      <c r="R77" s="90" t="s">
        <v>49</v>
      </c>
      <c r="S77" s="90" t="s">
        <v>49</v>
      </c>
      <c r="T77" s="90" t="s">
        <v>49</v>
      </c>
      <c r="U77" s="90" t="s">
        <v>49</v>
      </c>
      <c r="V77" s="90" t="s">
        <v>49</v>
      </c>
      <c r="W77" s="90" t="s">
        <v>49</v>
      </c>
      <c r="X77" s="90" t="s">
        <v>49</v>
      </c>
      <c r="Y77" s="90" t="s">
        <v>49</v>
      </c>
      <c r="Z77" s="90" t="s">
        <v>49</v>
      </c>
      <c r="AB77" s="90" t="s">
        <v>49</v>
      </c>
      <c r="AC77" s="90" t="s">
        <v>49</v>
      </c>
      <c r="AD77" s="90" t="s">
        <v>49</v>
      </c>
      <c r="AE77" s="90" t="s">
        <v>49</v>
      </c>
      <c r="AF77" s="90" t="s">
        <v>49</v>
      </c>
      <c r="AG77" s="90" t="s">
        <v>49</v>
      </c>
      <c r="AH77" s="90" t="s">
        <v>49</v>
      </c>
      <c r="AI77" s="91"/>
    </row>
    <row r="78" spans="1:35" outlineLevel="1" x14ac:dyDescent="0.3">
      <c r="A78" s="30">
        <v>36412</v>
      </c>
      <c r="B78" s="208">
        <v>1949</v>
      </c>
      <c r="C78" s="90" t="s">
        <v>49</v>
      </c>
      <c r="D78" s="90" t="s">
        <v>49</v>
      </c>
      <c r="E78" s="90" t="s">
        <v>49</v>
      </c>
      <c r="F78" s="90" t="s">
        <v>49</v>
      </c>
      <c r="G78" s="90" t="s">
        <v>49</v>
      </c>
      <c r="H78" s="90" t="s">
        <v>49</v>
      </c>
      <c r="I78" s="90" t="s">
        <v>49</v>
      </c>
      <c r="J78" s="90"/>
      <c r="K78" s="90" t="s">
        <v>49</v>
      </c>
      <c r="L78" s="90" t="s">
        <v>49</v>
      </c>
      <c r="M78" s="90" t="s">
        <v>49</v>
      </c>
      <c r="N78" s="90" t="s">
        <v>49</v>
      </c>
      <c r="O78" s="90" t="s">
        <v>49</v>
      </c>
      <c r="P78" s="90" t="s">
        <v>49</v>
      </c>
      <c r="Q78" s="90" t="s">
        <v>49</v>
      </c>
      <c r="R78" s="90" t="s">
        <v>49</v>
      </c>
      <c r="S78" s="90" t="s">
        <v>49</v>
      </c>
      <c r="T78" s="90" t="s">
        <v>49</v>
      </c>
      <c r="U78" s="90" t="s">
        <v>49</v>
      </c>
      <c r="V78" s="90" t="s">
        <v>49</v>
      </c>
      <c r="W78" s="90" t="s">
        <v>49</v>
      </c>
      <c r="X78" s="90" t="s">
        <v>49</v>
      </c>
      <c r="Y78" s="90" t="s">
        <v>49</v>
      </c>
      <c r="Z78" s="90" t="s">
        <v>49</v>
      </c>
      <c r="AB78" s="90" t="s">
        <v>49</v>
      </c>
      <c r="AC78" s="90" t="s">
        <v>49</v>
      </c>
      <c r="AD78" s="90" t="s">
        <v>49</v>
      </c>
      <c r="AE78" s="90" t="s">
        <v>49</v>
      </c>
      <c r="AF78" s="90" t="s">
        <v>49</v>
      </c>
      <c r="AG78" s="90" t="s">
        <v>49</v>
      </c>
      <c r="AH78" s="90" t="s">
        <v>49</v>
      </c>
      <c r="AI78" s="91"/>
    </row>
    <row r="79" spans="1:35" outlineLevel="1" x14ac:dyDescent="0.3">
      <c r="A79" s="30">
        <v>42163</v>
      </c>
      <c r="B79" s="208">
        <v>1950</v>
      </c>
      <c r="C79" s="90" t="s">
        <v>49</v>
      </c>
      <c r="D79" s="90" t="s">
        <v>49</v>
      </c>
      <c r="E79" s="90" t="s">
        <v>49</v>
      </c>
      <c r="F79" s="90" t="s">
        <v>49</v>
      </c>
      <c r="G79" s="90" t="s">
        <v>49</v>
      </c>
      <c r="H79" s="90" t="s">
        <v>49</v>
      </c>
      <c r="I79" s="90" t="s">
        <v>49</v>
      </c>
      <c r="J79" s="90"/>
      <c r="K79" s="90" t="s">
        <v>49</v>
      </c>
      <c r="L79" s="90" t="s">
        <v>49</v>
      </c>
      <c r="M79" s="90" t="s">
        <v>49</v>
      </c>
      <c r="N79" s="90" t="s">
        <v>49</v>
      </c>
      <c r="O79" s="90" t="s">
        <v>49</v>
      </c>
      <c r="P79" s="90" t="s">
        <v>49</v>
      </c>
      <c r="Q79" s="90" t="s">
        <v>49</v>
      </c>
      <c r="R79" s="90" t="s">
        <v>49</v>
      </c>
      <c r="S79" s="90" t="s">
        <v>49</v>
      </c>
      <c r="T79" s="90" t="s">
        <v>49</v>
      </c>
      <c r="U79" s="90" t="s">
        <v>49</v>
      </c>
      <c r="V79" s="90" t="s">
        <v>49</v>
      </c>
      <c r="W79" s="90" t="s">
        <v>49</v>
      </c>
      <c r="X79" s="90" t="s">
        <v>49</v>
      </c>
      <c r="Y79" s="90" t="s">
        <v>49</v>
      </c>
      <c r="Z79" s="90" t="s">
        <v>49</v>
      </c>
      <c r="AB79" s="90" t="s">
        <v>49</v>
      </c>
      <c r="AC79" s="90" t="s">
        <v>49</v>
      </c>
      <c r="AD79" s="90" t="s">
        <v>49</v>
      </c>
      <c r="AE79" s="90" t="s">
        <v>49</v>
      </c>
      <c r="AF79" s="90" t="s">
        <v>49</v>
      </c>
      <c r="AG79" s="90" t="s">
        <v>49</v>
      </c>
      <c r="AH79" s="90" t="s">
        <v>49</v>
      </c>
      <c r="AI79" s="91"/>
    </row>
    <row r="80" spans="1:35" outlineLevel="1" x14ac:dyDescent="0.3">
      <c r="A80" s="30">
        <v>54375</v>
      </c>
      <c r="B80" s="208">
        <v>1951</v>
      </c>
      <c r="C80" s="90" t="s">
        <v>49</v>
      </c>
      <c r="D80" s="90" t="s">
        <v>49</v>
      </c>
      <c r="E80" s="90" t="s">
        <v>49</v>
      </c>
      <c r="F80" s="90" t="s">
        <v>49</v>
      </c>
      <c r="G80" s="90" t="s">
        <v>49</v>
      </c>
      <c r="H80" s="90" t="s">
        <v>49</v>
      </c>
      <c r="I80" s="90" t="s">
        <v>49</v>
      </c>
      <c r="J80" s="90"/>
      <c r="K80" s="90" t="s">
        <v>49</v>
      </c>
      <c r="L80" s="90" t="s">
        <v>49</v>
      </c>
      <c r="M80" s="90" t="s">
        <v>49</v>
      </c>
      <c r="N80" s="90" t="s">
        <v>49</v>
      </c>
      <c r="O80" s="90" t="s">
        <v>49</v>
      </c>
      <c r="P80" s="90" t="s">
        <v>49</v>
      </c>
      <c r="Q80" s="90" t="s">
        <v>49</v>
      </c>
      <c r="R80" s="90" t="s">
        <v>49</v>
      </c>
      <c r="S80" s="90" t="s">
        <v>49</v>
      </c>
      <c r="T80" s="90" t="s">
        <v>49</v>
      </c>
      <c r="U80" s="90" t="s">
        <v>49</v>
      </c>
      <c r="V80" s="90" t="s">
        <v>49</v>
      </c>
      <c r="W80" s="90" t="s">
        <v>49</v>
      </c>
      <c r="X80" s="90" t="s">
        <v>49</v>
      </c>
      <c r="Y80" s="90" t="s">
        <v>49</v>
      </c>
      <c r="Z80" s="90" t="s">
        <v>49</v>
      </c>
      <c r="AB80" s="90" t="s">
        <v>49</v>
      </c>
      <c r="AC80" s="90" t="s">
        <v>49</v>
      </c>
      <c r="AD80" s="90" t="s">
        <v>49</v>
      </c>
      <c r="AE80" s="90" t="s">
        <v>49</v>
      </c>
      <c r="AF80" s="90" t="s">
        <v>49</v>
      </c>
      <c r="AG80" s="90" t="s">
        <v>49</v>
      </c>
      <c r="AH80" s="90" t="s">
        <v>49</v>
      </c>
      <c r="AI80" s="91"/>
    </row>
    <row r="81" spans="1:35" outlineLevel="1" x14ac:dyDescent="0.3">
      <c r="A81" s="30">
        <v>60993</v>
      </c>
      <c r="B81" s="208">
        <v>1952</v>
      </c>
      <c r="C81" s="90" t="s">
        <v>49</v>
      </c>
      <c r="D81" s="90" t="s">
        <v>49</v>
      </c>
      <c r="E81" s="90" t="s">
        <v>49</v>
      </c>
      <c r="F81" s="90" t="s">
        <v>49</v>
      </c>
      <c r="G81" s="90" t="s">
        <v>49</v>
      </c>
      <c r="H81" s="90" t="s">
        <v>49</v>
      </c>
      <c r="I81" s="90" t="s">
        <v>49</v>
      </c>
      <c r="J81" s="90"/>
      <c r="K81" s="90" t="s">
        <v>49</v>
      </c>
      <c r="L81" s="90" t="s">
        <v>49</v>
      </c>
      <c r="M81" s="90" t="s">
        <v>49</v>
      </c>
      <c r="N81" s="90" t="s">
        <v>49</v>
      </c>
      <c r="O81" s="90" t="s">
        <v>49</v>
      </c>
      <c r="P81" s="90" t="s">
        <v>49</v>
      </c>
      <c r="Q81" s="90" t="s">
        <v>49</v>
      </c>
      <c r="R81" s="90" t="s">
        <v>49</v>
      </c>
      <c r="S81" s="90" t="s">
        <v>49</v>
      </c>
      <c r="T81" s="90" t="s">
        <v>49</v>
      </c>
      <c r="U81" s="90" t="s">
        <v>49</v>
      </c>
      <c r="V81" s="90" t="s">
        <v>49</v>
      </c>
      <c r="W81" s="90" t="s">
        <v>49</v>
      </c>
      <c r="X81" s="90" t="s">
        <v>49</v>
      </c>
      <c r="Y81" s="90" t="s">
        <v>49</v>
      </c>
      <c r="Z81" s="90" t="s">
        <v>49</v>
      </c>
      <c r="AB81" s="90" t="s">
        <v>49</v>
      </c>
      <c r="AC81" s="90" t="s">
        <v>49</v>
      </c>
      <c r="AD81" s="90" t="s">
        <v>49</v>
      </c>
      <c r="AE81" s="90" t="s">
        <v>49</v>
      </c>
      <c r="AF81" s="90" t="s">
        <v>49</v>
      </c>
      <c r="AG81" s="90" t="s">
        <v>49</v>
      </c>
      <c r="AH81" s="90" t="s">
        <v>49</v>
      </c>
      <c r="AI81" s="91"/>
    </row>
    <row r="82" spans="1:35" outlineLevel="1" x14ac:dyDescent="0.3">
      <c r="A82" s="30">
        <v>60664</v>
      </c>
      <c r="B82" s="208">
        <v>1953</v>
      </c>
      <c r="C82" s="90" t="s">
        <v>49</v>
      </c>
      <c r="D82" s="90" t="s">
        <v>49</v>
      </c>
      <c r="E82" s="90" t="s">
        <v>49</v>
      </c>
      <c r="F82" s="90" t="s">
        <v>49</v>
      </c>
      <c r="G82" s="90" t="s">
        <v>49</v>
      </c>
      <c r="H82" s="90" t="s">
        <v>49</v>
      </c>
      <c r="I82" s="90" t="s">
        <v>49</v>
      </c>
      <c r="J82" s="90"/>
      <c r="K82" s="90" t="s">
        <v>49</v>
      </c>
      <c r="L82" s="90" t="s">
        <v>49</v>
      </c>
      <c r="M82" s="90" t="s">
        <v>49</v>
      </c>
      <c r="N82" s="90" t="s">
        <v>49</v>
      </c>
      <c r="O82" s="90" t="s">
        <v>49</v>
      </c>
      <c r="P82" s="90" t="s">
        <v>49</v>
      </c>
      <c r="Q82" s="90" t="s">
        <v>49</v>
      </c>
      <c r="R82" s="90" t="s">
        <v>49</v>
      </c>
      <c r="S82" s="90" t="s">
        <v>49</v>
      </c>
      <c r="T82" s="90" t="s">
        <v>49</v>
      </c>
      <c r="U82" s="90" t="s">
        <v>49</v>
      </c>
      <c r="V82" s="90" t="s">
        <v>49</v>
      </c>
      <c r="W82" s="90" t="s">
        <v>49</v>
      </c>
      <c r="X82" s="90" t="s">
        <v>49</v>
      </c>
      <c r="Y82" s="90" t="s">
        <v>49</v>
      </c>
      <c r="Z82" s="90" t="s">
        <v>49</v>
      </c>
      <c r="AB82" s="90" t="s">
        <v>49</v>
      </c>
      <c r="AC82" s="90" t="s">
        <v>49</v>
      </c>
      <c r="AD82" s="90" t="s">
        <v>49</v>
      </c>
      <c r="AE82" s="90" t="s">
        <v>49</v>
      </c>
      <c r="AF82" s="90" t="s">
        <v>49</v>
      </c>
      <c r="AG82" s="90" t="s">
        <v>49</v>
      </c>
      <c r="AH82" s="90" t="s">
        <v>49</v>
      </c>
      <c r="AI82" s="91"/>
    </row>
    <row r="83" spans="1:35" outlineLevel="1" x14ac:dyDescent="0.3">
      <c r="A83" s="30">
        <v>73936</v>
      </c>
      <c r="B83" s="208">
        <v>1954</v>
      </c>
      <c r="C83" s="90" t="s">
        <v>49</v>
      </c>
      <c r="D83" s="90" t="s">
        <v>49</v>
      </c>
      <c r="E83" s="90" t="s">
        <v>49</v>
      </c>
      <c r="F83" s="90" t="s">
        <v>49</v>
      </c>
      <c r="G83" s="90" t="s">
        <v>49</v>
      </c>
      <c r="H83" s="90" t="s">
        <v>49</v>
      </c>
      <c r="I83" s="90" t="s">
        <v>49</v>
      </c>
      <c r="J83" s="90"/>
      <c r="K83" s="90" t="s">
        <v>49</v>
      </c>
      <c r="L83" s="90" t="s">
        <v>49</v>
      </c>
      <c r="M83" s="90" t="s">
        <v>49</v>
      </c>
      <c r="N83" s="90" t="s">
        <v>49</v>
      </c>
      <c r="O83" s="90" t="s">
        <v>49</v>
      </c>
      <c r="P83" s="90" t="s">
        <v>49</v>
      </c>
      <c r="Q83" s="90" t="s">
        <v>49</v>
      </c>
      <c r="R83" s="90" t="s">
        <v>49</v>
      </c>
      <c r="S83" s="90" t="s">
        <v>49</v>
      </c>
      <c r="T83" s="90" t="s">
        <v>49</v>
      </c>
      <c r="U83" s="90" t="s">
        <v>49</v>
      </c>
      <c r="V83" s="90" t="s">
        <v>49</v>
      </c>
      <c r="W83" s="90" t="s">
        <v>49</v>
      </c>
      <c r="X83" s="90" t="s">
        <v>49</v>
      </c>
      <c r="Y83" s="90" t="s">
        <v>49</v>
      </c>
      <c r="Z83" s="90" t="s">
        <v>49</v>
      </c>
      <c r="AB83" s="90" t="s">
        <v>49</v>
      </c>
      <c r="AC83" s="90" t="s">
        <v>49</v>
      </c>
      <c r="AD83" s="90" t="s">
        <v>49</v>
      </c>
      <c r="AE83" s="90" t="s">
        <v>49</v>
      </c>
      <c r="AF83" s="90" t="s">
        <v>49</v>
      </c>
      <c r="AG83" s="90" t="s">
        <v>49</v>
      </c>
      <c r="AH83" s="90" t="s">
        <v>49</v>
      </c>
      <c r="AI83" s="91"/>
    </row>
    <row r="84" spans="1:35" outlineLevel="1" x14ac:dyDescent="0.3">
      <c r="A84" s="30">
        <v>90053</v>
      </c>
      <c r="B84" s="208">
        <v>1955</v>
      </c>
      <c r="C84" s="90" t="s">
        <v>49</v>
      </c>
      <c r="D84" s="90" t="s">
        <v>49</v>
      </c>
      <c r="E84" s="90" t="s">
        <v>49</v>
      </c>
      <c r="F84" s="90" t="s">
        <v>49</v>
      </c>
      <c r="G84" s="90" t="s">
        <v>49</v>
      </c>
      <c r="H84" s="90" t="s">
        <v>49</v>
      </c>
      <c r="I84" s="90" t="s">
        <v>49</v>
      </c>
      <c r="J84" s="90"/>
      <c r="K84" s="90" t="s">
        <v>49</v>
      </c>
      <c r="L84" s="90" t="s">
        <v>49</v>
      </c>
      <c r="M84" s="90" t="s">
        <v>49</v>
      </c>
      <c r="N84" s="90" t="s">
        <v>49</v>
      </c>
      <c r="O84" s="90" t="s">
        <v>49</v>
      </c>
      <c r="P84" s="90" t="s">
        <v>49</v>
      </c>
      <c r="Q84" s="90" t="s">
        <v>49</v>
      </c>
      <c r="R84" s="90" t="s">
        <v>49</v>
      </c>
      <c r="S84" s="90" t="s">
        <v>49</v>
      </c>
      <c r="T84" s="90" t="s">
        <v>49</v>
      </c>
      <c r="U84" s="90" t="s">
        <v>49</v>
      </c>
      <c r="V84" s="90" t="s">
        <v>49</v>
      </c>
      <c r="W84" s="90" t="s">
        <v>49</v>
      </c>
      <c r="X84" s="90" t="s">
        <v>49</v>
      </c>
      <c r="Y84" s="90" t="s">
        <v>49</v>
      </c>
      <c r="Z84" s="90" t="s">
        <v>49</v>
      </c>
      <c r="AB84" s="90" t="s">
        <v>49</v>
      </c>
      <c r="AC84" s="90" t="s">
        <v>49</v>
      </c>
      <c r="AD84" s="90" t="s">
        <v>49</v>
      </c>
      <c r="AE84" s="90" t="s">
        <v>49</v>
      </c>
      <c r="AF84" s="90" t="s">
        <v>49</v>
      </c>
      <c r="AG84" s="90" t="s">
        <v>49</v>
      </c>
      <c r="AH84" s="90" t="s">
        <v>49</v>
      </c>
      <c r="AI84" s="91"/>
    </row>
    <row r="85" spans="1:35" outlineLevel="1" x14ac:dyDescent="0.3">
      <c r="A85" s="30">
        <v>102920</v>
      </c>
      <c r="B85" s="208">
        <v>1956</v>
      </c>
      <c r="C85" s="90" t="s">
        <v>49</v>
      </c>
      <c r="D85" s="90" t="s">
        <v>49</v>
      </c>
      <c r="E85" s="90" t="s">
        <v>49</v>
      </c>
      <c r="F85" s="90" t="s">
        <v>49</v>
      </c>
      <c r="G85" s="90" t="s">
        <v>49</v>
      </c>
      <c r="H85" s="90" t="s">
        <v>49</v>
      </c>
      <c r="I85" s="90" t="s">
        <v>49</v>
      </c>
      <c r="J85" s="90"/>
      <c r="K85" s="90" t="s">
        <v>49</v>
      </c>
      <c r="L85" s="90" t="s">
        <v>49</v>
      </c>
      <c r="M85" s="90" t="s">
        <v>49</v>
      </c>
      <c r="N85" s="90" t="s">
        <v>49</v>
      </c>
      <c r="O85" s="90" t="s">
        <v>49</v>
      </c>
      <c r="P85" s="90" t="s">
        <v>49</v>
      </c>
      <c r="Q85" s="90" t="s">
        <v>49</v>
      </c>
      <c r="R85" s="90" t="s">
        <v>49</v>
      </c>
      <c r="S85" s="90" t="s">
        <v>49</v>
      </c>
      <c r="T85" s="90" t="s">
        <v>49</v>
      </c>
      <c r="U85" s="90" t="s">
        <v>49</v>
      </c>
      <c r="V85" s="90" t="s">
        <v>49</v>
      </c>
      <c r="W85" s="90" t="s">
        <v>49</v>
      </c>
      <c r="X85" s="90" t="s">
        <v>49</v>
      </c>
      <c r="Y85" s="90" t="s">
        <v>49</v>
      </c>
      <c r="Z85" s="90" t="s">
        <v>49</v>
      </c>
      <c r="AB85" s="90" t="s">
        <v>49</v>
      </c>
      <c r="AC85" s="90" t="s">
        <v>49</v>
      </c>
      <c r="AD85" s="90" t="s">
        <v>49</v>
      </c>
      <c r="AE85" s="90" t="s">
        <v>49</v>
      </c>
      <c r="AF85" s="90" t="s">
        <v>49</v>
      </c>
      <c r="AG85" s="90" t="s">
        <v>49</v>
      </c>
      <c r="AH85" s="90" t="s">
        <v>49</v>
      </c>
      <c r="AI85" s="91"/>
    </row>
    <row r="86" spans="1:35" outlineLevel="1" x14ac:dyDescent="0.3">
      <c r="A86" s="30">
        <v>118206</v>
      </c>
      <c r="B86" s="208">
        <v>1957</v>
      </c>
      <c r="C86" s="90" t="s">
        <v>49</v>
      </c>
      <c r="D86" s="90" t="s">
        <v>49</v>
      </c>
      <c r="E86" s="90" t="s">
        <v>49</v>
      </c>
      <c r="F86" s="90" t="s">
        <v>49</v>
      </c>
      <c r="G86" s="90" t="s">
        <v>49</v>
      </c>
      <c r="H86" s="90" t="s">
        <v>49</v>
      </c>
      <c r="I86" s="90" t="s">
        <v>49</v>
      </c>
      <c r="J86" s="90"/>
      <c r="K86" s="90" t="s">
        <v>49</v>
      </c>
      <c r="L86" s="90" t="s">
        <v>49</v>
      </c>
      <c r="M86" s="90" t="s">
        <v>49</v>
      </c>
      <c r="N86" s="90" t="s">
        <v>49</v>
      </c>
      <c r="O86" s="90" t="s">
        <v>49</v>
      </c>
      <c r="P86" s="90" t="s">
        <v>49</v>
      </c>
      <c r="Q86" s="90" t="s">
        <v>49</v>
      </c>
      <c r="R86" s="90" t="s">
        <v>49</v>
      </c>
      <c r="S86" s="90" t="s">
        <v>49</v>
      </c>
      <c r="T86" s="90" t="s">
        <v>49</v>
      </c>
      <c r="U86" s="90" t="s">
        <v>49</v>
      </c>
      <c r="V86" s="90" t="s">
        <v>49</v>
      </c>
      <c r="W86" s="90" t="s">
        <v>49</v>
      </c>
      <c r="X86" s="90" t="s">
        <v>49</v>
      </c>
      <c r="Y86" s="90" t="s">
        <v>49</v>
      </c>
      <c r="Z86" s="90" t="s">
        <v>49</v>
      </c>
      <c r="AB86" s="90" t="s">
        <v>49</v>
      </c>
      <c r="AC86" s="90" t="s">
        <v>49</v>
      </c>
      <c r="AD86" s="90" t="s">
        <v>49</v>
      </c>
      <c r="AE86" s="90" t="s">
        <v>49</v>
      </c>
      <c r="AF86" s="90" t="s">
        <v>49</v>
      </c>
      <c r="AG86" s="90" t="s">
        <v>49</v>
      </c>
      <c r="AH86" s="90" t="s">
        <v>49</v>
      </c>
      <c r="AI86" s="91"/>
    </row>
    <row r="87" spans="1:35" outlineLevel="1" x14ac:dyDescent="0.3">
      <c r="A87" s="30">
        <v>131377</v>
      </c>
      <c r="B87" s="208">
        <v>1958</v>
      </c>
      <c r="C87" s="90" t="s">
        <v>49</v>
      </c>
      <c r="D87" s="90" t="s">
        <v>49</v>
      </c>
      <c r="E87" s="90" t="s">
        <v>49</v>
      </c>
      <c r="F87" s="90" t="s">
        <v>49</v>
      </c>
      <c r="G87" s="90" t="s">
        <v>49</v>
      </c>
      <c r="H87" s="90" t="s">
        <v>49</v>
      </c>
      <c r="I87" s="90" t="s">
        <v>49</v>
      </c>
      <c r="J87" s="90"/>
      <c r="K87" s="90" t="s">
        <v>49</v>
      </c>
      <c r="L87" s="90" t="s">
        <v>49</v>
      </c>
      <c r="M87" s="90" t="s">
        <v>49</v>
      </c>
      <c r="N87" s="90" t="s">
        <v>49</v>
      </c>
      <c r="O87" s="90" t="s">
        <v>49</v>
      </c>
      <c r="P87" s="90" t="s">
        <v>49</v>
      </c>
      <c r="Q87" s="90" t="s">
        <v>49</v>
      </c>
      <c r="R87" s="90" t="s">
        <v>49</v>
      </c>
      <c r="S87" s="90" t="s">
        <v>49</v>
      </c>
      <c r="T87" s="90" t="s">
        <v>49</v>
      </c>
      <c r="U87" s="90" t="s">
        <v>49</v>
      </c>
      <c r="V87" s="90" t="s">
        <v>49</v>
      </c>
      <c r="W87" s="90" t="s">
        <v>49</v>
      </c>
      <c r="X87" s="90" t="s">
        <v>49</v>
      </c>
      <c r="Y87" s="90" t="s">
        <v>49</v>
      </c>
      <c r="Z87" s="90" t="s">
        <v>49</v>
      </c>
      <c r="AB87" s="90" t="s">
        <v>49</v>
      </c>
      <c r="AC87" s="90" t="s">
        <v>49</v>
      </c>
      <c r="AD87" s="90" t="s">
        <v>49</v>
      </c>
      <c r="AE87" s="90" t="s">
        <v>49</v>
      </c>
      <c r="AF87" s="90" t="s">
        <v>49</v>
      </c>
      <c r="AG87" s="90" t="s">
        <v>49</v>
      </c>
      <c r="AH87" s="90" t="s">
        <v>49</v>
      </c>
      <c r="AI87" s="91"/>
    </row>
    <row r="88" spans="1:35" outlineLevel="1" x14ac:dyDescent="0.3">
      <c r="A88" s="30">
        <v>140772</v>
      </c>
      <c r="B88" s="208">
        <v>1959</v>
      </c>
      <c r="C88" s="90" t="s">
        <v>49</v>
      </c>
      <c r="D88" s="90" t="s">
        <v>49</v>
      </c>
      <c r="E88" s="90" t="s">
        <v>49</v>
      </c>
      <c r="F88" s="90" t="s">
        <v>49</v>
      </c>
      <c r="G88" s="90" t="s">
        <v>49</v>
      </c>
      <c r="H88" s="90" t="s">
        <v>49</v>
      </c>
      <c r="I88" s="90" t="s">
        <v>49</v>
      </c>
      <c r="J88" s="90"/>
      <c r="K88" s="90" t="s">
        <v>49</v>
      </c>
      <c r="L88" s="90" t="s">
        <v>49</v>
      </c>
      <c r="M88" s="90" t="s">
        <v>49</v>
      </c>
      <c r="N88" s="90" t="s">
        <v>49</v>
      </c>
      <c r="O88" s="90" t="s">
        <v>49</v>
      </c>
      <c r="P88" s="90" t="s">
        <v>49</v>
      </c>
      <c r="Q88" s="90" t="s">
        <v>49</v>
      </c>
      <c r="R88" s="90" t="s">
        <v>49</v>
      </c>
      <c r="S88" s="90" t="s">
        <v>49</v>
      </c>
      <c r="T88" s="90" t="s">
        <v>49</v>
      </c>
      <c r="U88" s="90" t="s">
        <v>49</v>
      </c>
      <c r="V88" s="90" t="s">
        <v>49</v>
      </c>
      <c r="W88" s="90" t="s">
        <v>49</v>
      </c>
      <c r="X88" s="90" t="s">
        <v>49</v>
      </c>
      <c r="Y88" s="90" t="s">
        <v>49</v>
      </c>
      <c r="Z88" s="90" t="s">
        <v>49</v>
      </c>
      <c r="AB88" s="90" t="s">
        <v>49</v>
      </c>
      <c r="AC88" s="90" t="s">
        <v>49</v>
      </c>
      <c r="AD88" s="90" t="s">
        <v>49</v>
      </c>
      <c r="AE88" s="90" t="s">
        <v>49</v>
      </c>
      <c r="AF88" s="90" t="s">
        <v>49</v>
      </c>
      <c r="AG88" s="90" t="s">
        <v>49</v>
      </c>
      <c r="AH88" s="90" t="s">
        <v>49</v>
      </c>
      <c r="AI88" s="91"/>
    </row>
    <row r="89" spans="1:35" outlineLevel="1" x14ac:dyDescent="0.3">
      <c r="A89" s="30">
        <v>159703</v>
      </c>
      <c r="B89" s="208">
        <v>1960</v>
      </c>
      <c r="C89" s="101">
        <f>E89+H89</f>
        <v>23616</v>
      </c>
      <c r="D89" s="213">
        <f t="shared" ref="D89:D93" si="0">(C89/A90)*100</f>
        <v>13.632270428779236</v>
      </c>
      <c r="E89" s="101">
        <v>12878</v>
      </c>
      <c r="F89" s="90" t="s">
        <v>49</v>
      </c>
      <c r="G89" s="90" t="s">
        <v>49</v>
      </c>
      <c r="H89" s="101">
        <v>10738</v>
      </c>
      <c r="I89" s="90" t="s">
        <v>49</v>
      </c>
      <c r="J89" s="90"/>
      <c r="K89" s="257">
        <f>N89+R89</f>
        <v>27838</v>
      </c>
      <c r="L89" s="213">
        <f t="shared" ref="L89:L93" si="1">(K89/A89)*100</f>
        <v>17.431106491424707</v>
      </c>
      <c r="M89" s="90" t="s">
        <v>49</v>
      </c>
      <c r="N89" s="101">
        <f>'GF1876-1976'!AI89</f>
        <v>15382</v>
      </c>
      <c r="O89" s="90" t="s">
        <v>49</v>
      </c>
      <c r="P89" s="90" t="s">
        <v>49</v>
      </c>
      <c r="Q89" s="90" t="s">
        <v>49</v>
      </c>
      <c r="R89" s="101">
        <v>12456</v>
      </c>
      <c r="S89" s="90" t="s">
        <v>49</v>
      </c>
      <c r="T89" s="90" t="s">
        <v>49</v>
      </c>
      <c r="U89" s="90" t="s">
        <v>49</v>
      </c>
      <c r="V89" s="90" t="s">
        <v>49</v>
      </c>
      <c r="W89" s="90" t="s">
        <v>49</v>
      </c>
      <c r="X89" s="90" t="s">
        <v>49</v>
      </c>
      <c r="Y89" s="90" t="s">
        <v>49</v>
      </c>
      <c r="Z89" s="90" t="s">
        <v>49</v>
      </c>
      <c r="AB89" s="90" t="s">
        <v>49</v>
      </c>
      <c r="AC89" s="101">
        <f t="shared" ref="AC89:AC98" si="2">C89-K89</f>
        <v>-4222</v>
      </c>
      <c r="AD89" s="215">
        <f t="shared" ref="AD89:AD93" si="3">(AC89/$A89)*100</f>
        <v>-2.6436572888424137</v>
      </c>
      <c r="AE89" s="90" t="s">
        <v>49</v>
      </c>
      <c r="AF89" s="90" t="s">
        <v>49</v>
      </c>
      <c r="AG89" s="90" t="s">
        <v>49</v>
      </c>
      <c r="AH89" s="90" t="s">
        <v>49</v>
      </c>
      <c r="AI89" s="91"/>
    </row>
    <row r="90" spans="1:35" outlineLevel="1" x14ac:dyDescent="0.3">
      <c r="A90" s="30">
        <v>173236</v>
      </c>
      <c r="B90" s="208">
        <v>1961</v>
      </c>
      <c r="C90" s="101">
        <f t="shared" ref="C90:C93" si="4">E90+H90</f>
        <v>25031</v>
      </c>
      <c r="D90" s="213">
        <f t="shared" si="0"/>
        <v>13.40125601640424</v>
      </c>
      <c r="E90" s="101">
        <v>12221</v>
      </c>
      <c r="F90" s="90" t="s">
        <v>49</v>
      </c>
      <c r="G90" s="90" t="s">
        <v>49</v>
      </c>
      <c r="H90" s="101">
        <v>12810</v>
      </c>
      <c r="I90" s="90" t="s">
        <v>49</v>
      </c>
      <c r="J90" s="90"/>
      <c r="K90" s="257">
        <f t="shared" ref="K90:K99" si="5">N90+R90</f>
        <v>29050</v>
      </c>
      <c r="L90" s="213">
        <f t="shared" si="1"/>
        <v>16.769031840956846</v>
      </c>
      <c r="M90" s="90" t="s">
        <v>49</v>
      </c>
      <c r="N90" s="101">
        <f>'GF1876-1976'!AI90</f>
        <v>14795</v>
      </c>
      <c r="O90" s="90" t="s">
        <v>49</v>
      </c>
      <c r="P90" s="90" t="s">
        <v>49</v>
      </c>
      <c r="Q90" s="90" t="s">
        <v>49</v>
      </c>
      <c r="R90" s="101">
        <v>14255</v>
      </c>
      <c r="S90" s="90" t="s">
        <v>49</v>
      </c>
      <c r="T90" s="90" t="s">
        <v>49</v>
      </c>
      <c r="U90" s="90" t="s">
        <v>49</v>
      </c>
      <c r="V90" s="90" t="s">
        <v>49</v>
      </c>
      <c r="W90" s="90" t="s">
        <v>49</v>
      </c>
      <c r="X90" s="90" t="s">
        <v>49</v>
      </c>
      <c r="Y90" s="90" t="s">
        <v>49</v>
      </c>
      <c r="Z90" s="90" t="s">
        <v>49</v>
      </c>
      <c r="AB90" s="90" t="s">
        <v>49</v>
      </c>
      <c r="AC90" s="101">
        <f t="shared" si="2"/>
        <v>-4019</v>
      </c>
      <c r="AD90" s="215">
        <f t="shared" si="3"/>
        <v>-2.3199565910087974</v>
      </c>
      <c r="AE90" s="90" t="s">
        <v>49</v>
      </c>
      <c r="AF90" s="90" t="s">
        <v>49</v>
      </c>
      <c r="AG90" s="90" t="s">
        <v>49</v>
      </c>
      <c r="AH90" s="90" t="s">
        <v>49</v>
      </c>
      <c r="AI90" s="91"/>
    </row>
    <row r="91" spans="1:35" outlineLevel="1" x14ac:dyDescent="0.3">
      <c r="A91" s="30">
        <v>186781</v>
      </c>
      <c r="B91" s="208">
        <v>1962</v>
      </c>
      <c r="C91" s="101">
        <f t="shared" si="4"/>
        <v>28183</v>
      </c>
      <c r="D91" s="213">
        <f t="shared" si="0"/>
        <v>13.552646764637993</v>
      </c>
      <c r="E91" s="101">
        <v>13955</v>
      </c>
      <c r="F91" s="90" t="s">
        <v>49</v>
      </c>
      <c r="G91" s="90" t="s">
        <v>49</v>
      </c>
      <c r="H91" s="101">
        <v>14228</v>
      </c>
      <c r="I91" s="90" t="s">
        <v>49</v>
      </c>
      <c r="J91" s="90"/>
      <c r="K91" s="257">
        <f t="shared" si="5"/>
        <v>32133</v>
      </c>
      <c r="L91" s="213">
        <f t="shared" si="1"/>
        <v>17.203569956258935</v>
      </c>
      <c r="M91" s="90" t="s">
        <v>49</v>
      </c>
      <c r="N91" s="101">
        <f>'GF1876-1976'!AI91</f>
        <v>16491</v>
      </c>
      <c r="O91" s="90" t="s">
        <v>49</v>
      </c>
      <c r="P91" s="90" t="s">
        <v>49</v>
      </c>
      <c r="Q91" s="90" t="s">
        <v>49</v>
      </c>
      <c r="R91" s="101">
        <v>15642</v>
      </c>
      <c r="S91" s="90" t="s">
        <v>49</v>
      </c>
      <c r="T91" s="90" t="s">
        <v>49</v>
      </c>
      <c r="U91" s="90" t="s">
        <v>49</v>
      </c>
      <c r="V91" s="90" t="s">
        <v>49</v>
      </c>
      <c r="W91" s="90" t="s">
        <v>49</v>
      </c>
      <c r="X91" s="90" t="s">
        <v>49</v>
      </c>
      <c r="Y91" s="90" t="s">
        <v>49</v>
      </c>
      <c r="Z91" s="90" t="s">
        <v>49</v>
      </c>
      <c r="AB91" s="90" t="s">
        <v>49</v>
      </c>
      <c r="AC91" s="101">
        <f t="shared" si="2"/>
        <v>-3950</v>
      </c>
      <c r="AD91" s="215">
        <f t="shared" si="3"/>
        <v>-2.1147761281929101</v>
      </c>
      <c r="AE91" s="90" t="s">
        <v>49</v>
      </c>
      <c r="AF91" s="90" t="s">
        <v>49</v>
      </c>
      <c r="AG91" s="90" t="s">
        <v>49</v>
      </c>
      <c r="AH91" s="90" t="s">
        <v>49</v>
      </c>
      <c r="AI91" s="91"/>
    </row>
    <row r="92" spans="1:35" outlineLevel="1" x14ac:dyDescent="0.3">
      <c r="A92" s="30">
        <v>207952</v>
      </c>
      <c r="B92" s="208">
        <v>1963</v>
      </c>
      <c r="C92" s="101">
        <f t="shared" si="4"/>
        <v>32453</v>
      </c>
      <c r="D92" s="213">
        <f t="shared" si="0"/>
        <v>13.219090757267789</v>
      </c>
      <c r="E92" s="101">
        <v>16379</v>
      </c>
      <c r="F92" s="90" t="s">
        <v>49</v>
      </c>
      <c r="G92" s="90" t="s">
        <v>49</v>
      </c>
      <c r="H92" s="101">
        <v>16074</v>
      </c>
      <c r="I92" s="90" t="s">
        <v>49</v>
      </c>
      <c r="J92" s="90"/>
      <c r="K92" s="257">
        <f t="shared" si="5"/>
        <v>38394</v>
      </c>
      <c r="L92" s="213">
        <f t="shared" si="1"/>
        <v>18.462914518735094</v>
      </c>
      <c r="M92" s="90" t="s">
        <v>49</v>
      </c>
      <c r="N92" s="101">
        <f>'GF1876-1976'!AI92</f>
        <v>19721</v>
      </c>
      <c r="O92" s="90" t="s">
        <v>49</v>
      </c>
      <c r="P92" s="90" t="s">
        <v>49</v>
      </c>
      <c r="Q92" s="90" t="s">
        <v>49</v>
      </c>
      <c r="R92" s="101">
        <v>18673</v>
      </c>
      <c r="S92" s="90" t="s">
        <v>49</v>
      </c>
      <c r="T92" s="90" t="s">
        <v>49</v>
      </c>
      <c r="U92" s="90" t="s">
        <v>49</v>
      </c>
      <c r="V92" s="90" t="s">
        <v>49</v>
      </c>
      <c r="W92" s="90" t="s">
        <v>49</v>
      </c>
      <c r="X92" s="90" t="s">
        <v>49</v>
      </c>
      <c r="Y92" s="90" t="s">
        <v>49</v>
      </c>
      <c r="Z92" s="90" t="s">
        <v>49</v>
      </c>
      <c r="AB92" s="90" t="s">
        <v>49</v>
      </c>
      <c r="AC92" s="101">
        <f t="shared" si="2"/>
        <v>-5941</v>
      </c>
      <c r="AD92" s="215">
        <f t="shared" si="3"/>
        <v>-2.8569092867584827</v>
      </c>
      <c r="AE92" s="90" t="s">
        <v>49</v>
      </c>
      <c r="AF92" s="90" t="s">
        <v>49</v>
      </c>
      <c r="AG92" s="90" t="s">
        <v>49</v>
      </c>
      <c r="AH92" s="90" t="s">
        <v>49</v>
      </c>
      <c r="AI92" s="91"/>
    </row>
    <row r="93" spans="1:35" x14ac:dyDescent="0.3">
      <c r="A93" s="30">
        <v>245501</v>
      </c>
      <c r="B93" s="208">
        <v>1964</v>
      </c>
      <c r="C93" s="101">
        <f t="shared" si="4"/>
        <v>36918</v>
      </c>
      <c r="D93" s="213">
        <f t="shared" si="0"/>
        <v>13.805250168274624</v>
      </c>
      <c r="E93" s="101">
        <v>18575</v>
      </c>
      <c r="F93" s="90" t="s">
        <v>49</v>
      </c>
      <c r="G93" s="90" t="s">
        <v>49</v>
      </c>
      <c r="H93" s="101">
        <v>18343</v>
      </c>
      <c r="I93" s="90" t="s">
        <v>49</v>
      </c>
      <c r="J93" s="90"/>
      <c r="K93" s="93">
        <f t="shared" si="5"/>
        <v>46371</v>
      </c>
      <c r="L93" s="213">
        <f t="shared" si="1"/>
        <v>18.888314100553565</v>
      </c>
      <c r="M93" s="90" t="s">
        <v>49</v>
      </c>
      <c r="N93" s="101">
        <f>'GF1876-1976'!AI93</f>
        <v>23044</v>
      </c>
      <c r="O93" s="90" t="s">
        <v>49</v>
      </c>
      <c r="P93" s="90" t="s">
        <v>49</v>
      </c>
      <c r="Q93" s="90" t="s">
        <v>49</v>
      </c>
      <c r="R93" s="101">
        <v>23327</v>
      </c>
      <c r="S93" s="90" t="s">
        <v>49</v>
      </c>
      <c r="T93" s="90" t="s">
        <v>49</v>
      </c>
      <c r="U93" s="90" t="s">
        <v>49</v>
      </c>
      <c r="V93" s="90" t="s">
        <v>49</v>
      </c>
      <c r="W93" s="90" t="s">
        <v>49</v>
      </c>
      <c r="X93" s="90" t="s">
        <v>49</v>
      </c>
      <c r="Y93" s="90" t="s">
        <v>49</v>
      </c>
      <c r="Z93" s="90" t="s">
        <v>49</v>
      </c>
      <c r="AB93" s="90" t="s">
        <v>49</v>
      </c>
      <c r="AC93" s="101">
        <f t="shared" si="2"/>
        <v>-9453</v>
      </c>
      <c r="AD93" s="264">
        <f t="shared" si="3"/>
        <v>-3.8504934806782867</v>
      </c>
      <c r="AE93" s="90" t="s">
        <v>49</v>
      </c>
      <c r="AF93" s="90" t="s">
        <v>49</v>
      </c>
      <c r="AG93" s="90" t="s">
        <v>49</v>
      </c>
      <c r="AH93" s="90" t="s">
        <v>49</v>
      </c>
    </row>
    <row r="94" spans="1:35" x14ac:dyDescent="0.3">
      <c r="A94" s="30">
        <v>267420</v>
      </c>
      <c r="B94" s="208">
        <v>1965</v>
      </c>
      <c r="C94" s="101">
        <f t="shared" ref="C94:C96" si="6">E94+H94+I94</f>
        <v>48158</v>
      </c>
      <c r="D94" s="213">
        <f t="shared" ref="D94:D138" si="7">(C94/A95)*100</f>
        <v>16.204121186018654</v>
      </c>
      <c r="E94" s="101">
        <v>21928</v>
      </c>
      <c r="F94" s="90" t="s">
        <v>49</v>
      </c>
      <c r="G94" s="90" t="s">
        <v>49</v>
      </c>
      <c r="H94" s="101">
        <v>24766</v>
      </c>
      <c r="I94" s="101">
        <v>1464</v>
      </c>
      <c r="J94" s="90"/>
      <c r="K94" s="93">
        <f t="shared" si="5"/>
        <v>49197</v>
      </c>
      <c r="L94" s="213">
        <f>(K94/A94)*100</f>
        <v>18.396903746914965</v>
      </c>
      <c r="M94" s="90" t="s">
        <v>49</v>
      </c>
      <c r="N94" s="101">
        <f>'GF1876-1976'!AI94</f>
        <v>26305</v>
      </c>
      <c r="O94" s="90" t="s">
        <v>49</v>
      </c>
      <c r="P94" s="90" t="s">
        <v>49</v>
      </c>
      <c r="Q94" s="90" t="s">
        <v>49</v>
      </c>
      <c r="R94" s="101">
        <v>22892</v>
      </c>
      <c r="S94" s="90" t="s">
        <v>49</v>
      </c>
      <c r="T94" s="90" t="s">
        <v>49</v>
      </c>
      <c r="U94" s="90" t="s">
        <v>49</v>
      </c>
      <c r="V94" s="90" t="s">
        <v>49</v>
      </c>
      <c r="W94" s="90" t="s">
        <v>49</v>
      </c>
      <c r="X94" s="90" t="s">
        <v>49</v>
      </c>
      <c r="Y94" s="90" t="s">
        <v>49</v>
      </c>
      <c r="Z94" s="90" t="s">
        <v>49</v>
      </c>
      <c r="AB94" s="90" t="s">
        <v>49</v>
      </c>
      <c r="AC94" s="101">
        <f t="shared" si="2"/>
        <v>-1039</v>
      </c>
      <c r="AD94" s="215">
        <f t="shared" ref="AD94:AD99" si="8">(AC94/$A94)*100</f>
        <v>-0.388527410066562</v>
      </c>
      <c r="AE94" s="90" t="s">
        <v>49</v>
      </c>
      <c r="AF94" s="90" t="s">
        <v>49</v>
      </c>
      <c r="AG94" s="90" t="s">
        <v>49</v>
      </c>
      <c r="AH94" s="102" t="s">
        <v>49</v>
      </c>
    </row>
    <row r="95" spans="1:35" x14ac:dyDescent="0.3">
      <c r="A95" s="30">
        <v>297196</v>
      </c>
      <c r="B95" s="208">
        <v>1966</v>
      </c>
      <c r="C95" s="101">
        <f>E95+H95+I95</f>
        <v>51411</v>
      </c>
      <c r="D95" s="213">
        <f t="shared" si="7"/>
        <v>15.817552495961849</v>
      </c>
      <c r="E95" s="101">
        <v>24411</v>
      </c>
      <c r="F95" s="90" t="s">
        <v>49</v>
      </c>
      <c r="G95" s="90" t="s">
        <v>49</v>
      </c>
      <c r="H95" s="101">
        <v>25304</v>
      </c>
      <c r="I95" s="101">
        <v>1696</v>
      </c>
      <c r="J95" s="101"/>
      <c r="K95" s="93">
        <f t="shared" si="5"/>
        <v>53266</v>
      </c>
      <c r="L95" s="213">
        <f t="shared" ref="L95:L139" si="9">(K95/A95)*100</f>
        <v>17.922852259115196</v>
      </c>
      <c r="M95" s="90" t="s">
        <v>49</v>
      </c>
      <c r="N95" s="101">
        <f>'GF1876-1976'!AI95</f>
        <v>27013</v>
      </c>
      <c r="O95" s="90" t="s">
        <v>49</v>
      </c>
      <c r="P95" s="90" t="s">
        <v>49</v>
      </c>
      <c r="Q95" s="90" t="s">
        <v>49</v>
      </c>
      <c r="R95" s="101">
        <v>26253</v>
      </c>
      <c r="S95" s="90" t="s">
        <v>49</v>
      </c>
      <c r="T95" s="90" t="s">
        <v>49</v>
      </c>
      <c r="U95" s="90" t="s">
        <v>49</v>
      </c>
      <c r="V95" s="90" t="s">
        <v>49</v>
      </c>
      <c r="W95" s="90" t="s">
        <v>49</v>
      </c>
      <c r="X95" s="90" t="s">
        <v>49</v>
      </c>
      <c r="Y95" s="90" t="s">
        <v>49</v>
      </c>
      <c r="Z95" s="90" t="s">
        <v>49</v>
      </c>
      <c r="AB95" s="90" t="s">
        <v>49</v>
      </c>
      <c r="AC95" s="101">
        <f t="shared" si="2"/>
        <v>-1855</v>
      </c>
      <c r="AD95" s="215">
        <f t="shared" si="8"/>
        <v>-0.62416721624786342</v>
      </c>
      <c r="AE95" s="90" t="s">
        <v>49</v>
      </c>
      <c r="AF95" s="90" t="s">
        <v>49</v>
      </c>
      <c r="AG95" s="90" t="s">
        <v>49</v>
      </c>
      <c r="AH95" s="102" t="s">
        <v>49</v>
      </c>
    </row>
    <row r="96" spans="1:35" x14ac:dyDescent="0.3">
      <c r="A96" s="30">
        <v>325025</v>
      </c>
      <c r="B96" s="208">
        <v>1967</v>
      </c>
      <c r="C96" s="101">
        <f t="shared" si="6"/>
        <v>56899</v>
      </c>
      <c r="D96" s="213">
        <f t="shared" si="7"/>
        <v>15.811514541847064</v>
      </c>
      <c r="E96" s="101">
        <v>27243</v>
      </c>
      <c r="F96" s="90" t="s">
        <v>49</v>
      </c>
      <c r="G96" s="90" t="s">
        <v>49</v>
      </c>
      <c r="H96" s="101">
        <v>27856</v>
      </c>
      <c r="I96" s="101">
        <v>1800</v>
      </c>
      <c r="J96" s="101"/>
      <c r="K96" s="93">
        <f t="shared" si="5"/>
        <v>61839</v>
      </c>
      <c r="L96" s="213">
        <f t="shared" si="9"/>
        <v>19.025921082993616</v>
      </c>
      <c r="M96" s="90" t="s">
        <v>49</v>
      </c>
      <c r="N96" s="101">
        <f>'GF1876-1976'!AI96</f>
        <v>32350</v>
      </c>
      <c r="O96" s="90" t="s">
        <v>49</v>
      </c>
      <c r="P96" s="90" t="s">
        <v>49</v>
      </c>
      <c r="Q96" s="90" t="s">
        <v>49</v>
      </c>
      <c r="R96" s="101">
        <v>29489</v>
      </c>
      <c r="S96" s="90" t="s">
        <v>49</v>
      </c>
      <c r="T96" s="90" t="s">
        <v>49</v>
      </c>
      <c r="U96" s="90" t="s">
        <v>49</v>
      </c>
      <c r="V96" s="90" t="s">
        <v>49</v>
      </c>
      <c r="W96" s="90" t="s">
        <v>49</v>
      </c>
      <c r="X96" s="90" t="s">
        <v>49</v>
      </c>
      <c r="Y96" s="90" t="s">
        <v>49</v>
      </c>
      <c r="Z96" s="90" t="s">
        <v>49</v>
      </c>
      <c r="AB96" s="90" t="s">
        <v>49</v>
      </c>
      <c r="AC96" s="101">
        <f t="shared" si="2"/>
        <v>-4940</v>
      </c>
      <c r="AD96" s="215">
        <f t="shared" si="8"/>
        <v>-1.519883085916468</v>
      </c>
      <c r="AE96" s="90" t="s">
        <v>49</v>
      </c>
      <c r="AF96" s="90" t="s">
        <v>49</v>
      </c>
      <c r="AG96" s="90" t="s">
        <v>49</v>
      </c>
      <c r="AH96" s="102" t="s">
        <v>49</v>
      </c>
    </row>
    <row r="97" spans="1:61" x14ac:dyDescent="0.3">
      <c r="A97" s="30">
        <v>359858</v>
      </c>
      <c r="B97" s="208">
        <v>1968</v>
      </c>
      <c r="C97" s="101">
        <f>E97+H97+I97</f>
        <v>63771</v>
      </c>
      <c r="D97" s="213">
        <f t="shared" si="7"/>
        <v>16.031081257730094</v>
      </c>
      <c r="E97" s="101">
        <v>31732</v>
      </c>
      <c r="F97" s="90" t="s">
        <v>49</v>
      </c>
      <c r="G97" s="90" t="s">
        <v>49</v>
      </c>
      <c r="H97" s="101">
        <v>29968</v>
      </c>
      <c r="I97" s="101">
        <v>2071</v>
      </c>
      <c r="J97" s="101"/>
      <c r="K97" s="93">
        <f t="shared" si="5"/>
        <v>67333</v>
      </c>
      <c r="L97" s="213">
        <f t="shared" si="9"/>
        <v>18.710991557781124</v>
      </c>
      <c r="M97" s="90" t="s">
        <v>49</v>
      </c>
      <c r="N97" s="101">
        <f>'GF1876-1976'!AI97</f>
        <v>35373</v>
      </c>
      <c r="O97" s="90" t="s">
        <v>49</v>
      </c>
      <c r="P97" s="90" t="s">
        <v>49</v>
      </c>
      <c r="Q97" s="90" t="s">
        <v>49</v>
      </c>
      <c r="R97" s="101">
        <v>31960</v>
      </c>
      <c r="S97" s="90" t="s">
        <v>49</v>
      </c>
      <c r="T97" s="90" t="s">
        <v>49</v>
      </c>
      <c r="U97" s="90" t="s">
        <v>49</v>
      </c>
      <c r="V97" s="90" t="s">
        <v>49</v>
      </c>
      <c r="W97" s="90" t="s">
        <v>49</v>
      </c>
      <c r="X97" s="90" t="s">
        <v>49</v>
      </c>
      <c r="Y97" s="90" t="s">
        <v>49</v>
      </c>
      <c r="Z97" s="90" t="s">
        <v>49</v>
      </c>
      <c r="AB97" s="90" t="s">
        <v>49</v>
      </c>
      <c r="AC97" s="101">
        <f t="shared" si="2"/>
        <v>-3562</v>
      </c>
      <c r="AD97" s="215">
        <f t="shared" si="8"/>
        <v>-0.98983487931350689</v>
      </c>
      <c r="AE97" s="90" t="s">
        <v>49</v>
      </c>
      <c r="AF97" s="90" t="s">
        <v>49</v>
      </c>
      <c r="AG97" s="90" t="s">
        <v>49</v>
      </c>
      <c r="AH97" s="102" t="s">
        <v>49</v>
      </c>
    </row>
    <row r="98" spans="1:61" x14ac:dyDescent="0.3">
      <c r="A98" s="30">
        <v>397796</v>
      </c>
      <c r="B98" s="208">
        <v>1969</v>
      </c>
      <c r="C98" s="101">
        <f>E98+H98+I98</f>
        <v>71934</v>
      </c>
      <c r="D98" s="213">
        <f t="shared" si="7"/>
        <v>16.190411883862254</v>
      </c>
      <c r="E98" s="101">
        <v>35712</v>
      </c>
      <c r="F98" s="90" t="s">
        <v>49</v>
      </c>
      <c r="G98" s="90" t="s">
        <v>49</v>
      </c>
      <c r="H98" s="101">
        <v>33929</v>
      </c>
      <c r="I98" s="101">
        <v>2293</v>
      </c>
      <c r="J98" s="101"/>
      <c r="K98" s="93">
        <f t="shared" si="5"/>
        <v>75623</v>
      </c>
      <c r="L98" s="213">
        <f t="shared" si="9"/>
        <v>19.010497843115566</v>
      </c>
      <c r="M98" s="90" t="s">
        <v>49</v>
      </c>
      <c r="N98" s="101">
        <f>'GF1876-1976'!AI98</f>
        <v>40591</v>
      </c>
      <c r="O98" s="90" t="s">
        <v>49</v>
      </c>
      <c r="P98" s="90" t="s">
        <v>49</v>
      </c>
      <c r="Q98" s="90" t="s">
        <v>49</v>
      </c>
      <c r="R98" s="101">
        <v>35032</v>
      </c>
      <c r="S98" s="90" t="s">
        <v>49</v>
      </c>
      <c r="T98" s="90" t="s">
        <v>49</v>
      </c>
      <c r="U98" s="90" t="s">
        <v>49</v>
      </c>
      <c r="V98" s="90" t="s">
        <v>49</v>
      </c>
      <c r="W98" s="90" t="s">
        <v>49</v>
      </c>
      <c r="X98" s="90" t="s">
        <v>49</v>
      </c>
      <c r="Y98" s="90" t="s">
        <v>49</v>
      </c>
      <c r="Z98" s="90" t="s">
        <v>49</v>
      </c>
      <c r="AB98" s="90" t="s">
        <v>49</v>
      </c>
      <c r="AC98" s="101">
        <f t="shared" si="2"/>
        <v>-3689</v>
      </c>
      <c r="AD98" s="215">
        <f t="shared" si="8"/>
        <v>-0.92735975223481382</v>
      </c>
      <c r="AE98" s="90" t="s">
        <v>49</v>
      </c>
      <c r="AF98" s="90" t="s">
        <v>49</v>
      </c>
      <c r="AG98" s="90" t="s">
        <v>49</v>
      </c>
      <c r="AH98" s="102" t="s">
        <v>49</v>
      </c>
    </row>
    <row r="99" spans="1:61" x14ac:dyDescent="0.3">
      <c r="A99" s="30">
        <v>444300</v>
      </c>
      <c r="B99" s="208">
        <v>1970</v>
      </c>
      <c r="C99" s="101">
        <f>E99+H99+I99</f>
        <v>92179</v>
      </c>
      <c r="D99" s="213">
        <f t="shared" si="7"/>
        <v>18.811618514686405</v>
      </c>
      <c r="E99" s="59">
        <v>48392</v>
      </c>
      <c r="F99" s="90" t="s">
        <v>49</v>
      </c>
      <c r="G99" s="90" t="s">
        <v>49</v>
      </c>
      <c r="H99" s="101">
        <v>36787</v>
      </c>
      <c r="I99" s="101">
        <v>7000</v>
      </c>
      <c r="J99" s="101"/>
      <c r="K99" s="260">
        <f t="shared" si="5"/>
        <v>86321</v>
      </c>
      <c r="L99" s="261">
        <f t="shared" si="9"/>
        <v>19.428539275264463</v>
      </c>
      <c r="M99" s="265" t="s">
        <v>49</v>
      </c>
      <c r="N99" s="260">
        <f>'GF1876-1976'!AI99</f>
        <v>48392</v>
      </c>
      <c r="O99" s="265" t="s">
        <v>49</v>
      </c>
      <c r="P99" s="265" t="s">
        <v>49</v>
      </c>
      <c r="Q99" s="265" t="s">
        <v>49</v>
      </c>
      <c r="R99" s="260">
        <v>37929</v>
      </c>
      <c r="S99" s="265" t="s">
        <v>49</v>
      </c>
      <c r="T99" s="265" t="s">
        <v>49</v>
      </c>
      <c r="U99" s="265" t="s">
        <v>49</v>
      </c>
      <c r="V99" s="265" t="s">
        <v>49</v>
      </c>
      <c r="W99" s="265" t="s">
        <v>49</v>
      </c>
      <c r="X99" s="265" t="s">
        <v>49</v>
      </c>
      <c r="Y99" s="265" t="s">
        <v>49</v>
      </c>
      <c r="Z99" s="265" t="s">
        <v>49</v>
      </c>
      <c r="AB99" s="90" t="s">
        <v>49</v>
      </c>
      <c r="AC99" s="101">
        <f>C99-K99</f>
        <v>5858</v>
      </c>
      <c r="AD99" s="215">
        <f t="shared" si="8"/>
        <v>1.318478505514292</v>
      </c>
      <c r="AE99" s="90" t="s">
        <v>49</v>
      </c>
      <c r="AF99" s="90" t="s">
        <v>49</v>
      </c>
      <c r="AG99" s="90" t="s">
        <v>49</v>
      </c>
      <c r="AH99" s="102" t="s">
        <v>49</v>
      </c>
    </row>
    <row r="100" spans="1:61" x14ac:dyDescent="0.3">
      <c r="A100" s="30">
        <v>490011</v>
      </c>
      <c r="B100" s="208">
        <v>1971</v>
      </c>
      <c r="C100" s="90" t="s">
        <v>49</v>
      </c>
      <c r="D100" s="90" t="s">
        <v>49</v>
      </c>
      <c r="E100" s="90" t="s">
        <v>49</v>
      </c>
      <c r="F100" s="90" t="s">
        <v>49</v>
      </c>
      <c r="G100" s="90" t="s">
        <v>49</v>
      </c>
      <c r="H100" s="90" t="s">
        <v>49</v>
      </c>
      <c r="I100" s="90" t="s">
        <v>49</v>
      </c>
      <c r="J100" s="101"/>
      <c r="K100" s="90" t="s">
        <v>49</v>
      </c>
      <c r="L100" s="90" t="s">
        <v>49</v>
      </c>
      <c r="M100" s="90" t="s">
        <v>49</v>
      </c>
      <c r="N100" s="90" t="s">
        <v>49</v>
      </c>
      <c r="O100" s="90" t="s">
        <v>49</v>
      </c>
      <c r="P100" s="90" t="s">
        <v>49</v>
      </c>
      <c r="Q100" s="90" t="s">
        <v>49</v>
      </c>
      <c r="R100" s="90" t="s">
        <v>49</v>
      </c>
      <c r="S100" s="90" t="s">
        <v>49</v>
      </c>
      <c r="T100" s="90" t="s">
        <v>49</v>
      </c>
      <c r="U100" s="90" t="s">
        <v>49</v>
      </c>
      <c r="V100" s="90" t="s">
        <v>49</v>
      </c>
      <c r="W100" s="90" t="s">
        <v>49</v>
      </c>
      <c r="X100" s="90" t="s">
        <v>49</v>
      </c>
      <c r="Y100" s="90" t="s">
        <v>49</v>
      </c>
      <c r="Z100" s="90" t="s">
        <v>49</v>
      </c>
      <c r="AB100" s="90" t="s">
        <v>49</v>
      </c>
      <c r="AC100" s="90" t="s">
        <v>49</v>
      </c>
      <c r="AD100" s="90" t="s">
        <v>49</v>
      </c>
      <c r="AE100" s="90" t="s">
        <v>49</v>
      </c>
      <c r="AF100" s="90" t="s">
        <v>49</v>
      </c>
      <c r="AG100" s="90" t="s">
        <v>49</v>
      </c>
      <c r="AH100" s="102" t="s">
        <v>49</v>
      </c>
      <c r="AI100" s="82"/>
      <c r="AJ100" s="82"/>
      <c r="AK100" s="82"/>
      <c r="AL100" s="82"/>
      <c r="AM100" s="82"/>
      <c r="AN100" s="82"/>
      <c r="AO100" s="82"/>
    </row>
    <row r="101" spans="1:61" x14ac:dyDescent="0.3">
      <c r="A101" s="30">
        <v>564726</v>
      </c>
      <c r="B101" s="208">
        <v>1972</v>
      </c>
      <c r="C101" s="90" t="s">
        <v>49</v>
      </c>
      <c r="D101" s="90" t="s">
        <v>49</v>
      </c>
      <c r="E101" s="90" t="s">
        <v>49</v>
      </c>
      <c r="F101" s="90" t="s">
        <v>49</v>
      </c>
      <c r="G101" s="90" t="s">
        <v>49</v>
      </c>
      <c r="H101" s="90" t="s">
        <v>49</v>
      </c>
      <c r="I101" s="90" t="s">
        <v>49</v>
      </c>
      <c r="J101" s="101"/>
      <c r="K101" s="90" t="s">
        <v>49</v>
      </c>
      <c r="L101" s="90" t="s">
        <v>49</v>
      </c>
      <c r="M101" s="90" t="s">
        <v>49</v>
      </c>
      <c r="N101" s="90" t="s">
        <v>49</v>
      </c>
      <c r="O101" s="90" t="s">
        <v>49</v>
      </c>
      <c r="P101" s="90" t="s">
        <v>49</v>
      </c>
      <c r="Q101" s="90" t="s">
        <v>49</v>
      </c>
      <c r="R101" s="90" t="s">
        <v>49</v>
      </c>
      <c r="S101" s="90" t="s">
        <v>49</v>
      </c>
      <c r="T101" s="90" t="s">
        <v>49</v>
      </c>
      <c r="U101" s="90" t="s">
        <v>49</v>
      </c>
      <c r="V101" s="90" t="s">
        <v>49</v>
      </c>
      <c r="W101" s="90" t="s">
        <v>49</v>
      </c>
      <c r="X101" s="90" t="s">
        <v>49</v>
      </c>
      <c r="Y101" s="90" t="s">
        <v>49</v>
      </c>
      <c r="Z101" s="90" t="s">
        <v>49</v>
      </c>
      <c r="AB101" s="90" t="s">
        <v>49</v>
      </c>
      <c r="AC101" s="90" t="s">
        <v>49</v>
      </c>
      <c r="AD101" s="90" t="s">
        <v>49</v>
      </c>
      <c r="AE101" s="90" t="s">
        <v>49</v>
      </c>
      <c r="AF101" s="90" t="s">
        <v>49</v>
      </c>
      <c r="AG101" s="90" t="s">
        <v>49</v>
      </c>
      <c r="AH101" s="102" t="s">
        <v>49</v>
      </c>
      <c r="AI101" s="82"/>
      <c r="AJ101" s="82"/>
      <c r="AK101" s="82"/>
      <c r="AL101" s="82"/>
      <c r="AM101" s="82"/>
      <c r="AN101" s="82"/>
      <c r="AO101" s="82"/>
    </row>
    <row r="102" spans="1:61" x14ac:dyDescent="0.3">
      <c r="A102" s="30">
        <v>690891</v>
      </c>
      <c r="B102" s="208">
        <v>1973</v>
      </c>
      <c r="C102" s="90" t="s">
        <v>49</v>
      </c>
      <c r="D102" s="90" t="s">
        <v>49</v>
      </c>
      <c r="E102" s="90" t="s">
        <v>49</v>
      </c>
      <c r="F102" s="90" t="s">
        <v>49</v>
      </c>
      <c r="G102" s="90" t="s">
        <v>49</v>
      </c>
      <c r="H102" s="90" t="s">
        <v>49</v>
      </c>
      <c r="I102" s="90" t="s">
        <v>49</v>
      </c>
      <c r="J102" s="101"/>
      <c r="K102" s="90" t="s">
        <v>49</v>
      </c>
      <c r="L102" s="90" t="s">
        <v>49</v>
      </c>
      <c r="M102" s="90" t="s">
        <v>49</v>
      </c>
      <c r="N102" s="90" t="s">
        <v>49</v>
      </c>
      <c r="O102" s="90" t="s">
        <v>49</v>
      </c>
      <c r="P102" s="90" t="s">
        <v>49</v>
      </c>
      <c r="Q102" s="90" t="s">
        <v>49</v>
      </c>
      <c r="R102" s="90" t="s">
        <v>49</v>
      </c>
      <c r="S102" s="90" t="s">
        <v>49</v>
      </c>
      <c r="T102" s="90" t="s">
        <v>49</v>
      </c>
      <c r="U102" s="90" t="s">
        <v>49</v>
      </c>
      <c r="V102" s="90" t="s">
        <v>49</v>
      </c>
      <c r="W102" s="90" t="s">
        <v>49</v>
      </c>
      <c r="X102" s="90" t="s">
        <v>49</v>
      </c>
      <c r="Y102" s="90" t="s">
        <v>49</v>
      </c>
      <c r="Z102" s="90" t="s">
        <v>49</v>
      </c>
      <c r="AB102" s="90" t="s">
        <v>49</v>
      </c>
      <c r="AC102" s="90" t="s">
        <v>49</v>
      </c>
      <c r="AD102" s="90" t="s">
        <v>49</v>
      </c>
      <c r="AE102" s="90" t="s">
        <v>49</v>
      </c>
      <c r="AF102" s="90" t="s">
        <v>49</v>
      </c>
      <c r="AG102" s="90" t="s">
        <v>49</v>
      </c>
      <c r="AH102" s="102" t="s">
        <v>49</v>
      </c>
      <c r="AI102" s="82"/>
      <c r="AJ102" s="82"/>
      <c r="AK102" s="82"/>
      <c r="AL102" s="82"/>
      <c r="AM102" s="82"/>
      <c r="AN102" s="82"/>
      <c r="AO102" s="82"/>
    </row>
    <row r="103" spans="1:61" x14ac:dyDescent="0.3">
      <c r="A103" s="30">
        <v>899707</v>
      </c>
      <c r="B103" s="208">
        <v>1974</v>
      </c>
      <c r="C103" s="90" t="s">
        <v>49</v>
      </c>
      <c r="D103" s="90" t="s">
        <v>49</v>
      </c>
      <c r="E103" s="90" t="s">
        <v>49</v>
      </c>
      <c r="F103" s="90" t="s">
        <v>49</v>
      </c>
      <c r="G103" s="90" t="s">
        <v>49</v>
      </c>
      <c r="H103" s="90" t="s">
        <v>49</v>
      </c>
      <c r="I103" s="90" t="s">
        <v>49</v>
      </c>
      <c r="J103" s="101"/>
      <c r="K103" s="90" t="s">
        <v>49</v>
      </c>
      <c r="L103" s="90" t="s">
        <v>49</v>
      </c>
      <c r="M103" s="90" t="s">
        <v>49</v>
      </c>
      <c r="N103" s="90" t="s">
        <v>49</v>
      </c>
      <c r="O103" s="90" t="s">
        <v>49</v>
      </c>
      <c r="P103" s="90" t="s">
        <v>49</v>
      </c>
      <c r="Q103" s="90" t="s">
        <v>49</v>
      </c>
      <c r="R103" s="90" t="s">
        <v>49</v>
      </c>
      <c r="S103" s="90" t="s">
        <v>49</v>
      </c>
      <c r="T103" s="90" t="s">
        <v>49</v>
      </c>
      <c r="U103" s="90" t="s">
        <v>49</v>
      </c>
      <c r="V103" s="90" t="s">
        <v>49</v>
      </c>
      <c r="W103" s="90" t="s">
        <v>49</v>
      </c>
      <c r="X103" s="90" t="s">
        <v>49</v>
      </c>
      <c r="Y103" s="90" t="s">
        <v>49</v>
      </c>
      <c r="Z103" s="90" t="s">
        <v>49</v>
      </c>
      <c r="AB103" s="90" t="s">
        <v>49</v>
      </c>
      <c r="AC103" s="90" t="s">
        <v>49</v>
      </c>
      <c r="AD103" s="90" t="s">
        <v>49</v>
      </c>
      <c r="AE103" s="90" t="s">
        <v>49</v>
      </c>
      <c r="AF103" s="90" t="s">
        <v>49</v>
      </c>
      <c r="AG103" s="90" t="s">
        <v>49</v>
      </c>
      <c r="AH103" s="102" t="s">
        <v>49</v>
      </c>
      <c r="AI103" s="84"/>
      <c r="AJ103" s="84"/>
      <c r="AK103" s="84"/>
      <c r="AL103" s="84"/>
      <c r="AM103" s="84"/>
      <c r="AN103" s="84"/>
      <c r="AO103" s="84"/>
    </row>
    <row r="104" spans="1:61" x14ac:dyDescent="0.3">
      <c r="A104" s="30">
        <v>1100050</v>
      </c>
      <c r="B104" s="208">
        <v>1975</v>
      </c>
      <c r="C104" s="90" t="s">
        <v>49</v>
      </c>
      <c r="D104" s="90" t="s">
        <v>49</v>
      </c>
      <c r="E104" s="90" t="s">
        <v>49</v>
      </c>
      <c r="F104" s="90" t="s">
        <v>49</v>
      </c>
      <c r="G104" s="90" t="s">
        <v>49</v>
      </c>
      <c r="H104" s="90" t="s">
        <v>49</v>
      </c>
      <c r="I104" s="90" t="s">
        <v>49</v>
      </c>
      <c r="J104" s="101"/>
      <c r="K104" s="90" t="s">
        <v>49</v>
      </c>
      <c r="L104" s="90" t="s">
        <v>49</v>
      </c>
      <c r="M104" s="90" t="s">
        <v>49</v>
      </c>
      <c r="N104" s="90" t="s">
        <v>49</v>
      </c>
      <c r="O104" s="90" t="s">
        <v>49</v>
      </c>
      <c r="P104" s="90" t="s">
        <v>49</v>
      </c>
      <c r="Q104" s="90" t="s">
        <v>49</v>
      </c>
      <c r="R104" s="90" t="s">
        <v>49</v>
      </c>
      <c r="S104" s="90" t="s">
        <v>49</v>
      </c>
      <c r="T104" s="90" t="s">
        <v>49</v>
      </c>
      <c r="U104" s="90" t="s">
        <v>49</v>
      </c>
      <c r="V104" s="90" t="s">
        <v>49</v>
      </c>
      <c r="W104" s="90" t="s">
        <v>49</v>
      </c>
      <c r="X104" s="90" t="s">
        <v>49</v>
      </c>
      <c r="Y104" s="90" t="s">
        <v>49</v>
      </c>
      <c r="Z104" s="90" t="s">
        <v>49</v>
      </c>
      <c r="AB104" s="90" t="s">
        <v>49</v>
      </c>
      <c r="AC104" s="90" t="s">
        <v>49</v>
      </c>
      <c r="AD104" s="90" t="s">
        <v>49</v>
      </c>
      <c r="AE104" s="90" t="s">
        <v>49</v>
      </c>
      <c r="AF104" s="90" t="s">
        <v>49</v>
      </c>
      <c r="AG104" s="90" t="s">
        <v>49</v>
      </c>
      <c r="AH104" s="102" t="s">
        <v>49</v>
      </c>
    </row>
    <row r="105" spans="1:61" x14ac:dyDescent="0.3">
      <c r="A105" s="30">
        <v>1370968</v>
      </c>
      <c r="B105" s="208">
        <v>1976</v>
      </c>
      <c r="C105" s="90" t="s">
        <v>49</v>
      </c>
      <c r="D105" s="90" t="s">
        <v>49</v>
      </c>
      <c r="E105" s="90" t="s">
        <v>49</v>
      </c>
      <c r="F105" s="90" t="s">
        <v>49</v>
      </c>
      <c r="G105" s="90" t="s">
        <v>49</v>
      </c>
      <c r="H105" s="90" t="s">
        <v>49</v>
      </c>
      <c r="I105" s="90" t="s">
        <v>49</v>
      </c>
      <c r="J105" s="101"/>
      <c r="K105" s="90" t="s">
        <v>49</v>
      </c>
      <c r="L105" s="90" t="s">
        <v>49</v>
      </c>
      <c r="M105" s="90" t="s">
        <v>49</v>
      </c>
      <c r="N105" s="90" t="s">
        <v>49</v>
      </c>
      <c r="O105" s="90" t="s">
        <v>49</v>
      </c>
      <c r="P105" s="90" t="s">
        <v>49</v>
      </c>
      <c r="Q105" s="90" t="s">
        <v>49</v>
      </c>
      <c r="R105" s="90" t="s">
        <v>49</v>
      </c>
      <c r="S105" s="90" t="s">
        <v>49</v>
      </c>
      <c r="T105" s="90" t="s">
        <v>49</v>
      </c>
      <c r="U105" s="90" t="s">
        <v>49</v>
      </c>
      <c r="V105" s="90" t="s">
        <v>49</v>
      </c>
      <c r="W105" s="90" t="s">
        <v>49</v>
      </c>
      <c r="X105" s="90" t="s">
        <v>49</v>
      </c>
      <c r="Y105" s="90" t="s">
        <v>49</v>
      </c>
      <c r="Z105" s="90" t="s">
        <v>49</v>
      </c>
      <c r="AB105" s="90" t="s">
        <v>49</v>
      </c>
      <c r="AC105" s="90" t="s">
        <v>49</v>
      </c>
      <c r="AD105" s="90" t="s">
        <v>49</v>
      </c>
      <c r="AE105" s="90" t="s">
        <v>49</v>
      </c>
      <c r="AF105" s="90" t="s">
        <v>49</v>
      </c>
      <c r="AG105" s="90" t="s">
        <v>49</v>
      </c>
      <c r="AH105" s="102" t="s">
        <v>49</v>
      </c>
    </row>
    <row r="106" spans="1:61" x14ac:dyDescent="0.3">
      <c r="A106" s="30">
        <v>1849263</v>
      </c>
      <c r="B106" s="208">
        <v>1977</v>
      </c>
      <c r="C106" s="260">
        <v>419300</v>
      </c>
      <c r="D106" s="261">
        <f t="shared" si="7"/>
        <v>17.938750696287066</v>
      </c>
      <c r="E106" s="260">
        <v>230500</v>
      </c>
      <c r="F106" s="260">
        <v>197600</v>
      </c>
      <c r="G106" s="260">
        <v>32900</v>
      </c>
      <c r="H106" s="260">
        <v>188800</v>
      </c>
      <c r="I106" s="262" t="s">
        <v>49</v>
      </c>
      <c r="J106" s="101"/>
      <c r="K106" s="260">
        <v>514200.00000000006</v>
      </c>
      <c r="L106" s="261">
        <f t="shared" si="9"/>
        <v>27.80567177302526</v>
      </c>
      <c r="M106" s="260">
        <v>422500</v>
      </c>
      <c r="N106" s="260">
        <f t="shared" ref="N106:N139" si="10">O106+P106</f>
        <v>373600</v>
      </c>
      <c r="O106" s="260">
        <v>254000</v>
      </c>
      <c r="P106" s="260">
        <v>119600</v>
      </c>
      <c r="Q106" s="260">
        <v>48800</v>
      </c>
      <c r="R106" s="260">
        <f t="shared" ref="R106:R139" si="11">M106-N106</f>
        <v>48900</v>
      </c>
      <c r="S106" s="260">
        <v>91800</v>
      </c>
      <c r="T106" s="260">
        <v>40000</v>
      </c>
      <c r="U106" s="260">
        <v>51800</v>
      </c>
      <c r="V106" s="260">
        <v>36500</v>
      </c>
      <c r="W106" s="260">
        <v>15300</v>
      </c>
      <c r="X106" s="264">
        <f>(U106/$A106)*100</f>
        <v>2.8011159040114899</v>
      </c>
      <c r="Y106" s="264">
        <f t="shared" ref="Y106:Z106" si="12">(V106/$A106)*100</f>
        <v>1.9737592759926523</v>
      </c>
      <c r="Z106" s="264">
        <f t="shared" si="12"/>
        <v>0.82735662801883769</v>
      </c>
      <c r="AA106" s="84"/>
      <c r="AB106" s="84">
        <f t="shared" ref="AB106:AB139" si="13">AC106+AE106</f>
        <v>-99400.000000000058</v>
      </c>
      <c r="AC106" s="101">
        <f t="shared" ref="AC106:AC139" si="14">C106-K106</f>
        <v>-94900.000000000058</v>
      </c>
      <c r="AD106" s="215">
        <f>(AC106/$A106)*100</f>
        <v>-5.1317741175808989</v>
      </c>
      <c r="AE106" s="101">
        <v>-4500</v>
      </c>
      <c r="AF106" s="101">
        <f t="shared" ref="AF106:AF139" si="15">C106-(K106-U106)</f>
        <v>-43100.000000000058</v>
      </c>
      <c r="AG106" s="215">
        <f t="shared" ref="AG106:AG139" si="16">(AF106/$A106)*100</f>
        <v>-2.3306582135694089</v>
      </c>
      <c r="AH106" s="101">
        <f t="shared" ref="AH106:AH139" si="17">K106-U106</f>
        <v>462400.00000000006</v>
      </c>
      <c r="BG106" s="92"/>
      <c r="BH106" s="92"/>
      <c r="BI106" s="92"/>
    </row>
    <row r="107" spans="1:61" x14ac:dyDescent="0.3">
      <c r="A107" s="30">
        <v>2337398</v>
      </c>
      <c r="B107" s="208">
        <v>1978</v>
      </c>
      <c r="C107" s="93">
        <v>553100</v>
      </c>
      <c r="D107" s="213">
        <f t="shared" si="7"/>
        <v>18.030817016709882</v>
      </c>
      <c r="E107" s="93">
        <v>303800</v>
      </c>
      <c r="F107" s="93">
        <v>259500</v>
      </c>
      <c r="G107" s="93">
        <v>44300</v>
      </c>
      <c r="H107" s="93">
        <v>249300</v>
      </c>
      <c r="I107" s="258" t="s">
        <v>49</v>
      </c>
      <c r="J107" s="101"/>
      <c r="K107" s="93">
        <v>674500</v>
      </c>
      <c r="L107" s="213">
        <f t="shared" si="9"/>
        <v>28.856874182317259</v>
      </c>
      <c r="M107" s="93">
        <v>546000</v>
      </c>
      <c r="N107" s="101">
        <f t="shared" si="10"/>
        <v>489500</v>
      </c>
      <c r="O107" s="101">
        <v>317200</v>
      </c>
      <c r="P107" s="93">
        <v>172300</v>
      </c>
      <c r="Q107" s="93">
        <v>56500</v>
      </c>
      <c r="R107" s="93">
        <f t="shared" si="11"/>
        <v>56500</v>
      </c>
      <c r="S107" s="101">
        <v>128500</v>
      </c>
      <c r="T107" s="101">
        <v>60800</v>
      </c>
      <c r="U107" s="101">
        <v>67700</v>
      </c>
      <c r="V107" s="101">
        <v>40600</v>
      </c>
      <c r="W107" s="101">
        <v>27100</v>
      </c>
      <c r="X107" s="215">
        <f t="shared" ref="X107:X139" si="18">(U107/$A107)*100</f>
        <v>2.8963830721169437</v>
      </c>
      <c r="Y107" s="215">
        <f t="shared" ref="Y107:Y139" si="19">(V107/$A107)*100</f>
        <v>1.7369741909593488</v>
      </c>
      <c r="Z107" s="215">
        <f t="shared" ref="Z107:Z139" si="20">(W107/$A107)*100</f>
        <v>1.1594088811575949</v>
      </c>
      <c r="AB107" s="84">
        <f t="shared" si="13"/>
        <v>-128800</v>
      </c>
      <c r="AC107" s="101">
        <f t="shared" si="14"/>
        <v>-121400</v>
      </c>
      <c r="AD107" s="215">
        <f t="shared" ref="AD107:AD139" si="21">(AC107/$A107)*100</f>
        <v>-5.1938095266616982</v>
      </c>
      <c r="AE107" s="93">
        <v>-7400</v>
      </c>
      <c r="AF107" s="101">
        <f t="shared" si="15"/>
        <v>-53700</v>
      </c>
      <c r="AG107" s="215">
        <f t="shared" si="16"/>
        <v>-2.2974264545447545</v>
      </c>
      <c r="AH107" s="101">
        <f t="shared" si="17"/>
        <v>606800</v>
      </c>
    </row>
    <row r="108" spans="1:61" x14ac:dyDescent="0.3">
      <c r="A108" s="30">
        <v>3067526</v>
      </c>
      <c r="B108" s="208">
        <v>1979</v>
      </c>
      <c r="C108" s="93">
        <v>751100</v>
      </c>
      <c r="D108" s="213">
        <f t="shared" si="7"/>
        <v>17.101910400197454</v>
      </c>
      <c r="E108" s="93">
        <v>412800</v>
      </c>
      <c r="F108" s="93">
        <v>347200</v>
      </c>
      <c r="G108" s="93">
        <v>65600</v>
      </c>
      <c r="H108" s="93">
        <v>338300</v>
      </c>
      <c r="I108" s="258" t="s">
        <v>49</v>
      </c>
      <c r="J108" s="93"/>
      <c r="K108" s="93">
        <v>918100</v>
      </c>
      <c r="L108" s="213">
        <f t="shared" si="9"/>
        <v>29.929656667946741</v>
      </c>
      <c r="M108" s="93">
        <v>731300</v>
      </c>
      <c r="N108" s="101">
        <f t="shared" si="10"/>
        <v>644500</v>
      </c>
      <c r="O108" s="101">
        <v>396300</v>
      </c>
      <c r="P108" s="93">
        <v>248200</v>
      </c>
      <c r="Q108" s="93">
        <v>86800</v>
      </c>
      <c r="R108" s="93">
        <f t="shared" si="11"/>
        <v>86800</v>
      </c>
      <c r="S108" s="101">
        <v>186800</v>
      </c>
      <c r="T108" s="101">
        <v>92300</v>
      </c>
      <c r="U108" s="101">
        <v>94400</v>
      </c>
      <c r="V108" s="101">
        <v>56100</v>
      </c>
      <c r="W108" s="101">
        <v>38300</v>
      </c>
      <c r="X108" s="215">
        <f t="shared" si="18"/>
        <v>3.0773985289774237</v>
      </c>
      <c r="Y108" s="215">
        <f t="shared" si="19"/>
        <v>1.8288353546147613</v>
      </c>
      <c r="Z108" s="215">
        <f t="shared" si="20"/>
        <v>1.2485631743626622</v>
      </c>
      <c r="AB108" s="84">
        <f t="shared" si="13"/>
        <v>-191800</v>
      </c>
      <c r="AC108" s="101">
        <f t="shared" si="14"/>
        <v>-167000</v>
      </c>
      <c r="AD108" s="215">
        <f t="shared" si="21"/>
        <v>-5.444126634949467</v>
      </c>
      <c r="AE108" s="93">
        <v>-24800</v>
      </c>
      <c r="AF108" s="101">
        <f t="shared" si="15"/>
        <v>-72600</v>
      </c>
      <c r="AG108" s="215">
        <f t="shared" si="16"/>
        <v>-2.3667281059720437</v>
      </c>
      <c r="AH108" s="101">
        <f t="shared" si="17"/>
        <v>823700</v>
      </c>
    </row>
    <row r="109" spans="1:61" x14ac:dyDescent="0.3">
      <c r="A109" s="30">
        <v>4391907</v>
      </c>
      <c r="B109" s="208">
        <v>1980</v>
      </c>
      <c r="C109" s="93">
        <v>1150400</v>
      </c>
      <c r="D109" s="213">
        <f t="shared" si="7"/>
        <v>19.070778632008157</v>
      </c>
      <c r="E109" s="93">
        <v>683800</v>
      </c>
      <c r="F109" s="93">
        <v>485100</v>
      </c>
      <c r="G109" s="93">
        <v>198700</v>
      </c>
      <c r="H109" s="93">
        <v>466600</v>
      </c>
      <c r="I109" s="258" t="s">
        <v>49</v>
      </c>
      <c r="J109" s="93"/>
      <c r="K109" s="93">
        <v>1401100</v>
      </c>
      <c r="L109" s="213">
        <f t="shared" si="9"/>
        <v>31.90185948837259</v>
      </c>
      <c r="M109" s="93">
        <v>1072400</v>
      </c>
      <c r="N109" s="101">
        <f t="shared" si="10"/>
        <v>872600</v>
      </c>
      <c r="O109" s="101">
        <v>562200</v>
      </c>
      <c r="P109" s="93">
        <v>310400</v>
      </c>
      <c r="Q109" s="93">
        <v>199800</v>
      </c>
      <c r="R109" s="93">
        <f t="shared" si="11"/>
        <v>199800</v>
      </c>
      <c r="S109" s="101">
        <v>328700</v>
      </c>
      <c r="T109" s="101">
        <v>184000</v>
      </c>
      <c r="U109" s="101">
        <v>144800</v>
      </c>
      <c r="V109" s="101">
        <v>94100</v>
      </c>
      <c r="W109" s="101">
        <v>50600</v>
      </c>
      <c r="X109" s="215">
        <f t="shared" si="18"/>
        <v>3.2969732737965538</v>
      </c>
      <c r="Y109" s="215">
        <f t="shared" si="19"/>
        <v>2.1425772449188929</v>
      </c>
      <c r="Z109" s="215">
        <f t="shared" si="20"/>
        <v>1.152119113633326</v>
      </c>
      <c r="AB109" s="84">
        <f t="shared" si="13"/>
        <v>-292600</v>
      </c>
      <c r="AC109" s="101">
        <f t="shared" si="14"/>
        <v>-250700</v>
      </c>
      <c r="AD109" s="215">
        <f t="shared" si="21"/>
        <v>-5.7082265175469331</v>
      </c>
      <c r="AE109" s="93">
        <v>-41900</v>
      </c>
      <c r="AF109" s="101">
        <f t="shared" si="15"/>
        <v>-105900</v>
      </c>
      <c r="AG109" s="215">
        <f t="shared" si="16"/>
        <v>-2.4112532437503797</v>
      </c>
      <c r="AH109" s="101">
        <f t="shared" si="17"/>
        <v>1256300</v>
      </c>
    </row>
    <row r="110" spans="1:61" x14ac:dyDescent="0.3">
      <c r="A110" s="36">
        <v>6032265.5</v>
      </c>
      <c r="B110" s="208">
        <v>1981</v>
      </c>
      <c r="C110" s="93">
        <v>1524400</v>
      </c>
      <c r="D110" s="213">
        <f t="shared" si="7"/>
        <v>15.886197136305583</v>
      </c>
      <c r="E110" s="93">
        <v>935300</v>
      </c>
      <c r="F110" s="93">
        <v>647100</v>
      </c>
      <c r="G110" s="93">
        <v>288200</v>
      </c>
      <c r="H110" s="93">
        <v>589100</v>
      </c>
      <c r="I110" s="258" t="s">
        <v>49</v>
      </c>
      <c r="J110" s="93"/>
      <c r="K110" s="93">
        <v>2251100</v>
      </c>
      <c r="L110" s="213">
        <f t="shared" si="9"/>
        <v>37.317654536260051</v>
      </c>
      <c r="M110" s="93">
        <v>1672000</v>
      </c>
      <c r="N110" s="101">
        <f t="shared" si="10"/>
        <v>1343700</v>
      </c>
      <c r="O110" s="93">
        <v>866100</v>
      </c>
      <c r="P110" s="93">
        <v>477600</v>
      </c>
      <c r="Q110" s="93">
        <v>328300</v>
      </c>
      <c r="R110" s="93">
        <f t="shared" si="11"/>
        <v>328300</v>
      </c>
      <c r="S110" s="101">
        <v>579100</v>
      </c>
      <c r="T110" s="101">
        <v>292300</v>
      </c>
      <c r="U110" s="101">
        <v>286800</v>
      </c>
      <c r="V110" s="101">
        <v>165200</v>
      </c>
      <c r="W110" s="101">
        <v>121600</v>
      </c>
      <c r="X110" s="215">
        <f t="shared" si="18"/>
        <v>4.7544326422635077</v>
      </c>
      <c r="Y110" s="215">
        <f t="shared" si="19"/>
        <v>2.7386062500067347</v>
      </c>
      <c r="Z110" s="215">
        <f t="shared" si="20"/>
        <v>2.0158263922567734</v>
      </c>
      <c r="AB110" s="84">
        <f t="shared" si="13"/>
        <v>-797100</v>
      </c>
      <c r="AC110" s="101">
        <f t="shared" si="14"/>
        <v>-726700</v>
      </c>
      <c r="AD110" s="215">
        <f t="shared" si="21"/>
        <v>-12.046883546488463</v>
      </c>
      <c r="AE110" s="93">
        <v>-70400</v>
      </c>
      <c r="AF110" s="101">
        <f t="shared" si="15"/>
        <v>-439900</v>
      </c>
      <c r="AG110" s="215">
        <f t="shared" si="16"/>
        <v>-7.292450904224955</v>
      </c>
      <c r="AH110" s="101">
        <f t="shared" si="17"/>
        <v>1964300</v>
      </c>
    </row>
    <row r="111" spans="1:61" x14ac:dyDescent="0.3">
      <c r="A111" s="36">
        <v>9595751.5</v>
      </c>
      <c r="B111" s="208">
        <v>1982</v>
      </c>
      <c r="C111" s="93">
        <v>2687600</v>
      </c>
      <c r="D111" s="213">
        <f t="shared" si="7"/>
        <v>15.3635860288147</v>
      </c>
      <c r="E111" s="93">
        <v>1532300</v>
      </c>
      <c r="F111" s="93">
        <v>967400</v>
      </c>
      <c r="G111" s="93">
        <v>564900</v>
      </c>
      <c r="H111" s="93">
        <v>1155300</v>
      </c>
      <c r="I111" s="258" t="s">
        <v>49</v>
      </c>
      <c r="J111" s="93"/>
      <c r="K111" s="93">
        <v>4066000</v>
      </c>
      <c r="L111" s="213">
        <f t="shared" si="9"/>
        <v>42.372918890198441</v>
      </c>
      <c r="M111" s="93">
        <v>2427900</v>
      </c>
      <c r="N111" s="101">
        <f t="shared" si="10"/>
        <v>2041800</v>
      </c>
      <c r="O111" s="93">
        <v>1386400</v>
      </c>
      <c r="P111" s="93">
        <v>655400</v>
      </c>
      <c r="Q111" s="93">
        <v>386100</v>
      </c>
      <c r="R111" s="93">
        <f t="shared" si="11"/>
        <v>386100</v>
      </c>
      <c r="S111" s="101">
        <v>1638100</v>
      </c>
      <c r="T111" s="101">
        <v>481400</v>
      </c>
      <c r="U111" s="101">
        <v>1156600</v>
      </c>
      <c r="V111" s="101">
        <v>838900</v>
      </c>
      <c r="W111" s="101">
        <v>317700</v>
      </c>
      <c r="X111" s="215">
        <f t="shared" si="18"/>
        <v>12.053250857944789</v>
      </c>
      <c r="Y111" s="215">
        <f t="shared" si="19"/>
        <v>8.7424106387081828</v>
      </c>
      <c r="Z111" s="215">
        <f t="shared" si="20"/>
        <v>3.3108402192366069</v>
      </c>
      <c r="AB111" s="84">
        <f t="shared" si="13"/>
        <v>-1531800</v>
      </c>
      <c r="AC111" s="101">
        <f t="shared" si="14"/>
        <v>-1378400</v>
      </c>
      <c r="AD111" s="215">
        <f t="shared" si="21"/>
        <v>-14.364690457021526</v>
      </c>
      <c r="AE111" s="93">
        <v>-153400</v>
      </c>
      <c r="AF111" s="101">
        <f t="shared" si="15"/>
        <v>-221800</v>
      </c>
      <c r="AG111" s="215">
        <f t="shared" si="16"/>
        <v>-2.3114395990767376</v>
      </c>
      <c r="AH111" s="101">
        <f t="shared" si="17"/>
        <v>2909400</v>
      </c>
    </row>
    <row r="112" spans="1:61" x14ac:dyDescent="0.3">
      <c r="A112" s="36">
        <v>17493311.75</v>
      </c>
      <c r="B112" s="208">
        <v>1983</v>
      </c>
      <c r="C112" s="93">
        <v>5678800</v>
      </c>
      <c r="D112" s="213">
        <f t="shared" si="7"/>
        <v>19.814534277363929</v>
      </c>
      <c r="E112" s="93">
        <v>3181200</v>
      </c>
      <c r="F112" s="93">
        <v>1838200</v>
      </c>
      <c r="G112" s="93">
        <v>1343000</v>
      </c>
      <c r="H112" s="93">
        <v>2497600</v>
      </c>
      <c r="I112" s="258" t="s">
        <v>49</v>
      </c>
      <c r="J112" s="93"/>
      <c r="K112" s="93">
        <v>6990700</v>
      </c>
      <c r="L112" s="213">
        <f t="shared" si="9"/>
        <v>39.962130098093063</v>
      </c>
      <c r="M112" s="93">
        <v>3932100</v>
      </c>
      <c r="N112" s="101">
        <f t="shared" si="10"/>
        <v>3235600</v>
      </c>
      <c r="O112" s="93">
        <v>2423600</v>
      </c>
      <c r="P112" s="93">
        <v>812000</v>
      </c>
      <c r="Q112" s="93">
        <v>696500</v>
      </c>
      <c r="R112" s="93">
        <f t="shared" si="11"/>
        <v>696500</v>
      </c>
      <c r="S112" s="101">
        <v>3058600</v>
      </c>
      <c r="T112" s="101">
        <v>793500</v>
      </c>
      <c r="U112" s="101">
        <v>2265200</v>
      </c>
      <c r="V112" s="101">
        <v>1457000</v>
      </c>
      <c r="W112" s="101">
        <v>808200</v>
      </c>
      <c r="X112" s="215">
        <f t="shared" si="18"/>
        <v>12.948948903285851</v>
      </c>
      <c r="Y112" s="215">
        <f t="shared" si="19"/>
        <v>8.3288974713435842</v>
      </c>
      <c r="Z112" s="215">
        <f t="shared" si="20"/>
        <v>4.6200514319422679</v>
      </c>
      <c r="AB112" s="84">
        <f t="shared" si="13"/>
        <v>-1454900</v>
      </c>
      <c r="AC112" s="101">
        <f t="shared" si="14"/>
        <v>-1311900</v>
      </c>
      <c r="AD112" s="215">
        <f t="shared" si="21"/>
        <v>-7.4994376064898063</v>
      </c>
      <c r="AE112" s="93">
        <v>-143000</v>
      </c>
      <c r="AF112" s="101">
        <f t="shared" si="15"/>
        <v>953300</v>
      </c>
      <c r="AG112" s="215">
        <f t="shared" si="16"/>
        <v>5.4495112967960457</v>
      </c>
      <c r="AH112" s="101">
        <f t="shared" si="17"/>
        <v>4725500</v>
      </c>
    </row>
    <row r="113" spans="1:34" x14ac:dyDescent="0.3">
      <c r="A113" s="36">
        <v>28659770.25</v>
      </c>
      <c r="B113" s="208">
        <v>1984</v>
      </c>
      <c r="C113" s="93">
        <v>9182400</v>
      </c>
      <c r="D113" s="213">
        <f t="shared" si="7"/>
        <v>19.987543701120657</v>
      </c>
      <c r="E113" s="93">
        <v>4974700</v>
      </c>
      <c r="F113" s="93">
        <v>3049000</v>
      </c>
      <c r="G113" s="93">
        <v>1925700</v>
      </c>
      <c r="H113" s="93">
        <v>4207700</v>
      </c>
      <c r="I113" s="258" t="s">
        <v>49</v>
      </c>
      <c r="J113" s="93"/>
      <c r="K113" s="93">
        <v>11070000</v>
      </c>
      <c r="L113" s="213">
        <f t="shared" si="9"/>
        <v>38.625571326762469</v>
      </c>
      <c r="M113" s="93">
        <v>6139100</v>
      </c>
      <c r="N113" s="101">
        <f t="shared" si="10"/>
        <v>5332200</v>
      </c>
      <c r="O113" s="93">
        <v>4090700</v>
      </c>
      <c r="P113" s="93">
        <v>1241500</v>
      </c>
      <c r="Q113" s="93">
        <v>806900</v>
      </c>
      <c r="R113" s="93">
        <f t="shared" si="11"/>
        <v>806900</v>
      </c>
      <c r="S113" s="101">
        <v>4931000</v>
      </c>
      <c r="T113" s="101">
        <v>1272800</v>
      </c>
      <c r="U113" s="101">
        <v>3658200</v>
      </c>
      <c r="V113" s="101">
        <v>2495800</v>
      </c>
      <c r="W113" s="101">
        <v>1162300</v>
      </c>
      <c r="X113" s="215">
        <f t="shared" si="18"/>
        <v>12.764233516491641</v>
      </c>
      <c r="Y113" s="215">
        <f t="shared" si="19"/>
        <v>8.7083740666064831</v>
      </c>
      <c r="Z113" s="215">
        <f t="shared" si="20"/>
        <v>4.0555105287349607</v>
      </c>
      <c r="AB113" s="84">
        <f t="shared" si="13"/>
        <v>-2105800</v>
      </c>
      <c r="AC113" s="101">
        <f t="shared" si="14"/>
        <v>-1887600</v>
      </c>
      <c r="AD113" s="215">
        <f t="shared" si="21"/>
        <v>-6.5862356311108243</v>
      </c>
      <c r="AE113" s="93">
        <v>-218200</v>
      </c>
      <c r="AF113" s="101">
        <f t="shared" si="15"/>
        <v>1770600</v>
      </c>
      <c r="AG113" s="215">
        <f t="shared" si="16"/>
        <v>6.1779978853808153</v>
      </c>
      <c r="AH113" s="101">
        <f t="shared" si="17"/>
        <v>7411800</v>
      </c>
    </row>
    <row r="114" spans="1:34" x14ac:dyDescent="0.3">
      <c r="A114" s="36">
        <v>45940612.5</v>
      </c>
      <c r="B114" s="208">
        <v>1985</v>
      </c>
      <c r="C114" s="93">
        <v>15335500</v>
      </c>
      <c r="D114" s="213">
        <f t="shared" si="7"/>
        <v>20.097223422561342</v>
      </c>
      <c r="E114" s="93">
        <v>7990500</v>
      </c>
      <c r="F114" s="93">
        <v>4861600</v>
      </c>
      <c r="G114" s="93">
        <v>3128900</v>
      </c>
      <c r="H114" s="93">
        <v>7345000</v>
      </c>
      <c r="I114" s="258" t="s">
        <v>49</v>
      </c>
      <c r="J114" s="93"/>
      <c r="K114" s="93">
        <v>18698000</v>
      </c>
      <c r="L114" s="213">
        <f t="shared" si="9"/>
        <v>40.700371593870237</v>
      </c>
      <c r="M114" s="93">
        <v>11258500</v>
      </c>
      <c r="N114" s="101">
        <f t="shared" si="10"/>
        <v>9851200</v>
      </c>
      <c r="O114" s="93">
        <v>8030900</v>
      </c>
      <c r="P114" s="93">
        <v>1820300</v>
      </c>
      <c r="Q114" s="93">
        <v>1407300</v>
      </c>
      <c r="R114" s="93">
        <f t="shared" si="11"/>
        <v>1407300</v>
      </c>
      <c r="S114" s="101">
        <v>7439600</v>
      </c>
      <c r="T114" s="101">
        <v>1885200</v>
      </c>
      <c r="U114" s="101">
        <v>5554300</v>
      </c>
      <c r="V114" s="101">
        <v>3847600</v>
      </c>
      <c r="W114" s="101">
        <v>1706700</v>
      </c>
      <c r="X114" s="215">
        <f t="shared" si="18"/>
        <v>12.090174026304068</v>
      </c>
      <c r="Y114" s="215">
        <f t="shared" si="19"/>
        <v>8.3751604313068313</v>
      </c>
      <c r="Z114" s="215">
        <f t="shared" si="20"/>
        <v>3.7150135949972372</v>
      </c>
      <c r="AB114" s="84">
        <f t="shared" si="13"/>
        <v>-3901600</v>
      </c>
      <c r="AC114" s="101">
        <f t="shared" si="14"/>
        <v>-3362500</v>
      </c>
      <c r="AD114" s="215">
        <f t="shared" si="21"/>
        <v>-7.319231975847079</v>
      </c>
      <c r="AE114" s="93">
        <v>-539100</v>
      </c>
      <c r="AF114" s="101">
        <f t="shared" si="15"/>
        <v>2191800</v>
      </c>
      <c r="AG114" s="215">
        <f t="shared" si="16"/>
        <v>4.7709420504569895</v>
      </c>
      <c r="AH114" s="101">
        <f t="shared" si="17"/>
        <v>13143700</v>
      </c>
    </row>
    <row r="115" spans="1:34" x14ac:dyDescent="0.3">
      <c r="A115" s="30">
        <v>76306560.75</v>
      </c>
      <c r="B115" s="208">
        <v>1986</v>
      </c>
      <c r="C115" s="93">
        <v>25056600</v>
      </c>
      <c r="D115" s="213">
        <f t="shared" si="7"/>
        <v>13.504539879259392</v>
      </c>
      <c r="E115" s="93">
        <v>12670300</v>
      </c>
      <c r="F115" s="93">
        <v>8978900</v>
      </c>
      <c r="G115" s="93">
        <v>3691300</v>
      </c>
      <c r="H115" s="93">
        <v>12386300</v>
      </c>
      <c r="I115" s="258" t="s">
        <v>49</v>
      </c>
      <c r="J115" s="93"/>
      <c r="K115" s="93">
        <v>35729400</v>
      </c>
      <c r="L115" s="213">
        <f t="shared" si="9"/>
        <v>46.823496759418553</v>
      </c>
      <c r="M115" s="93">
        <v>19580700</v>
      </c>
      <c r="N115" s="101">
        <f t="shared" si="10"/>
        <v>17140200</v>
      </c>
      <c r="O115" s="93">
        <v>13776100</v>
      </c>
      <c r="P115" s="93">
        <v>3364100</v>
      </c>
      <c r="Q115" s="93">
        <v>2440500</v>
      </c>
      <c r="R115" s="93">
        <f t="shared" si="11"/>
        <v>2440500</v>
      </c>
      <c r="S115" s="101">
        <v>16148700</v>
      </c>
      <c r="T115" s="101">
        <v>2759400</v>
      </c>
      <c r="U115" s="101">
        <v>13389300</v>
      </c>
      <c r="V115" s="101">
        <v>9737800</v>
      </c>
      <c r="W115" s="101">
        <v>3651600</v>
      </c>
      <c r="X115" s="215">
        <f t="shared" si="18"/>
        <v>17.546721891800111</v>
      </c>
      <c r="Y115" s="215">
        <f t="shared" si="19"/>
        <v>12.761419076275168</v>
      </c>
      <c r="Z115" s="215">
        <f t="shared" si="20"/>
        <v>4.7854338658553681</v>
      </c>
      <c r="AB115" s="84">
        <f t="shared" si="13"/>
        <v>-11782500</v>
      </c>
      <c r="AC115" s="101">
        <f t="shared" si="14"/>
        <v>-10672800</v>
      </c>
      <c r="AD115" s="215">
        <f t="shared" si="21"/>
        <v>-13.986739665763276</v>
      </c>
      <c r="AE115" s="93">
        <v>-1109700</v>
      </c>
      <c r="AF115" s="101">
        <f t="shared" si="15"/>
        <v>2716500</v>
      </c>
      <c r="AG115" s="215">
        <f t="shared" si="16"/>
        <v>3.5599822260368357</v>
      </c>
      <c r="AH115" s="101">
        <f t="shared" si="17"/>
        <v>22340100</v>
      </c>
    </row>
    <row r="116" spans="1:34" x14ac:dyDescent="0.3">
      <c r="A116" s="30">
        <v>185542049</v>
      </c>
      <c r="B116" s="208">
        <v>1987</v>
      </c>
      <c r="C116" s="93">
        <v>57061700</v>
      </c>
      <c r="D116" s="213">
        <f t="shared" si="7"/>
        <v>15.056685945403292</v>
      </c>
      <c r="E116" s="93">
        <v>32973600</v>
      </c>
      <c r="F116" s="93">
        <v>20821300</v>
      </c>
      <c r="G116" s="93">
        <v>12152300</v>
      </c>
      <c r="H116" s="93">
        <v>24088100</v>
      </c>
      <c r="I116" s="258" t="s">
        <v>49</v>
      </c>
      <c r="J116" s="93"/>
      <c r="K116" s="93">
        <v>84401100</v>
      </c>
      <c r="L116" s="213">
        <f t="shared" si="9"/>
        <v>45.488933885816898</v>
      </c>
      <c r="M116" s="93">
        <v>39611100</v>
      </c>
      <c r="N116" s="101">
        <f t="shared" si="10"/>
        <v>33673500</v>
      </c>
      <c r="O116" s="93">
        <v>26541300</v>
      </c>
      <c r="P116" s="93">
        <v>7132200</v>
      </c>
      <c r="Q116" s="93">
        <v>5937500</v>
      </c>
      <c r="R116" s="93">
        <f t="shared" si="11"/>
        <v>5937600</v>
      </c>
      <c r="S116" s="101">
        <v>44790000</v>
      </c>
      <c r="T116" s="101">
        <v>6415400</v>
      </c>
      <c r="U116" s="101">
        <v>38374700</v>
      </c>
      <c r="V116" s="101">
        <v>29932400</v>
      </c>
      <c r="W116" s="101">
        <v>8442300</v>
      </c>
      <c r="X116" s="215">
        <f t="shared" si="18"/>
        <v>20.682481522018765</v>
      </c>
      <c r="Y116" s="215">
        <f t="shared" si="19"/>
        <v>16.132407808000437</v>
      </c>
      <c r="Z116" s="215">
        <f t="shared" si="20"/>
        <v>4.5500737140183247</v>
      </c>
      <c r="AB116" s="84">
        <f t="shared" si="13"/>
        <v>-29060600</v>
      </c>
      <c r="AC116" s="101">
        <f t="shared" si="14"/>
        <v>-27339400</v>
      </c>
      <c r="AD116" s="215">
        <f t="shared" si="21"/>
        <v>-14.734880932569631</v>
      </c>
      <c r="AE116" s="93">
        <v>-1721200</v>
      </c>
      <c r="AF116" s="101">
        <f t="shared" si="15"/>
        <v>11035300</v>
      </c>
      <c r="AG116" s="215">
        <f t="shared" si="16"/>
        <v>5.9476005894491335</v>
      </c>
      <c r="AH116" s="101">
        <f t="shared" si="17"/>
        <v>46026400</v>
      </c>
    </row>
    <row r="117" spans="1:34" x14ac:dyDescent="0.3">
      <c r="A117" s="30">
        <v>378979147.25</v>
      </c>
      <c r="B117" s="208">
        <v>1988</v>
      </c>
      <c r="C117" s="93">
        <v>115506800</v>
      </c>
      <c r="D117" s="213">
        <f t="shared" si="7"/>
        <v>23.127464142233318</v>
      </c>
      <c r="E117" s="93">
        <v>68014800</v>
      </c>
      <c r="F117" s="93">
        <v>47384600</v>
      </c>
      <c r="G117" s="93">
        <v>20630200</v>
      </c>
      <c r="H117" s="93">
        <v>47491900</v>
      </c>
      <c r="I117" s="258" t="s">
        <v>49</v>
      </c>
      <c r="J117" s="93"/>
      <c r="K117" s="93">
        <v>151484500</v>
      </c>
      <c r="L117" s="213">
        <f t="shared" si="9"/>
        <v>39.971724328164868</v>
      </c>
      <c r="M117" s="93">
        <v>73758800</v>
      </c>
      <c r="N117" s="101">
        <f t="shared" si="10"/>
        <v>64300500</v>
      </c>
      <c r="O117" s="93">
        <v>52196300</v>
      </c>
      <c r="P117" s="93">
        <v>12104200</v>
      </c>
      <c r="Q117" s="93">
        <v>9458300</v>
      </c>
      <c r="R117" s="93">
        <f t="shared" si="11"/>
        <v>9458300</v>
      </c>
      <c r="S117" s="101">
        <v>77725700</v>
      </c>
      <c r="T117" s="101">
        <v>10787500</v>
      </c>
      <c r="U117" s="101">
        <v>66938200</v>
      </c>
      <c r="V117" s="101">
        <v>52010200</v>
      </c>
      <c r="W117" s="101">
        <v>14928000</v>
      </c>
      <c r="X117" s="215">
        <f t="shared" si="18"/>
        <v>17.662766008559064</v>
      </c>
      <c r="Y117" s="215">
        <f t="shared" si="19"/>
        <v>13.723763003163494</v>
      </c>
      <c r="Z117" s="215">
        <f t="shared" si="20"/>
        <v>3.9390030053955694</v>
      </c>
      <c r="AB117" s="84">
        <f t="shared" si="13"/>
        <v>-42479300</v>
      </c>
      <c r="AC117" s="101">
        <f t="shared" si="14"/>
        <v>-35977700</v>
      </c>
      <c r="AD117" s="215">
        <f t="shared" si="21"/>
        <v>-9.4933191604515113</v>
      </c>
      <c r="AE117" s="93">
        <v>-6501600</v>
      </c>
      <c r="AF117" s="101">
        <f t="shared" si="15"/>
        <v>30960500</v>
      </c>
      <c r="AG117" s="215">
        <f t="shared" si="16"/>
        <v>8.1694468481075511</v>
      </c>
      <c r="AH117" s="101">
        <f t="shared" si="17"/>
        <v>84546300</v>
      </c>
    </row>
    <row r="118" spans="1:34" x14ac:dyDescent="0.3">
      <c r="A118" s="30">
        <v>499435646.25</v>
      </c>
      <c r="B118" s="208">
        <v>1989</v>
      </c>
      <c r="C118" s="93">
        <v>141550100</v>
      </c>
      <c r="D118" s="213">
        <f t="shared" si="7"/>
        <v>21.064001338401681</v>
      </c>
      <c r="E118" s="93">
        <v>90204400</v>
      </c>
      <c r="F118" s="93">
        <v>61138500</v>
      </c>
      <c r="G118" s="93">
        <v>29065900</v>
      </c>
      <c r="H118" s="93">
        <v>51345700</v>
      </c>
      <c r="I118" s="258" t="s">
        <v>49</v>
      </c>
      <c r="J118" s="93"/>
      <c r="K118" s="93">
        <v>167894000</v>
      </c>
      <c r="L118" s="213">
        <f t="shared" si="9"/>
        <v>33.616743470480706</v>
      </c>
      <c r="M118" s="93">
        <v>85710800</v>
      </c>
      <c r="N118" s="101">
        <f t="shared" si="10"/>
        <v>74481800</v>
      </c>
      <c r="O118" s="93">
        <v>61345800</v>
      </c>
      <c r="P118" s="93">
        <v>13136000</v>
      </c>
      <c r="Q118" s="93">
        <v>11229000</v>
      </c>
      <c r="R118" s="93">
        <f t="shared" si="11"/>
        <v>11229000</v>
      </c>
      <c r="S118" s="101">
        <v>82183200</v>
      </c>
      <c r="T118" s="101">
        <v>15073800</v>
      </c>
      <c r="U118" s="101">
        <v>67109500</v>
      </c>
      <c r="V118" s="101">
        <v>49208300</v>
      </c>
      <c r="W118" s="101">
        <v>17901100</v>
      </c>
      <c r="X118" s="215">
        <f t="shared" si="18"/>
        <v>13.437066517756591</v>
      </c>
      <c r="Y118" s="215">
        <f t="shared" si="19"/>
        <v>9.8527809077063857</v>
      </c>
      <c r="Z118" s="215">
        <f t="shared" si="20"/>
        <v>3.5842655874505476</v>
      </c>
      <c r="AB118" s="84">
        <f t="shared" si="13"/>
        <v>-25268000</v>
      </c>
      <c r="AC118" s="101">
        <f t="shared" si="14"/>
        <v>-26343900</v>
      </c>
      <c r="AD118" s="215">
        <f t="shared" si="21"/>
        <v>-5.2747336314102746</v>
      </c>
      <c r="AE118" s="93">
        <v>1075900</v>
      </c>
      <c r="AF118" s="101">
        <f t="shared" si="15"/>
        <v>40765600</v>
      </c>
      <c r="AG118" s="215">
        <f t="shared" si="16"/>
        <v>8.1623328863463165</v>
      </c>
      <c r="AH118" s="101">
        <f t="shared" si="17"/>
        <v>100784500</v>
      </c>
    </row>
    <row r="119" spans="1:34" x14ac:dyDescent="0.3">
      <c r="A119" s="30">
        <v>672000052.25</v>
      </c>
      <c r="B119" s="208">
        <v>1990</v>
      </c>
      <c r="C119" s="93">
        <v>187701600</v>
      </c>
      <c r="D119" s="213">
        <f t="shared" si="7"/>
        <v>21.717214299719366</v>
      </c>
      <c r="E119" s="93">
        <v>118665300</v>
      </c>
      <c r="F119" s="93">
        <v>80545300</v>
      </c>
      <c r="G119" s="93">
        <v>38120000</v>
      </c>
      <c r="H119" s="93">
        <v>69036300</v>
      </c>
      <c r="I119" s="258" t="s">
        <v>49</v>
      </c>
      <c r="J119" s="93"/>
      <c r="K119" s="93">
        <v>204215300</v>
      </c>
      <c r="L119" s="213">
        <f t="shared" si="9"/>
        <v>30.389179184769922</v>
      </c>
      <c r="M119" s="93">
        <v>112676300</v>
      </c>
      <c r="N119" s="101">
        <f t="shared" si="10"/>
        <v>96995900</v>
      </c>
      <c r="O119" s="93">
        <v>75329900</v>
      </c>
      <c r="P119" s="93">
        <v>21666000</v>
      </c>
      <c r="Q119" s="93">
        <v>15680400</v>
      </c>
      <c r="R119" s="93">
        <f t="shared" si="11"/>
        <v>15680400</v>
      </c>
      <c r="S119" s="101">
        <v>91539000</v>
      </c>
      <c r="T119" s="101">
        <v>24421100</v>
      </c>
      <c r="U119" s="101">
        <v>67118000</v>
      </c>
      <c r="V119" s="101">
        <v>50299400</v>
      </c>
      <c r="W119" s="101">
        <v>16818600</v>
      </c>
      <c r="X119" s="215">
        <f t="shared" si="18"/>
        <v>9.9877968424666896</v>
      </c>
      <c r="Y119" s="215">
        <f t="shared" si="19"/>
        <v>7.485029179921467</v>
      </c>
      <c r="Z119" s="215">
        <f t="shared" si="20"/>
        <v>2.5027676625452226</v>
      </c>
      <c r="AB119" s="84">
        <f t="shared" si="13"/>
        <v>-19266100</v>
      </c>
      <c r="AC119" s="101">
        <f t="shared" si="14"/>
        <v>-16513700</v>
      </c>
      <c r="AD119" s="215">
        <f t="shared" si="21"/>
        <v>-2.4573956422635086</v>
      </c>
      <c r="AE119" s="93">
        <v>-2752400</v>
      </c>
      <c r="AF119" s="101">
        <f t="shared" si="15"/>
        <v>50604300</v>
      </c>
      <c r="AG119" s="215">
        <f t="shared" si="16"/>
        <v>7.5304012002031806</v>
      </c>
      <c r="AH119" s="101">
        <f t="shared" si="17"/>
        <v>137097300</v>
      </c>
    </row>
    <row r="120" spans="1:34" x14ac:dyDescent="0.3">
      <c r="A120" s="30">
        <v>864298696</v>
      </c>
      <c r="B120" s="208">
        <v>1991</v>
      </c>
      <c r="C120" s="93">
        <v>254383000</v>
      </c>
      <c r="D120" s="213">
        <f t="shared" si="7"/>
        <v>24.753836831328822</v>
      </c>
      <c r="E120" s="93">
        <v>179529400</v>
      </c>
      <c r="F120" s="93">
        <v>103717100</v>
      </c>
      <c r="G120" s="93">
        <v>75812300</v>
      </c>
      <c r="H120" s="93">
        <v>74853600</v>
      </c>
      <c r="I120" s="258" t="s">
        <v>49</v>
      </c>
      <c r="J120" s="93"/>
      <c r="K120" s="93">
        <v>227933200</v>
      </c>
      <c r="L120" s="213">
        <f t="shared" si="9"/>
        <v>26.372040251232775</v>
      </c>
      <c r="M120" s="93">
        <v>143666800</v>
      </c>
      <c r="N120" s="101">
        <f t="shared" si="10"/>
        <v>121025400</v>
      </c>
      <c r="O120" s="93">
        <v>92005000</v>
      </c>
      <c r="P120" s="93">
        <v>29020400</v>
      </c>
      <c r="Q120" s="93">
        <v>22641400</v>
      </c>
      <c r="R120" s="93">
        <f t="shared" si="11"/>
        <v>22641400</v>
      </c>
      <c r="S120" s="101">
        <v>84266400</v>
      </c>
      <c r="T120" s="101">
        <v>36039800</v>
      </c>
      <c r="U120" s="101">
        <v>48226600</v>
      </c>
      <c r="V120" s="101">
        <v>29872100</v>
      </c>
      <c r="W120" s="101">
        <v>18354500</v>
      </c>
      <c r="X120" s="215">
        <f t="shared" si="18"/>
        <v>5.5798533797625911</v>
      </c>
      <c r="Y120" s="215">
        <f t="shared" si="19"/>
        <v>3.4562241200002926</v>
      </c>
      <c r="Z120" s="215">
        <f t="shared" si="20"/>
        <v>2.1236292597622985</v>
      </c>
      <c r="AB120" s="84">
        <f t="shared" si="13"/>
        <v>25189200</v>
      </c>
      <c r="AC120" s="101">
        <f t="shared" si="14"/>
        <v>26449800</v>
      </c>
      <c r="AD120" s="215">
        <f t="shared" si="21"/>
        <v>3.0602614723833854</v>
      </c>
      <c r="AE120" s="93">
        <v>-1260600</v>
      </c>
      <c r="AF120" s="101">
        <f t="shared" si="15"/>
        <v>74676400</v>
      </c>
      <c r="AG120" s="215">
        <f t="shared" si="16"/>
        <v>8.6401148521459756</v>
      </c>
      <c r="AH120" s="101">
        <f t="shared" si="17"/>
        <v>179706600</v>
      </c>
    </row>
    <row r="121" spans="1:34" x14ac:dyDescent="0.3">
      <c r="A121" s="30">
        <v>1027650791</v>
      </c>
      <c r="B121" s="208">
        <v>1992</v>
      </c>
      <c r="C121" s="93">
        <v>295478200</v>
      </c>
      <c r="D121" s="213">
        <f t="shared" si="7"/>
        <v>17.88849469757265</v>
      </c>
      <c r="E121" s="93">
        <v>211096600</v>
      </c>
      <c r="F121" s="93">
        <v>126763700</v>
      </c>
      <c r="G121" s="93">
        <v>84332900</v>
      </c>
      <c r="H121" s="93">
        <v>84381600</v>
      </c>
      <c r="I121" s="258" t="s">
        <v>49</v>
      </c>
      <c r="J121" s="93"/>
      <c r="K121" s="93">
        <v>249287300</v>
      </c>
      <c r="L121" s="213">
        <f t="shared" si="9"/>
        <v>24.257977727766864</v>
      </c>
      <c r="M121" s="93">
        <v>170704300</v>
      </c>
      <c r="N121" s="101">
        <f t="shared" si="10"/>
        <v>141155800</v>
      </c>
      <c r="O121" s="93">
        <v>109581900</v>
      </c>
      <c r="P121" s="93">
        <v>31573900</v>
      </c>
      <c r="Q121" s="93">
        <v>29548500</v>
      </c>
      <c r="R121" s="93">
        <f t="shared" si="11"/>
        <v>29548500</v>
      </c>
      <c r="S121" s="101">
        <v>78583000</v>
      </c>
      <c r="T121" s="101">
        <v>37736000</v>
      </c>
      <c r="U121" s="101">
        <v>40847000</v>
      </c>
      <c r="V121" s="101">
        <v>24496500</v>
      </c>
      <c r="W121" s="101">
        <v>16350600</v>
      </c>
      <c r="X121" s="215">
        <f t="shared" si="18"/>
        <v>3.9747938071698519</v>
      </c>
      <c r="Y121" s="215">
        <f t="shared" si="19"/>
        <v>2.3837377652541503</v>
      </c>
      <c r="Z121" s="215">
        <f t="shared" si="20"/>
        <v>1.591065772847734</v>
      </c>
      <c r="AB121" s="84">
        <f t="shared" si="13"/>
        <v>46484600</v>
      </c>
      <c r="AC121" s="101">
        <f t="shared" si="14"/>
        <v>46190900</v>
      </c>
      <c r="AD121" s="215">
        <f t="shared" si="21"/>
        <v>4.494805084035594</v>
      </c>
      <c r="AE121" s="93">
        <v>293700</v>
      </c>
      <c r="AF121" s="101">
        <f t="shared" si="15"/>
        <v>87037900</v>
      </c>
      <c r="AG121" s="215">
        <f t="shared" si="16"/>
        <v>8.4695988912054467</v>
      </c>
      <c r="AH121" s="101">
        <f t="shared" si="17"/>
        <v>208440300</v>
      </c>
    </row>
    <row r="122" spans="1:34" x14ac:dyDescent="0.3">
      <c r="A122" s="30">
        <v>1651777888.5</v>
      </c>
      <c r="B122" s="208">
        <v>1993</v>
      </c>
      <c r="C122" s="93">
        <v>290612500</v>
      </c>
      <c r="D122" s="213">
        <f t="shared" si="7"/>
        <v>15.553031855542033</v>
      </c>
      <c r="E122" s="93">
        <v>194991400</v>
      </c>
      <c r="F122" s="93">
        <v>143154300</v>
      </c>
      <c r="G122" s="93">
        <v>51837100</v>
      </c>
      <c r="H122" s="93">
        <v>95621000</v>
      </c>
      <c r="I122" s="258" t="s">
        <v>49</v>
      </c>
      <c r="J122" s="93"/>
      <c r="K122" s="93">
        <v>282066400</v>
      </c>
      <c r="L122" s="213">
        <f t="shared" si="9"/>
        <v>17.07653322906193</v>
      </c>
      <c r="M122" s="93">
        <v>201678400</v>
      </c>
      <c r="N122" s="101">
        <f t="shared" si="10"/>
        <v>166396500</v>
      </c>
      <c r="O122" s="93">
        <v>133211900</v>
      </c>
      <c r="P122" s="93">
        <v>33184600</v>
      </c>
      <c r="Q122" s="93">
        <v>35281900</v>
      </c>
      <c r="R122" s="93">
        <f t="shared" si="11"/>
        <v>35281900</v>
      </c>
      <c r="S122" s="101">
        <v>80388100</v>
      </c>
      <c r="T122" s="101">
        <v>47054700</v>
      </c>
      <c r="U122" s="101">
        <v>33333300.000000004</v>
      </c>
      <c r="V122" s="101">
        <v>18597600</v>
      </c>
      <c r="W122" s="101">
        <v>14735700</v>
      </c>
      <c r="X122" s="215">
        <f t="shared" si="18"/>
        <v>2.0180255609469615</v>
      </c>
      <c r="Y122" s="215">
        <f t="shared" si="19"/>
        <v>1.1259140910821075</v>
      </c>
      <c r="Z122" s="215">
        <f t="shared" si="20"/>
        <v>0.89211146986485412</v>
      </c>
      <c r="AB122" s="84">
        <f t="shared" si="13"/>
        <v>8242900</v>
      </c>
      <c r="AC122" s="101">
        <f t="shared" si="14"/>
        <v>8546100</v>
      </c>
      <c r="AD122" s="215">
        <f t="shared" si="21"/>
        <v>0.51738796478022964</v>
      </c>
      <c r="AE122" s="93">
        <v>-303200</v>
      </c>
      <c r="AF122" s="101">
        <f t="shared" si="15"/>
        <v>41879400</v>
      </c>
      <c r="AG122" s="215">
        <f t="shared" si="16"/>
        <v>2.5354135257271908</v>
      </c>
      <c r="AH122" s="101">
        <f t="shared" si="17"/>
        <v>248733100</v>
      </c>
    </row>
    <row r="123" spans="1:34" x14ac:dyDescent="0.3">
      <c r="A123" s="30">
        <v>1868526360</v>
      </c>
      <c r="B123" s="208">
        <v>1994</v>
      </c>
      <c r="C123" s="93">
        <v>326858400</v>
      </c>
      <c r="D123" s="213">
        <f t="shared" si="7"/>
        <v>13.393682284613408</v>
      </c>
      <c r="E123" s="93">
        <v>220102300</v>
      </c>
      <c r="F123" s="93">
        <v>160317500</v>
      </c>
      <c r="G123" s="93">
        <v>59784800</v>
      </c>
      <c r="H123" s="93">
        <v>106756000</v>
      </c>
      <c r="I123" s="258" t="s">
        <v>49</v>
      </c>
      <c r="J123" s="93"/>
      <c r="K123" s="93">
        <v>326250700</v>
      </c>
      <c r="L123" s="213">
        <f t="shared" si="9"/>
        <v>17.460320977221858</v>
      </c>
      <c r="M123" s="93">
        <v>242970500</v>
      </c>
      <c r="N123" s="101">
        <f t="shared" si="10"/>
        <v>196079000</v>
      </c>
      <c r="O123" s="93">
        <v>154453200</v>
      </c>
      <c r="P123" s="93">
        <v>41625800</v>
      </c>
      <c r="Q123" s="93">
        <v>46891500</v>
      </c>
      <c r="R123" s="93">
        <f t="shared" si="11"/>
        <v>46891500</v>
      </c>
      <c r="S123" s="101">
        <v>83280200</v>
      </c>
      <c r="T123" s="101">
        <v>50360300</v>
      </c>
      <c r="U123" s="101">
        <v>32919900</v>
      </c>
      <c r="V123" s="101">
        <v>16253300</v>
      </c>
      <c r="W123" s="101">
        <v>16666599.999999998</v>
      </c>
      <c r="X123" s="215">
        <f t="shared" si="18"/>
        <v>1.7618108422082952</v>
      </c>
      <c r="Y123" s="215">
        <f t="shared" si="19"/>
        <v>0.86984590359217628</v>
      </c>
      <c r="Z123" s="215">
        <f t="shared" si="20"/>
        <v>0.89196493861611881</v>
      </c>
      <c r="AB123" s="84">
        <f t="shared" si="13"/>
        <v>3346400</v>
      </c>
      <c r="AC123" s="101">
        <f t="shared" si="14"/>
        <v>607700</v>
      </c>
      <c r="AD123" s="215">
        <f t="shared" si="21"/>
        <v>3.2522955683643662E-2</v>
      </c>
      <c r="AE123" s="93">
        <v>2738700</v>
      </c>
      <c r="AF123" s="101">
        <f t="shared" si="15"/>
        <v>33527600</v>
      </c>
      <c r="AG123" s="215">
        <f t="shared" si="16"/>
        <v>1.7943337978919387</v>
      </c>
      <c r="AH123" s="101">
        <f t="shared" si="17"/>
        <v>293330800</v>
      </c>
    </row>
    <row r="124" spans="1:34" x14ac:dyDescent="0.3">
      <c r="A124" s="30">
        <v>2440392366</v>
      </c>
      <c r="B124" s="208">
        <v>1995</v>
      </c>
      <c r="C124" s="93">
        <v>418375500</v>
      </c>
      <c r="D124" s="213">
        <f t="shared" si="7"/>
        <v>12.739186482307302</v>
      </c>
      <c r="E124" s="93">
        <v>280144500</v>
      </c>
      <c r="F124" s="93">
        <v>170305700</v>
      </c>
      <c r="G124" s="93">
        <v>109838800</v>
      </c>
      <c r="H124" s="93">
        <v>138231000</v>
      </c>
      <c r="I124" s="258" t="s">
        <v>49</v>
      </c>
      <c r="J124" s="93"/>
      <c r="K124" s="93">
        <v>421549900</v>
      </c>
      <c r="L124" s="213">
        <f t="shared" si="9"/>
        <v>17.273857510501653</v>
      </c>
      <c r="M124" s="93">
        <v>282107500</v>
      </c>
      <c r="N124" s="101">
        <f t="shared" si="10"/>
        <v>247043400</v>
      </c>
      <c r="O124" s="93">
        <v>200194200</v>
      </c>
      <c r="P124" s="93">
        <v>46849200</v>
      </c>
      <c r="Q124" s="93">
        <v>35064100</v>
      </c>
      <c r="R124" s="93">
        <f t="shared" si="11"/>
        <v>35064100</v>
      </c>
      <c r="S124" s="101">
        <v>139442400</v>
      </c>
      <c r="T124" s="101">
        <v>54673300</v>
      </c>
      <c r="U124" s="101">
        <v>84769000</v>
      </c>
      <c r="V124" s="101">
        <v>48542500</v>
      </c>
      <c r="W124" s="101">
        <v>36226500</v>
      </c>
      <c r="X124" s="215">
        <f t="shared" si="18"/>
        <v>3.4735807725436887</v>
      </c>
      <c r="Y124" s="215">
        <f t="shared" si="19"/>
        <v>1.9891268582996378</v>
      </c>
      <c r="Z124" s="215">
        <f t="shared" si="20"/>
        <v>1.4844539142440507</v>
      </c>
      <c r="AB124" s="84">
        <f t="shared" si="13"/>
        <v>-200700</v>
      </c>
      <c r="AC124" s="101">
        <f t="shared" si="14"/>
        <v>-3174400</v>
      </c>
      <c r="AD124" s="215">
        <f t="shared" si="21"/>
        <v>-0.13007744345648392</v>
      </c>
      <c r="AE124" s="93">
        <v>2973700</v>
      </c>
      <c r="AF124" s="101">
        <f t="shared" si="15"/>
        <v>81594600</v>
      </c>
      <c r="AG124" s="215">
        <f t="shared" si="16"/>
        <v>3.3435033290872043</v>
      </c>
      <c r="AH124" s="101">
        <f t="shared" si="17"/>
        <v>336780900</v>
      </c>
    </row>
    <row r="125" spans="1:34" x14ac:dyDescent="0.3">
      <c r="A125" s="30">
        <v>3284161830.75</v>
      </c>
      <c r="B125" s="208">
        <v>1996</v>
      </c>
      <c r="C125" s="93">
        <v>578981400</v>
      </c>
      <c r="D125" s="213">
        <f t="shared" si="7"/>
        <v>13.968477427109841</v>
      </c>
      <c r="E125" s="93">
        <v>392566000</v>
      </c>
      <c r="F125" s="93">
        <v>226006200</v>
      </c>
      <c r="G125" s="93">
        <v>166559800</v>
      </c>
      <c r="H125" s="93">
        <v>186415300</v>
      </c>
      <c r="I125" s="258" t="s">
        <v>49</v>
      </c>
      <c r="J125" s="93"/>
      <c r="K125" s="93">
        <v>582241600</v>
      </c>
      <c r="L125" s="213">
        <f t="shared" si="9"/>
        <v>17.728773124040426</v>
      </c>
      <c r="M125" s="93">
        <v>394391600</v>
      </c>
      <c r="N125" s="101">
        <f t="shared" si="10"/>
        <v>343468300</v>
      </c>
      <c r="O125" s="93">
        <v>269329400</v>
      </c>
      <c r="P125" s="93">
        <v>74138900</v>
      </c>
      <c r="Q125" s="93">
        <v>50923400</v>
      </c>
      <c r="R125" s="93">
        <f t="shared" si="11"/>
        <v>50923300</v>
      </c>
      <c r="S125" s="101">
        <v>187850000</v>
      </c>
      <c r="T125" s="101">
        <v>77387500</v>
      </c>
      <c r="U125" s="101">
        <v>110462500</v>
      </c>
      <c r="V125" s="101">
        <v>58202600</v>
      </c>
      <c r="W125" s="101">
        <v>52259900</v>
      </c>
      <c r="X125" s="215">
        <f t="shared" si="18"/>
        <v>3.3634913774871387</v>
      </c>
      <c r="Y125" s="215">
        <f t="shared" si="19"/>
        <v>1.7722208283112635</v>
      </c>
      <c r="Z125" s="215">
        <f t="shared" si="20"/>
        <v>1.5912705491758752</v>
      </c>
      <c r="AB125" s="84">
        <f t="shared" si="13"/>
        <v>283000</v>
      </c>
      <c r="AC125" s="101">
        <f t="shared" si="14"/>
        <v>-3260200</v>
      </c>
      <c r="AD125" s="215">
        <f t="shared" si="21"/>
        <v>-9.9270382155786527E-2</v>
      </c>
      <c r="AE125" s="93">
        <v>3543200</v>
      </c>
      <c r="AF125" s="101">
        <f t="shared" si="15"/>
        <v>107202300</v>
      </c>
      <c r="AG125" s="215">
        <f t="shared" si="16"/>
        <v>3.2642209953313515</v>
      </c>
      <c r="AH125" s="101">
        <f t="shared" si="17"/>
        <v>471779100</v>
      </c>
    </row>
    <row r="126" spans="1:34" x14ac:dyDescent="0.3">
      <c r="A126" s="30">
        <v>4144914168.4999995</v>
      </c>
      <c r="B126" s="208">
        <v>1997</v>
      </c>
      <c r="C126" s="93">
        <v>734664700</v>
      </c>
      <c r="D126" s="213">
        <f t="shared" si="7"/>
        <v>14.425023057041647</v>
      </c>
      <c r="E126" s="93">
        <v>508743800</v>
      </c>
      <c r="F126" s="93">
        <v>312115300</v>
      </c>
      <c r="G126" s="93">
        <v>196628500</v>
      </c>
      <c r="H126" s="93">
        <v>225920900</v>
      </c>
      <c r="I126" s="258" t="s">
        <v>49</v>
      </c>
      <c r="J126" s="93"/>
      <c r="K126" s="93">
        <v>754199200</v>
      </c>
      <c r="L126" s="213">
        <f t="shared" si="9"/>
        <v>18.195773647900086</v>
      </c>
      <c r="M126" s="93">
        <v>513800900</v>
      </c>
      <c r="N126" s="101">
        <f t="shared" si="10"/>
        <v>439773500</v>
      </c>
      <c r="O126" s="93">
        <v>355842700</v>
      </c>
      <c r="P126" s="93">
        <v>83930800</v>
      </c>
      <c r="Q126" s="93">
        <v>74027400</v>
      </c>
      <c r="R126" s="93">
        <f t="shared" si="11"/>
        <v>74027400</v>
      </c>
      <c r="S126" s="101">
        <v>240398300</v>
      </c>
      <c r="T126" s="101">
        <v>110211100</v>
      </c>
      <c r="U126" s="101">
        <v>130187200</v>
      </c>
      <c r="V126" s="101">
        <v>80750800</v>
      </c>
      <c r="W126" s="101">
        <v>49436300</v>
      </c>
      <c r="X126" s="215">
        <f t="shared" si="18"/>
        <v>3.1408901296287484</v>
      </c>
      <c r="Y126" s="215">
        <f t="shared" si="19"/>
        <v>1.9481899194362056</v>
      </c>
      <c r="Z126" s="215">
        <f t="shared" si="20"/>
        <v>1.1926977975973498</v>
      </c>
      <c r="AB126" s="84">
        <f t="shared" si="13"/>
        <v>-23011000</v>
      </c>
      <c r="AC126" s="101">
        <f t="shared" si="14"/>
        <v>-19534500</v>
      </c>
      <c r="AD126" s="215">
        <f t="shared" si="21"/>
        <v>-0.47128840805572886</v>
      </c>
      <c r="AE126" s="93">
        <v>-3476500</v>
      </c>
      <c r="AF126" s="101">
        <f t="shared" si="15"/>
        <v>110652700</v>
      </c>
      <c r="AG126" s="215">
        <f t="shared" si="16"/>
        <v>2.6696017215730197</v>
      </c>
      <c r="AH126" s="101">
        <f t="shared" si="17"/>
        <v>624012000</v>
      </c>
    </row>
    <row r="127" spans="1:34" x14ac:dyDescent="0.3">
      <c r="A127" s="30">
        <v>5092988046.5</v>
      </c>
      <c r="B127" s="208">
        <v>1998</v>
      </c>
      <c r="C127" s="93">
        <v>781947600</v>
      </c>
      <c r="D127" s="213">
        <f t="shared" si="7"/>
        <v>12.956888696179686</v>
      </c>
      <c r="E127" s="93">
        <v>545175700</v>
      </c>
      <c r="F127" s="93">
        <v>404225200</v>
      </c>
      <c r="G127" s="93">
        <v>140950500</v>
      </c>
      <c r="H127" s="93">
        <v>236771900</v>
      </c>
      <c r="I127" s="258" t="s">
        <v>49</v>
      </c>
      <c r="J127" s="93"/>
      <c r="K127" s="93">
        <v>829511300</v>
      </c>
      <c r="L127" s="213">
        <f t="shared" si="9"/>
        <v>16.287320771743342</v>
      </c>
      <c r="M127" s="93">
        <v>594177400</v>
      </c>
      <c r="N127" s="101">
        <f t="shared" si="10"/>
        <v>485296200</v>
      </c>
      <c r="O127" s="93">
        <v>412879100</v>
      </c>
      <c r="P127" s="93">
        <v>72417100</v>
      </c>
      <c r="Q127" s="93">
        <v>108881200</v>
      </c>
      <c r="R127" s="93">
        <f t="shared" si="11"/>
        <v>108881200</v>
      </c>
      <c r="S127" s="101">
        <v>235333900</v>
      </c>
      <c r="T127" s="101">
        <v>124069600</v>
      </c>
      <c r="U127" s="101">
        <v>111264300</v>
      </c>
      <c r="V127" s="101">
        <v>57412000</v>
      </c>
      <c r="W127" s="101">
        <v>53852300</v>
      </c>
      <c r="X127" s="215">
        <f t="shared" si="18"/>
        <v>2.1846566099141542</v>
      </c>
      <c r="Y127" s="215">
        <f t="shared" si="19"/>
        <v>1.1272753730387144</v>
      </c>
      <c r="Z127" s="215">
        <f t="shared" si="20"/>
        <v>1.0573812368754398</v>
      </c>
      <c r="AB127" s="84">
        <f t="shared" si="13"/>
        <v>-47918600</v>
      </c>
      <c r="AC127" s="101">
        <f t="shared" si="14"/>
        <v>-47563700</v>
      </c>
      <c r="AD127" s="215">
        <f t="shared" si="21"/>
        <v>-0.93390558873757223</v>
      </c>
      <c r="AE127" s="93">
        <v>-354900</v>
      </c>
      <c r="AF127" s="101">
        <f t="shared" si="15"/>
        <v>63700600</v>
      </c>
      <c r="AG127" s="215">
        <f t="shared" si="16"/>
        <v>1.250751021176582</v>
      </c>
      <c r="AH127" s="101">
        <f t="shared" si="17"/>
        <v>718247000</v>
      </c>
    </row>
    <row r="128" spans="1:34" x14ac:dyDescent="0.3">
      <c r="A128" s="30">
        <v>6034995115.999999</v>
      </c>
      <c r="B128" s="208">
        <v>1999</v>
      </c>
      <c r="C128" s="93">
        <v>954816500</v>
      </c>
      <c r="D128" s="213">
        <f t="shared" si="7"/>
        <v>13.607957751251396</v>
      </c>
      <c r="E128" s="93">
        <v>674348100</v>
      </c>
      <c r="F128" s="93">
        <v>521682400</v>
      </c>
      <c r="G128" s="93">
        <v>152665700</v>
      </c>
      <c r="H128" s="93">
        <v>280468400</v>
      </c>
      <c r="I128" s="258" t="s">
        <v>49</v>
      </c>
      <c r="J128" s="93"/>
      <c r="K128" s="93">
        <v>1007667300</v>
      </c>
      <c r="L128" s="213">
        <f t="shared" si="9"/>
        <v>16.697069022118498</v>
      </c>
      <c r="M128" s="93">
        <v>703005900</v>
      </c>
      <c r="N128" s="101">
        <f t="shared" si="10"/>
        <v>575440000</v>
      </c>
      <c r="O128" s="93">
        <v>497274600</v>
      </c>
      <c r="P128" s="93">
        <v>78165400</v>
      </c>
      <c r="Q128" s="93">
        <v>127565900</v>
      </c>
      <c r="R128" s="93">
        <f t="shared" si="11"/>
        <v>127565900</v>
      </c>
      <c r="S128" s="101">
        <v>304661400</v>
      </c>
      <c r="T128" s="101">
        <v>140315300</v>
      </c>
      <c r="U128" s="101">
        <v>164346100</v>
      </c>
      <c r="V128" s="101">
        <v>101314600</v>
      </c>
      <c r="W128" s="101">
        <v>63031400</v>
      </c>
      <c r="X128" s="215">
        <f t="shared" si="18"/>
        <v>2.723218442452175</v>
      </c>
      <c r="Y128" s="215">
        <f t="shared" si="19"/>
        <v>1.6787851199977677</v>
      </c>
      <c r="Z128" s="215">
        <f t="shared" si="20"/>
        <v>1.0444316654522379</v>
      </c>
      <c r="AB128" s="84">
        <f t="shared" si="13"/>
        <v>-51988300</v>
      </c>
      <c r="AC128" s="101">
        <f t="shared" si="14"/>
        <v>-52850800</v>
      </c>
      <c r="AD128" s="215">
        <f t="shared" si="21"/>
        <v>-0.87573890258637965</v>
      </c>
      <c r="AE128" s="93">
        <v>862500</v>
      </c>
      <c r="AF128" s="101">
        <f t="shared" si="15"/>
        <v>111495300</v>
      </c>
      <c r="AG128" s="215">
        <f t="shared" si="16"/>
        <v>1.8474795398657953</v>
      </c>
      <c r="AH128" s="101">
        <f t="shared" si="17"/>
        <v>843321200</v>
      </c>
    </row>
    <row r="129" spans="1:34" x14ac:dyDescent="0.3">
      <c r="A129" s="30">
        <v>7016603942</v>
      </c>
      <c r="B129" s="208">
        <v>2000</v>
      </c>
      <c r="C129" s="93">
        <v>1178813100</v>
      </c>
      <c r="D129" s="213">
        <f t="shared" si="7"/>
        <v>15.850424035400506</v>
      </c>
      <c r="E129" s="93">
        <v>868267700</v>
      </c>
      <c r="F129" s="93">
        <v>581703400</v>
      </c>
      <c r="G129" s="93">
        <v>286564300</v>
      </c>
      <c r="H129" s="93">
        <v>310545500</v>
      </c>
      <c r="I129" s="258" t="s">
        <v>49</v>
      </c>
      <c r="J129" s="93"/>
      <c r="K129" s="93">
        <v>1239266300</v>
      </c>
      <c r="L129" s="213">
        <f t="shared" si="9"/>
        <v>17.661910380632968</v>
      </c>
      <c r="M129" s="93">
        <v>852029300</v>
      </c>
      <c r="N129" s="101">
        <f t="shared" si="10"/>
        <v>693263400</v>
      </c>
      <c r="O129" s="93">
        <v>609065200</v>
      </c>
      <c r="P129" s="93">
        <v>84198200</v>
      </c>
      <c r="Q129" s="93">
        <v>158765900</v>
      </c>
      <c r="R129" s="93">
        <f t="shared" si="11"/>
        <v>158765900</v>
      </c>
      <c r="S129" s="101">
        <v>387237000</v>
      </c>
      <c r="T129" s="101">
        <v>186220000</v>
      </c>
      <c r="U129" s="101">
        <v>201017100</v>
      </c>
      <c r="V129" s="101">
        <v>128478500</v>
      </c>
      <c r="W129" s="101">
        <v>72538500</v>
      </c>
      <c r="X129" s="215">
        <f t="shared" si="18"/>
        <v>2.8648773917072829</v>
      </c>
      <c r="Y129" s="215">
        <f t="shared" si="19"/>
        <v>1.8310638745184571</v>
      </c>
      <c r="Z129" s="215">
        <f t="shared" si="20"/>
        <v>1.0338120919979381</v>
      </c>
      <c r="AB129" s="84">
        <f t="shared" si="13"/>
        <v>-60596700</v>
      </c>
      <c r="AC129" s="101">
        <f t="shared" si="14"/>
        <v>-60453200</v>
      </c>
      <c r="AD129" s="215">
        <f t="shared" si="21"/>
        <v>-0.86157349765944646</v>
      </c>
      <c r="AE129" s="93">
        <v>-143500</v>
      </c>
      <c r="AF129" s="101">
        <f t="shared" si="15"/>
        <v>140563900</v>
      </c>
      <c r="AG129" s="215">
        <f t="shared" si="16"/>
        <v>2.0033038940478365</v>
      </c>
      <c r="AH129" s="101">
        <f t="shared" si="17"/>
        <v>1038249200</v>
      </c>
    </row>
    <row r="130" spans="1:34" x14ac:dyDescent="0.3">
      <c r="A130" s="30">
        <v>7437107659.5</v>
      </c>
      <c r="B130" s="208">
        <v>2001</v>
      </c>
      <c r="C130" s="93">
        <v>1271376600</v>
      </c>
      <c r="D130" s="213">
        <f t="shared" si="7"/>
        <v>16.241899717218168</v>
      </c>
      <c r="E130" s="93">
        <v>939114500</v>
      </c>
      <c r="F130" s="93">
        <v>654870300</v>
      </c>
      <c r="G130" s="93">
        <v>284244200</v>
      </c>
      <c r="H130" s="93">
        <v>332262100</v>
      </c>
      <c r="I130" s="258" t="s">
        <v>49</v>
      </c>
      <c r="J130" s="93"/>
      <c r="K130" s="93">
        <v>1311669800</v>
      </c>
      <c r="L130" s="213">
        <f t="shared" si="9"/>
        <v>17.636826842549489</v>
      </c>
      <c r="M130" s="93">
        <v>925257200</v>
      </c>
      <c r="N130" s="101">
        <f t="shared" si="10"/>
        <v>726794700</v>
      </c>
      <c r="O130" s="93">
        <v>651971000</v>
      </c>
      <c r="P130" s="93">
        <v>74823700</v>
      </c>
      <c r="Q130" s="93">
        <v>198462500</v>
      </c>
      <c r="R130" s="93">
        <f t="shared" si="11"/>
        <v>198462500</v>
      </c>
      <c r="S130" s="101">
        <v>386412600</v>
      </c>
      <c r="T130" s="101">
        <v>198350500</v>
      </c>
      <c r="U130" s="101">
        <v>188062100</v>
      </c>
      <c r="V130" s="101">
        <v>121556000</v>
      </c>
      <c r="W130" s="101">
        <v>66506100.000000007</v>
      </c>
      <c r="X130" s="215">
        <f t="shared" si="18"/>
        <v>2.5286994435232297</v>
      </c>
      <c r="Y130" s="215">
        <f t="shared" si="19"/>
        <v>1.6344526066491321</v>
      </c>
      <c r="Z130" s="215">
        <f t="shared" si="20"/>
        <v>0.89424683687409789</v>
      </c>
      <c r="AB130" s="84">
        <f t="shared" si="13"/>
        <v>-42195500</v>
      </c>
      <c r="AC130" s="101">
        <f t="shared" si="14"/>
        <v>-40293200</v>
      </c>
      <c r="AD130" s="215">
        <f t="shared" si="21"/>
        <v>-0.54178589103158059</v>
      </c>
      <c r="AE130" s="93">
        <v>-1902300</v>
      </c>
      <c r="AF130" s="101">
        <f t="shared" si="15"/>
        <v>147768900</v>
      </c>
      <c r="AG130" s="215">
        <f t="shared" si="16"/>
        <v>1.9869135524916492</v>
      </c>
      <c r="AH130" s="101">
        <f t="shared" si="17"/>
        <v>1123607700</v>
      </c>
    </row>
    <row r="131" spans="1:34" x14ac:dyDescent="0.3">
      <c r="A131" s="30">
        <v>7827757972.5</v>
      </c>
      <c r="B131" s="208">
        <v>2002</v>
      </c>
      <c r="C131" s="93">
        <v>1387235500</v>
      </c>
      <c r="D131" s="213">
        <f t="shared" si="7"/>
        <v>16.795567922043311</v>
      </c>
      <c r="E131" s="93">
        <v>989353400</v>
      </c>
      <c r="F131" s="93">
        <v>728283800</v>
      </c>
      <c r="G131" s="93">
        <v>261069700</v>
      </c>
      <c r="H131" s="93">
        <v>397882000</v>
      </c>
      <c r="I131" s="258" t="s">
        <v>49</v>
      </c>
      <c r="J131" s="93"/>
      <c r="K131" s="93">
        <v>1459951100</v>
      </c>
      <c r="L131" s="213">
        <f t="shared" si="9"/>
        <v>18.650948395811557</v>
      </c>
      <c r="M131" s="93">
        <v>1060771800</v>
      </c>
      <c r="N131" s="101">
        <f t="shared" si="10"/>
        <v>798399800</v>
      </c>
      <c r="O131" s="93">
        <v>722555000</v>
      </c>
      <c r="P131" s="93">
        <v>75844800</v>
      </c>
      <c r="Q131" s="93">
        <v>262371900.00000003</v>
      </c>
      <c r="R131" s="93">
        <f t="shared" si="11"/>
        <v>262372000</v>
      </c>
      <c r="S131" s="101">
        <v>399179300</v>
      </c>
      <c r="T131" s="101">
        <v>220804400</v>
      </c>
      <c r="U131" s="101">
        <v>178374900</v>
      </c>
      <c r="V131" s="101">
        <v>116718100</v>
      </c>
      <c r="W131" s="101">
        <v>61656700</v>
      </c>
      <c r="X131" s="215">
        <f t="shared" si="18"/>
        <v>2.2787482779444099</v>
      </c>
      <c r="Y131" s="215">
        <f t="shared" si="19"/>
        <v>1.4910795710604094</v>
      </c>
      <c r="Z131" s="215">
        <f t="shared" si="20"/>
        <v>0.78766742937899392</v>
      </c>
      <c r="AB131" s="84">
        <f t="shared" si="13"/>
        <v>-75606600</v>
      </c>
      <c r="AC131" s="101">
        <f t="shared" si="14"/>
        <v>-72715600</v>
      </c>
      <c r="AD131" s="215">
        <f t="shared" si="21"/>
        <v>-0.92894543054933465</v>
      </c>
      <c r="AE131" s="93">
        <v>-2891000</v>
      </c>
      <c r="AF131" s="101">
        <f t="shared" si="15"/>
        <v>105659300</v>
      </c>
      <c r="AG131" s="215">
        <f t="shared" si="16"/>
        <v>1.3498028473950752</v>
      </c>
      <c r="AH131" s="101">
        <f t="shared" si="17"/>
        <v>1281576200</v>
      </c>
    </row>
    <row r="132" spans="1:34" x14ac:dyDescent="0.3">
      <c r="A132" s="30">
        <v>8259533148.500001</v>
      </c>
      <c r="B132" s="208">
        <v>2003</v>
      </c>
      <c r="C132" s="93">
        <v>1600286300</v>
      </c>
      <c r="D132" s="213">
        <f t="shared" si="7"/>
        <v>17.303404537542409</v>
      </c>
      <c r="E132" s="93">
        <v>1132985100</v>
      </c>
      <c r="F132" s="93">
        <v>768045300</v>
      </c>
      <c r="G132" s="93">
        <v>364939700</v>
      </c>
      <c r="H132" s="93">
        <v>467301300</v>
      </c>
      <c r="I132" s="258" t="s">
        <v>49</v>
      </c>
      <c r="J132" s="93"/>
      <c r="K132" s="93">
        <v>1648243100</v>
      </c>
      <c r="L132" s="213">
        <f t="shared" si="9"/>
        <v>19.955644833259548</v>
      </c>
      <c r="M132" s="93">
        <v>1216023200</v>
      </c>
      <c r="N132" s="101">
        <f t="shared" si="10"/>
        <v>942587900</v>
      </c>
      <c r="O132" s="93">
        <v>845731300</v>
      </c>
      <c r="P132" s="93">
        <v>96856600</v>
      </c>
      <c r="Q132" s="93">
        <v>273435300</v>
      </c>
      <c r="R132" s="93">
        <f t="shared" si="11"/>
        <v>273435300</v>
      </c>
      <c r="S132" s="101">
        <v>432219900</v>
      </c>
      <c r="T132" s="101">
        <v>241356700</v>
      </c>
      <c r="U132" s="101">
        <v>190863100</v>
      </c>
      <c r="V132" s="101">
        <v>117119700</v>
      </c>
      <c r="W132" s="101">
        <v>73743400</v>
      </c>
      <c r="X132" s="215">
        <f t="shared" si="18"/>
        <v>2.3108218899110815</v>
      </c>
      <c r="Y132" s="215">
        <f t="shared" si="19"/>
        <v>1.4179941879798605</v>
      </c>
      <c r="Z132" s="215">
        <f t="shared" si="20"/>
        <v>0.89282770193122118</v>
      </c>
      <c r="AB132" s="84">
        <f t="shared" si="13"/>
        <v>-42465400</v>
      </c>
      <c r="AC132" s="101">
        <f t="shared" si="14"/>
        <v>-47956800</v>
      </c>
      <c r="AD132" s="215">
        <f t="shared" si="21"/>
        <v>-0.58062361561814602</v>
      </c>
      <c r="AE132" s="93">
        <v>5491400</v>
      </c>
      <c r="AF132" s="101">
        <f t="shared" si="15"/>
        <v>142906300</v>
      </c>
      <c r="AG132" s="215">
        <f t="shared" si="16"/>
        <v>1.7301982742929358</v>
      </c>
      <c r="AH132" s="101">
        <f t="shared" si="17"/>
        <v>1457380000</v>
      </c>
    </row>
    <row r="133" spans="1:34" x14ac:dyDescent="0.3">
      <c r="A133" s="30">
        <v>9248389798.25</v>
      </c>
      <c r="B133" s="208">
        <v>2004</v>
      </c>
      <c r="C133" s="93">
        <v>1771314200</v>
      </c>
      <c r="D133" s="213">
        <f t="shared" si="7"/>
        <v>17.713852396336502</v>
      </c>
      <c r="E133" s="93">
        <v>1270211100</v>
      </c>
      <c r="F133" s="93">
        <v>769385800</v>
      </c>
      <c r="G133" s="93">
        <v>500825300</v>
      </c>
      <c r="H133" s="93">
        <v>501103100</v>
      </c>
      <c r="I133" s="258" t="s">
        <v>49</v>
      </c>
      <c r="J133" s="93"/>
      <c r="K133" s="93">
        <v>1792296700</v>
      </c>
      <c r="L133" s="213">
        <f t="shared" si="9"/>
        <v>19.379554053173042</v>
      </c>
      <c r="M133" s="93">
        <v>1317011100</v>
      </c>
      <c r="N133" s="101">
        <f t="shared" si="10"/>
        <v>1006550000</v>
      </c>
      <c r="O133" s="93">
        <v>866439700</v>
      </c>
      <c r="P133" s="93">
        <v>140110300</v>
      </c>
      <c r="Q133" s="93">
        <v>310461100</v>
      </c>
      <c r="R133" s="93">
        <f t="shared" si="11"/>
        <v>310461100</v>
      </c>
      <c r="S133" s="101">
        <v>475285600</v>
      </c>
      <c r="T133" s="101">
        <v>268455300</v>
      </c>
      <c r="U133" s="101">
        <v>206830300</v>
      </c>
      <c r="V133" s="101">
        <v>130221800</v>
      </c>
      <c r="W133" s="101">
        <v>76608500</v>
      </c>
      <c r="X133" s="215">
        <f t="shared" si="18"/>
        <v>2.236392545209728</v>
      </c>
      <c r="Y133" s="215">
        <f t="shared" si="19"/>
        <v>1.4080483504776242</v>
      </c>
      <c r="Z133" s="215">
        <f t="shared" si="20"/>
        <v>0.82834419473210386</v>
      </c>
      <c r="AB133" s="84">
        <f t="shared" si="13"/>
        <v>-19208400</v>
      </c>
      <c r="AC133" s="101">
        <f t="shared" si="14"/>
        <v>-20982500</v>
      </c>
      <c r="AD133" s="215">
        <f t="shared" si="21"/>
        <v>-0.22687733170557273</v>
      </c>
      <c r="AE133" s="93">
        <v>1774100</v>
      </c>
      <c r="AF133" s="101">
        <f t="shared" si="15"/>
        <v>185847800</v>
      </c>
      <c r="AG133" s="215">
        <f t="shared" si="16"/>
        <v>2.0095152135041552</v>
      </c>
      <c r="AH133" s="101">
        <f t="shared" si="17"/>
        <v>1585466400</v>
      </c>
    </row>
    <row r="134" spans="1:34" x14ac:dyDescent="0.3">
      <c r="A134" s="30">
        <v>9999598960</v>
      </c>
      <c r="B134" s="208">
        <v>2005</v>
      </c>
      <c r="C134" s="93">
        <v>1947816200</v>
      </c>
      <c r="D134" s="213">
        <f t="shared" si="7"/>
        <v>17.516150376038237</v>
      </c>
      <c r="E134" s="93">
        <v>1412504900</v>
      </c>
      <c r="F134" s="93">
        <v>810510900</v>
      </c>
      <c r="G134" s="93">
        <v>601994000</v>
      </c>
      <c r="H134" s="93">
        <v>535311300.00000006</v>
      </c>
      <c r="I134" s="258" t="s">
        <v>49</v>
      </c>
      <c r="J134" s="93"/>
      <c r="K134" s="93">
        <v>1958012100</v>
      </c>
      <c r="L134" s="213">
        <f t="shared" si="9"/>
        <v>19.580906272665157</v>
      </c>
      <c r="M134" s="93">
        <v>1458540100</v>
      </c>
      <c r="N134" s="101">
        <f t="shared" si="10"/>
        <v>1101002400</v>
      </c>
      <c r="O134" s="93">
        <v>968584800</v>
      </c>
      <c r="P134" s="93">
        <v>132417600</v>
      </c>
      <c r="Q134" s="93">
        <v>357537600</v>
      </c>
      <c r="R134" s="93">
        <f t="shared" si="11"/>
        <v>357537700</v>
      </c>
      <c r="S134" s="101">
        <v>499472000</v>
      </c>
      <c r="T134" s="101">
        <v>289285700</v>
      </c>
      <c r="U134" s="101">
        <v>210186300</v>
      </c>
      <c r="V134" s="101">
        <v>138123000</v>
      </c>
      <c r="W134" s="101">
        <v>72063300</v>
      </c>
      <c r="X134" s="215">
        <f t="shared" si="18"/>
        <v>2.1019472964943784</v>
      </c>
      <c r="Y134" s="215">
        <f t="shared" si="19"/>
        <v>1.3812853950694839</v>
      </c>
      <c r="Z134" s="215">
        <f t="shared" si="20"/>
        <v>0.72066190142489472</v>
      </c>
      <c r="AB134" s="84">
        <f t="shared" si="13"/>
        <v>-10125300</v>
      </c>
      <c r="AC134" s="101">
        <f t="shared" si="14"/>
        <v>-10195900</v>
      </c>
      <c r="AD134" s="215">
        <f t="shared" si="21"/>
        <v>-0.10196308912772636</v>
      </c>
      <c r="AE134" s="93">
        <v>70600</v>
      </c>
      <c r="AF134" s="101">
        <f t="shared" si="15"/>
        <v>199990400</v>
      </c>
      <c r="AG134" s="215">
        <f t="shared" si="16"/>
        <v>1.9999842073666521</v>
      </c>
      <c r="AH134" s="101">
        <f t="shared" si="17"/>
        <v>1747825800</v>
      </c>
    </row>
    <row r="135" spans="1:34" x14ac:dyDescent="0.3">
      <c r="A135" s="30">
        <v>11120115768.5</v>
      </c>
      <c r="B135" s="208">
        <v>2006</v>
      </c>
      <c r="C135" s="93">
        <v>2263602600</v>
      </c>
      <c r="D135" s="213">
        <f t="shared" si="7"/>
        <v>18.790146779595073</v>
      </c>
      <c r="E135" s="93">
        <v>1558808000</v>
      </c>
      <c r="F135" s="93">
        <v>890078200</v>
      </c>
      <c r="G135" s="93">
        <v>668729900</v>
      </c>
      <c r="H135" s="93">
        <v>704794500</v>
      </c>
      <c r="I135" s="258" t="s">
        <v>49</v>
      </c>
      <c r="J135" s="93"/>
      <c r="K135" s="93">
        <v>2255221300</v>
      </c>
      <c r="L135" s="213">
        <f t="shared" si="9"/>
        <v>20.280555948782254</v>
      </c>
      <c r="M135" s="93">
        <v>1656938000</v>
      </c>
      <c r="N135" s="101">
        <f t="shared" si="10"/>
        <v>1251408000</v>
      </c>
      <c r="O135" s="93">
        <v>1097804700</v>
      </c>
      <c r="P135" s="93">
        <v>153603300</v>
      </c>
      <c r="Q135" s="93">
        <v>405530000</v>
      </c>
      <c r="R135" s="93">
        <f t="shared" si="11"/>
        <v>405530000</v>
      </c>
      <c r="S135" s="101">
        <v>598283300</v>
      </c>
      <c r="T135" s="101">
        <v>348218200</v>
      </c>
      <c r="U135" s="101">
        <v>250065000</v>
      </c>
      <c r="V135" s="101">
        <v>171775200</v>
      </c>
      <c r="W135" s="101">
        <v>78289800</v>
      </c>
      <c r="X135" s="215">
        <f t="shared" si="18"/>
        <v>2.248762559724065</v>
      </c>
      <c r="Y135" s="215">
        <f t="shared" si="19"/>
        <v>1.5447249253158708</v>
      </c>
      <c r="Z135" s="215">
        <f t="shared" si="20"/>
        <v>0.70403763440819433</v>
      </c>
      <c r="AB135" s="84">
        <f t="shared" si="13"/>
        <v>9933700</v>
      </c>
      <c r="AC135" s="101">
        <f t="shared" si="14"/>
        <v>8381300</v>
      </c>
      <c r="AD135" s="215">
        <f t="shared" si="21"/>
        <v>7.5370618206527532E-2</v>
      </c>
      <c r="AE135" s="93">
        <v>1552400</v>
      </c>
      <c r="AF135" s="101">
        <f t="shared" si="15"/>
        <v>258446300</v>
      </c>
      <c r="AG135" s="215">
        <f t="shared" si="16"/>
        <v>2.3241331779305927</v>
      </c>
      <c r="AH135" s="101">
        <f t="shared" si="17"/>
        <v>2005156300</v>
      </c>
    </row>
    <row r="136" spans="1:34" x14ac:dyDescent="0.3">
      <c r="A136" s="30">
        <v>12046753154.999998</v>
      </c>
      <c r="B136" s="208">
        <v>2007</v>
      </c>
      <c r="C136" s="93">
        <v>2485785000</v>
      </c>
      <c r="D136" s="213">
        <f t="shared" si="7"/>
        <v>19.228271196897829</v>
      </c>
      <c r="E136" s="93">
        <v>1711220600</v>
      </c>
      <c r="F136" s="93">
        <v>1002670000</v>
      </c>
      <c r="G136" s="93">
        <v>708550500</v>
      </c>
      <c r="H136" s="93">
        <v>774564500</v>
      </c>
      <c r="I136" s="258" t="s">
        <v>49</v>
      </c>
      <c r="J136" s="93"/>
      <c r="K136" s="93">
        <v>2482503500</v>
      </c>
      <c r="L136" s="213">
        <f t="shared" si="9"/>
        <v>20.607241370838899</v>
      </c>
      <c r="M136" s="93">
        <v>1894952900</v>
      </c>
      <c r="N136" s="101">
        <f t="shared" si="10"/>
        <v>1448166700</v>
      </c>
      <c r="O136" s="93">
        <v>1229809900</v>
      </c>
      <c r="P136" s="93">
        <v>218356800</v>
      </c>
      <c r="Q136" s="93">
        <v>446786200</v>
      </c>
      <c r="R136" s="93">
        <f t="shared" si="11"/>
        <v>446786200</v>
      </c>
      <c r="S136" s="101">
        <v>587550600</v>
      </c>
      <c r="T136" s="101">
        <v>348594600</v>
      </c>
      <c r="U136" s="101">
        <v>238956000</v>
      </c>
      <c r="V136" s="101">
        <v>166841800</v>
      </c>
      <c r="W136" s="101">
        <v>72114200</v>
      </c>
      <c r="X136" s="215">
        <f t="shared" si="18"/>
        <v>1.9835718132966098</v>
      </c>
      <c r="Y136" s="215">
        <f t="shared" si="19"/>
        <v>1.3849524253823731</v>
      </c>
      <c r="Z136" s="215">
        <f t="shared" si="20"/>
        <v>0.59861938791423686</v>
      </c>
      <c r="AB136" s="84">
        <f t="shared" si="13"/>
        <v>4809500</v>
      </c>
      <c r="AC136" s="101">
        <f t="shared" si="14"/>
        <v>3281500</v>
      </c>
      <c r="AD136" s="215">
        <f t="shared" si="21"/>
        <v>2.7239704821527076E-2</v>
      </c>
      <c r="AE136" s="93">
        <v>1528000</v>
      </c>
      <c r="AF136" s="101">
        <f t="shared" si="15"/>
        <v>242237500</v>
      </c>
      <c r="AG136" s="215">
        <f t="shared" si="16"/>
        <v>2.0108115181181367</v>
      </c>
      <c r="AH136" s="101">
        <f t="shared" si="17"/>
        <v>2243547500</v>
      </c>
    </row>
    <row r="137" spans="1:34" x14ac:dyDescent="0.3">
      <c r="A137" s="30">
        <v>12927761287.250002</v>
      </c>
      <c r="B137" s="208">
        <v>2008</v>
      </c>
      <c r="C137" s="93">
        <v>2860926400</v>
      </c>
      <c r="D137" s="213">
        <f t="shared" si="7"/>
        <v>22.440190902739701</v>
      </c>
      <c r="E137" s="93">
        <v>2049936300</v>
      </c>
      <c r="F137" s="93">
        <v>994552300</v>
      </c>
      <c r="G137" s="93">
        <v>1055384000</v>
      </c>
      <c r="H137" s="93">
        <v>810990100</v>
      </c>
      <c r="I137" s="258" t="s">
        <v>49</v>
      </c>
      <c r="J137" s="93"/>
      <c r="K137" s="93">
        <v>2872608400</v>
      </c>
      <c r="L137" s="213">
        <f t="shared" si="9"/>
        <v>22.220462895096219</v>
      </c>
      <c r="M137" s="93">
        <v>2210197000</v>
      </c>
      <c r="N137" s="101">
        <f t="shared" si="10"/>
        <v>1665711600</v>
      </c>
      <c r="O137" s="93">
        <v>1348216200</v>
      </c>
      <c r="P137" s="93">
        <v>317495400</v>
      </c>
      <c r="Q137" s="93">
        <v>544485400</v>
      </c>
      <c r="R137" s="93">
        <f t="shared" si="11"/>
        <v>544485400</v>
      </c>
      <c r="S137" s="101">
        <v>662411400</v>
      </c>
      <c r="T137" s="101">
        <v>435298800</v>
      </c>
      <c r="U137" s="101">
        <v>227112600</v>
      </c>
      <c r="V137" s="101">
        <v>159355400</v>
      </c>
      <c r="W137" s="101">
        <v>67757200</v>
      </c>
      <c r="X137" s="215">
        <f t="shared" si="18"/>
        <v>1.7567821291996606</v>
      </c>
      <c r="Y137" s="215">
        <f t="shared" si="19"/>
        <v>1.2326604464545936</v>
      </c>
      <c r="Z137" s="215">
        <f t="shared" si="20"/>
        <v>0.52412168274506665</v>
      </c>
      <c r="AB137" s="84">
        <f t="shared" si="13"/>
        <v>-7945500</v>
      </c>
      <c r="AC137" s="101">
        <f t="shared" si="14"/>
        <v>-11682000</v>
      </c>
      <c r="AD137" s="215">
        <f t="shared" si="21"/>
        <v>-9.0363673496364511E-2</v>
      </c>
      <c r="AE137" s="93">
        <v>3736500</v>
      </c>
      <c r="AF137" s="101">
        <f t="shared" si="15"/>
        <v>215430600</v>
      </c>
      <c r="AG137" s="215">
        <f t="shared" si="16"/>
        <v>1.6664184557032959</v>
      </c>
      <c r="AH137" s="101">
        <f t="shared" si="17"/>
        <v>2645495800</v>
      </c>
    </row>
    <row r="138" spans="1:34" x14ac:dyDescent="0.3">
      <c r="A138" s="30">
        <v>12749117921.5</v>
      </c>
      <c r="B138" s="208">
        <v>2009</v>
      </c>
      <c r="C138" s="93">
        <v>2817185500</v>
      </c>
      <c r="D138" s="213">
        <f t="shared" si="7"/>
        <v>20.168637909847781</v>
      </c>
      <c r="E138" s="93">
        <v>2000448100</v>
      </c>
      <c r="F138" s="93">
        <v>1129552600</v>
      </c>
      <c r="G138" s="93">
        <v>870895500</v>
      </c>
      <c r="H138" s="93">
        <v>816737400</v>
      </c>
      <c r="I138" s="258" t="s">
        <v>49</v>
      </c>
      <c r="J138" s="93"/>
      <c r="K138" s="93">
        <v>3088876800</v>
      </c>
      <c r="L138" s="213">
        <f t="shared" si="9"/>
        <v>24.2281608737099</v>
      </c>
      <c r="M138" s="93">
        <v>2436548800</v>
      </c>
      <c r="N138" s="101">
        <f t="shared" si="10"/>
        <v>1858979500</v>
      </c>
      <c r="O138" s="93">
        <v>1460072100</v>
      </c>
      <c r="P138" s="93">
        <v>398907400</v>
      </c>
      <c r="Q138" s="93">
        <v>577569300</v>
      </c>
      <c r="R138" s="93">
        <f t="shared" si="11"/>
        <v>577569300</v>
      </c>
      <c r="S138" s="101">
        <v>652328000</v>
      </c>
      <c r="T138" s="101">
        <v>389515500</v>
      </c>
      <c r="U138" s="101">
        <v>262812500</v>
      </c>
      <c r="V138" s="101">
        <v>195173700</v>
      </c>
      <c r="W138" s="101">
        <v>67638700</v>
      </c>
      <c r="X138" s="215">
        <f t="shared" si="18"/>
        <v>2.061417124056836</v>
      </c>
      <c r="Y138" s="215">
        <f t="shared" si="19"/>
        <v>1.5308800279497046</v>
      </c>
      <c r="Z138" s="215">
        <f t="shared" si="20"/>
        <v>0.53053631173914151</v>
      </c>
      <c r="AB138" s="84">
        <f t="shared" si="13"/>
        <v>-273486000</v>
      </c>
      <c r="AC138" s="101">
        <f t="shared" si="14"/>
        <v>-271691300</v>
      </c>
      <c r="AD138" s="215">
        <f t="shared" si="21"/>
        <v>-2.1310595891643782</v>
      </c>
      <c r="AE138" s="93">
        <v>-1794700</v>
      </c>
      <c r="AF138" s="101">
        <f t="shared" si="15"/>
        <v>-8878800</v>
      </c>
      <c r="AG138" s="215">
        <f t="shared" si="16"/>
        <v>-6.9642465107541837E-2</v>
      </c>
      <c r="AH138" s="101">
        <f t="shared" si="17"/>
        <v>2826064300</v>
      </c>
    </row>
    <row r="139" spans="1:34" x14ac:dyDescent="0.3">
      <c r="A139" s="174">
        <v>13968149523</v>
      </c>
      <c r="B139" s="209">
        <v>2010</v>
      </c>
      <c r="C139" s="177">
        <v>2960443000</v>
      </c>
      <c r="D139" s="214">
        <f>(C139/A139)*100</f>
        <v>21.194239044515705</v>
      </c>
      <c r="E139" s="177">
        <v>2080013000</v>
      </c>
      <c r="F139" s="177">
        <v>1260425000</v>
      </c>
      <c r="G139" s="177">
        <v>819588000</v>
      </c>
      <c r="H139" s="177">
        <v>880430000</v>
      </c>
      <c r="I139" s="259" t="s">
        <v>49</v>
      </c>
      <c r="J139" s="93"/>
      <c r="K139" s="177">
        <v>3333948400</v>
      </c>
      <c r="L139" s="214">
        <f t="shared" si="9"/>
        <v>23.868218152378091</v>
      </c>
      <c r="M139" s="177">
        <v>2618907400</v>
      </c>
      <c r="N139" s="178">
        <f t="shared" si="10"/>
        <v>2005739000</v>
      </c>
      <c r="O139" s="177">
        <v>1558930600</v>
      </c>
      <c r="P139" s="177">
        <v>446808400</v>
      </c>
      <c r="Q139" s="177">
        <v>613168300</v>
      </c>
      <c r="R139" s="177">
        <f t="shared" si="11"/>
        <v>613168400</v>
      </c>
      <c r="S139" s="178">
        <v>715041000</v>
      </c>
      <c r="T139" s="178">
        <v>459285900</v>
      </c>
      <c r="U139" s="178">
        <v>255755100</v>
      </c>
      <c r="V139" s="178">
        <v>191171200</v>
      </c>
      <c r="W139" s="178">
        <v>64583900</v>
      </c>
      <c r="X139" s="216">
        <f t="shared" si="18"/>
        <v>1.8309877022641605</v>
      </c>
      <c r="Y139" s="216">
        <f t="shared" si="19"/>
        <v>1.3686222336410194</v>
      </c>
      <c r="Z139" s="216">
        <f t="shared" si="20"/>
        <v>0.4623654686231411</v>
      </c>
      <c r="AB139" s="200">
        <f t="shared" si="13"/>
        <v>-370520500</v>
      </c>
      <c r="AC139" s="178">
        <f t="shared" si="14"/>
        <v>-373505400</v>
      </c>
      <c r="AD139" s="216">
        <f t="shared" si="21"/>
        <v>-2.6739791078623893</v>
      </c>
      <c r="AE139" s="177">
        <v>2984900</v>
      </c>
      <c r="AF139" s="178">
        <f t="shared" si="15"/>
        <v>-117750300</v>
      </c>
      <c r="AG139" s="216">
        <f t="shared" si="16"/>
        <v>-0.84299140559822883</v>
      </c>
      <c r="AH139" s="178">
        <f t="shared" si="17"/>
        <v>3078193300</v>
      </c>
    </row>
    <row r="140" spans="1:34" x14ac:dyDescent="0.3">
      <c r="J140" s="210"/>
    </row>
  </sheetData>
  <mergeCells count="33">
    <mergeCell ref="I2:I4"/>
    <mergeCell ref="L2:L4"/>
    <mergeCell ref="X2:X4"/>
    <mergeCell ref="Y2:Y4"/>
    <mergeCell ref="Z2:Z4"/>
    <mergeCell ref="T2:T4"/>
    <mergeCell ref="AD2:AD4"/>
    <mergeCell ref="AC2:AC4"/>
    <mergeCell ref="AH2:AH4"/>
    <mergeCell ref="AF2:AF4"/>
    <mergeCell ref="AG2:AG4"/>
    <mergeCell ref="AB2:AB4"/>
    <mergeCell ref="A2:A4"/>
    <mergeCell ref="AC1:AH1"/>
    <mergeCell ref="B2:B4"/>
    <mergeCell ref="K2:K4"/>
    <mergeCell ref="M2:M4"/>
    <mergeCell ref="O2:O4"/>
    <mergeCell ref="P2:P4"/>
    <mergeCell ref="Q2:Q4"/>
    <mergeCell ref="S2:S4"/>
    <mergeCell ref="R2:R4"/>
    <mergeCell ref="N2:N4"/>
    <mergeCell ref="AE2:AE4"/>
    <mergeCell ref="U2:U4"/>
    <mergeCell ref="V2:V4"/>
    <mergeCell ref="W2:W4"/>
    <mergeCell ref="C2:C4"/>
    <mergeCell ref="E2:E4"/>
    <mergeCell ref="F2:F4"/>
    <mergeCell ref="G2:G4"/>
    <mergeCell ref="H2:H4"/>
    <mergeCell ref="D2: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47"/>
  <sheetViews>
    <sheetView tabSelected="1" zoomScale="98" zoomScaleNormal="98" workbookViewId="0">
      <pane xSplit="1" ySplit="4" topLeftCell="H98" activePane="bottomRight" state="frozen"/>
      <selection pane="topRight" activeCell="C1" sqref="C1"/>
      <selection pane="bottomLeft" activeCell="A5" sqref="A5"/>
      <selection pane="bottomRight" activeCell="S111" sqref="S111"/>
    </sheetView>
  </sheetViews>
  <sheetFormatPr baseColWidth="10" defaultColWidth="11.44140625" defaultRowHeight="15.6" x14ac:dyDescent="0.3"/>
  <cols>
    <col min="1" max="1" width="9" style="6" customWidth="1"/>
    <col min="2" max="2" width="14" style="6" customWidth="1"/>
    <col min="3" max="3" width="15.77734375" style="6" customWidth="1"/>
    <col min="4" max="4" width="14.77734375" style="6" customWidth="1"/>
    <col min="5" max="5" width="12.77734375" style="6" customWidth="1"/>
    <col min="6" max="6" width="16.109375" style="6" customWidth="1"/>
    <col min="7" max="7" width="15.21875" style="6" customWidth="1"/>
    <col min="8" max="8" width="16.6640625" style="6" customWidth="1"/>
    <col min="9" max="10" width="13.5546875" style="6" customWidth="1"/>
    <col min="11" max="11" width="5.33203125" style="6" customWidth="1"/>
    <col min="12" max="12" width="17" style="6" customWidth="1"/>
    <col min="13" max="13" width="19.44140625" style="6" customWidth="1"/>
    <col min="14" max="14" width="19.109375" style="6" customWidth="1"/>
    <col min="15" max="16" width="15.88671875" style="6" customWidth="1"/>
    <col min="17" max="17" width="13.44140625" style="6" customWidth="1"/>
    <col min="18" max="18" width="15.88671875" style="6" customWidth="1"/>
    <col min="19" max="20" width="12.88671875" style="6" customWidth="1"/>
    <col min="21" max="21" width="6.77734375" style="6" customWidth="1"/>
    <col min="22" max="22" width="14.77734375" style="6" customWidth="1"/>
    <col min="23" max="23" width="14.5546875" style="6" customWidth="1"/>
    <col min="24" max="24" width="20.109375" style="6" customWidth="1"/>
    <col min="25" max="25" width="19" style="6" customWidth="1"/>
    <col min="26" max="26" width="5.6640625" style="6" customWidth="1"/>
    <col min="27" max="27" width="17.5546875" style="6" customWidth="1"/>
    <col min="28" max="28" width="15.5546875" style="6" customWidth="1"/>
    <col min="29" max="29" width="5.21875" style="6" customWidth="1"/>
    <col min="30" max="30" width="11.44140625" style="6"/>
    <col min="31" max="31" width="15.88671875" style="6" customWidth="1"/>
    <col min="32" max="32" width="11.44140625" style="6"/>
    <col min="33" max="33" width="14.109375" style="6" bestFit="1" customWidth="1"/>
    <col min="34" max="34" width="11.44140625" style="6"/>
    <col min="35" max="35" width="20.44140625" style="6" customWidth="1"/>
    <col min="36" max="36" width="21.88671875" style="6" customWidth="1"/>
    <col min="37" max="37" width="5.44140625" style="6" customWidth="1"/>
    <col min="38" max="38" width="16.88671875" style="6" customWidth="1"/>
    <col min="39" max="39" width="18.6640625" style="6" customWidth="1"/>
    <col min="40" max="40" width="15.109375" style="6" customWidth="1"/>
    <col min="41" max="41" width="14.5546875" style="6" customWidth="1"/>
    <col min="42" max="42" width="14.88671875" style="6" customWidth="1"/>
    <col min="43" max="43" width="15.44140625" style="6" customWidth="1"/>
    <col min="44" max="44" width="15" style="6" customWidth="1"/>
    <col min="45" max="45" width="15.33203125" style="6" customWidth="1"/>
    <col min="46" max="46" width="16.6640625" style="6" customWidth="1"/>
    <col min="47" max="47" width="5.6640625" style="6" customWidth="1"/>
    <col min="48" max="48" width="20" style="6" bestFit="1" customWidth="1"/>
    <col min="49" max="16384" width="11.44140625" style="6"/>
  </cols>
  <sheetData>
    <row r="1" spans="1:53" ht="15.6" customHeight="1" x14ac:dyDescent="0.3">
      <c r="B1" s="219" t="s">
        <v>275</v>
      </c>
      <c r="C1" s="121"/>
      <c r="D1" s="121"/>
      <c r="E1" s="121"/>
      <c r="F1" s="121"/>
      <c r="G1" s="121"/>
      <c r="H1" s="121"/>
      <c r="I1" s="121"/>
      <c r="J1" s="121"/>
      <c r="K1" s="28"/>
      <c r="L1" s="221" t="s">
        <v>279</v>
      </c>
      <c r="M1" s="122"/>
      <c r="N1" s="122"/>
      <c r="O1" s="122"/>
      <c r="P1" s="122"/>
      <c r="Q1" s="122"/>
      <c r="R1" s="122"/>
      <c r="S1" s="122"/>
      <c r="T1" s="122"/>
      <c r="U1" s="28"/>
      <c r="V1" s="122"/>
      <c r="W1" s="122"/>
      <c r="X1" s="122"/>
      <c r="Y1" s="122"/>
      <c r="Z1" s="129"/>
      <c r="AA1" s="291" t="s">
        <v>280</v>
      </c>
      <c r="AB1" s="291"/>
      <c r="AD1" s="217" t="s">
        <v>196</v>
      </c>
      <c r="AE1" s="217"/>
      <c r="AF1" s="217"/>
      <c r="AG1" s="87"/>
      <c r="AH1" s="87"/>
      <c r="AI1" s="87"/>
      <c r="AJ1" s="87"/>
      <c r="AL1" s="217" t="s">
        <v>197</v>
      </c>
      <c r="AM1" s="217"/>
      <c r="AN1" s="217"/>
      <c r="AO1" s="217"/>
      <c r="AP1" s="217"/>
      <c r="AQ1" s="217"/>
      <c r="AR1" s="87"/>
      <c r="AS1" s="87"/>
      <c r="AT1" s="87"/>
      <c r="AV1" s="219" t="s">
        <v>286</v>
      </c>
      <c r="AW1" s="121"/>
      <c r="AX1" s="121"/>
    </row>
    <row r="2" spans="1:53" ht="15" customHeight="1" x14ac:dyDescent="0.3">
      <c r="A2" s="268" t="s">
        <v>200</v>
      </c>
      <c r="B2" s="268" t="s">
        <v>201</v>
      </c>
      <c r="C2" s="268" t="s">
        <v>202</v>
      </c>
      <c r="D2" s="268" t="s">
        <v>274</v>
      </c>
      <c r="E2" s="268" t="s">
        <v>203</v>
      </c>
      <c r="F2" s="268" t="s">
        <v>282</v>
      </c>
      <c r="G2" s="268" t="s">
        <v>283</v>
      </c>
      <c r="H2" s="268" t="s">
        <v>284</v>
      </c>
      <c r="I2" s="268" t="s">
        <v>273</v>
      </c>
      <c r="J2" s="268" t="s">
        <v>278</v>
      </c>
      <c r="K2" s="1"/>
      <c r="L2" s="268" t="s">
        <v>204</v>
      </c>
      <c r="M2" s="268" t="s">
        <v>276</v>
      </c>
      <c r="N2" s="268" t="s">
        <v>277</v>
      </c>
      <c r="O2" s="268" t="s">
        <v>285</v>
      </c>
      <c r="P2" s="268" t="s">
        <v>352</v>
      </c>
      <c r="Q2" s="268" t="s">
        <v>350</v>
      </c>
      <c r="R2" s="268" t="s">
        <v>351</v>
      </c>
      <c r="S2" s="268" t="s">
        <v>205</v>
      </c>
      <c r="T2" s="268" t="s">
        <v>281</v>
      </c>
      <c r="U2" s="1"/>
      <c r="V2" s="268" t="s">
        <v>358</v>
      </c>
      <c r="W2" s="268" t="s">
        <v>356</v>
      </c>
      <c r="X2" s="268" t="s">
        <v>359</v>
      </c>
      <c r="Y2" s="268" t="s">
        <v>357</v>
      </c>
      <c r="AA2" s="268" t="s">
        <v>271</v>
      </c>
      <c r="AB2" s="268" t="s">
        <v>206</v>
      </c>
      <c r="AD2" s="117"/>
      <c r="AE2" s="268" t="s">
        <v>207</v>
      </c>
      <c r="AF2" s="268" t="s">
        <v>208</v>
      </c>
      <c r="AG2" s="268" t="s">
        <v>209</v>
      </c>
      <c r="AH2" s="268" t="s">
        <v>210</v>
      </c>
      <c r="AI2" s="268" t="s">
        <v>355</v>
      </c>
      <c r="AJ2" s="268" t="s">
        <v>362</v>
      </c>
      <c r="AL2" s="268" t="s">
        <v>211</v>
      </c>
      <c r="AM2" s="268" t="s">
        <v>212</v>
      </c>
      <c r="AN2" s="268" t="s">
        <v>213</v>
      </c>
      <c r="AO2" s="268" t="s">
        <v>214</v>
      </c>
      <c r="AP2" s="268" t="s">
        <v>215</v>
      </c>
      <c r="AQ2" s="268" t="s">
        <v>216</v>
      </c>
      <c r="AR2" s="268" t="s">
        <v>217</v>
      </c>
      <c r="AS2" s="268" t="s">
        <v>218</v>
      </c>
      <c r="AT2" s="268" t="s">
        <v>219</v>
      </c>
      <c r="AV2" s="268" t="s">
        <v>168</v>
      </c>
      <c r="AW2" s="268" t="s">
        <v>198</v>
      </c>
      <c r="AX2" s="268" t="s">
        <v>199</v>
      </c>
    </row>
    <row r="3" spans="1:53" ht="15" customHeight="1" x14ac:dyDescent="0.3">
      <c r="A3" s="269"/>
      <c r="B3" s="269"/>
      <c r="C3" s="269"/>
      <c r="D3" s="269"/>
      <c r="E3" s="269"/>
      <c r="F3" s="269"/>
      <c r="G3" s="269"/>
      <c r="H3" s="269"/>
      <c r="I3" s="269"/>
      <c r="J3" s="269"/>
      <c r="K3" s="1"/>
      <c r="L3" s="269"/>
      <c r="M3" s="269"/>
      <c r="N3" s="269"/>
      <c r="O3" s="269"/>
      <c r="P3" s="269"/>
      <c r="Q3" s="269"/>
      <c r="R3" s="269"/>
      <c r="S3" s="269"/>
      <c r="T3" s="269"/>
      <c r="U3" s="1"/>
      <c r="V3" s="269"/>
      <c r="W3" s="269"/>
      <c r="X3" s="269"/>
      <c r="Y3" s="269"/>
      <c r="AA3" s="269"/>
      <c r="AB3" s="269"/>
      <c r="AD3" s="118"/>
      <c r="AE3" s="269"/>
      <c r="AF3" s="269"/>
      <c r="AG3" s="269"/>
      <c r="AH3" s="269"/>
      <c r="AI3" s="269"/>
      <c r="AJ3" s="269"/>
      <c r="AL3" s="269"/>
      <c r="AM3" s="269"/>
      <c r="AN3" s="269"/>
      <c r="AO3" s="269"/>
      <c r="AP3" s="269"/>
      <c r="AQ3" s="269"/>
      <c r="AR3" s="269"/>
      <c r="AS3" s="269"/>
      <c r="AT3" s="269"/>
      <c r="AV3" s="269"/>
      <c r="AW3" s="269"/>
      <c r="AX3" s="269"/>
    </row>
    <row r="4" spans="1:53" ht="16.5" customHeight="1" thickBot="1" x14ac:dyDescent="0.35">
      <c r="A4" s="292" t="s">
        <v>0</v>
      </c>
      <c r="B4" s="292" t="s">
        <v>220</v>
      </c>
      <c r="C4" s="292" t="s">
        <v>220</v>
      </c>
      <c r="D4" s="292"/>
      <c r="E4" s="292"/>
      <c r="F4" s="292"/>
      <c r="G4" s="292"/>
      <c r="H4" s="292"/>
      <c r="I4" s="292"/>
      <c r="J4" s="292"/>
      <c r="K4" s="1"/>
      <c r="L4" s="292"/>
      <c r="M4" s="292"/>
      <c r="N4" s="292"/>
      <c r="O4" s="292"/>
      <c r="P4" s="292"/>
      <c r="Q4" s="292"/>
      <c r="R4" s="292"/>
      <c r="S4" s="292"/>
      <c r="T4" s="292"/>
      <c r="U4" s="1"/>
      <c r="V4" s="292"/>
      <c r="W4" s="292"/>
      <c r="X4" s="292"/>
      <c r="Y4" s="292"/>
      <c r="AA4" s="270"/>
      <c r="AB4" s="270"/>
      <c r="AD4" s="119" t="s">
        <v>0</v>
      </c>
      <c r="AE4" s="270"/>
      <c r="AF4" s="270"/>
      <c r="AG4" s="270"/>
      <c r="AH4" s="270"/>
      <c r="AI4" s="270"/>
      <c r="AJ4" s="270"/>
      <c r="AL4" s="119" t="s">
        <v>220</v>
      </c>
      <c r="AM4" s="119" t="s">
        <v>220</v>
      </c>
      <c r="AN4" s="119" t="s">
        <v>220</v>
      </c>
      <c r="AO4" s="119" t="s">
        <v>220</v>
      </c>
      <c r="AP4" s="119" t="s">
        <v>220</v>
      </c>
      <c r="AQ4" s="119" t="s">
        <v>220</v>
      </c>
      <c r="AR4" s="119" t="s">
        <v>220</v>
      </c>
      <c r="AS4" s="119" t="s">
        <v>220</v>
      </c>
      <c r="AT4" s="119" t="s">
        <v>220</v>
      </c>
      <c r="AV4" s="270"/>
      <c r="AW4" s="270"/>
      <c r="AX4" s="270"/>
    </row>
    <row r="5" spans="1:53" ht="16.5" customHeight="1" thickTop="1" x14ac:dyDescent="0.3">
      <c r="A5" s="126">
        <v>1876</v>
      </c>
      <c r="B5" s="127" t="s">
        <v>49</v>
      </c>
      <c r="C5" s="5" t="s">
        <v>49</v>
      </c>
      <c r="D5" s="5" t="s">
        <v>49</v>
      </c>
      <c r="E5" s="95" t="s">
        <v>49</v>
      </c>
      <c r="F5" s="95" t="s">
        <v>49</v>
      </c>
      <c r="G5" s="95" t="s">
        <v>49</v>
      </c>
      <c r="H5" s="95" t="s">
        <v>49</v>
      </c>
      <c r="I5" s="128" t="s">
        <v>49</v>
      </c>
      <c r="J5" s="128" t="s">
        <v>49</v>
      </c>
      <c r="K5" s="5"/>
      <c r="L5" s="95" t="s">
        <v>49</v>
      </c>
      <c r="M5" s="95" t="s">
        <v>49</v>
      </c>
      <c r="N5" s="95" t="s">
        <v>49</v>
      </c>
      <c r="O5" s="95" t="s">
        <v>49</v>
      </c>
      <c r="P5" s="95" t="s">
        <v>49</v>
      </c>
      <c r="Q5" s="95" t="s">
        <v>49</v>
      </c>
      <c r="R5" s="95" t="s">
        <v>49</v>
      </c>
      <c r="S5" s="128" t="s">
        <v>49</v>
      </c>
      <c r="T5" s="128" t="s">
        <v>49</v>
      </c>
      <c r="U5" s="5"/>
      <c r="V5" s="128" t="s">
        <v>49</v>
      </c>
      <c r="W5" s="128" t="s">
        <v>49</v>
      </c>
      <c r="X5" s="128" t="s">
        <v>49</v>
      </c>
      <c r="Y5" s="128" t="s">
        <v>49</v>
      </c>
      <c r="AA5" s="128" t="s">
        <v>49</v>
      </c>
      <c r="AB5" s="128" t="s">
        <v>49</v>
      </c>
      <c r="AC5" s="129"/>
      <c r="AD5" s="126">
        <v>1876</v>
      </c>
      <c r="AE5" s="130" t="s">
        <v>49</v>
      </c>
      <c r="AF5" s="130" t="s">
        <v>49</v>
      </c>
      <c r="AG5" s="130" t="s">
        <v>49</v>
      </c>
      <c r="AH5" s="130" t="s">
        <v>49</v>
      </c>
      <c r="AI5" s="130" t="s">
        <v>49</v>
      </c>
      <c r="AJ5" s="130" t="s">
        <v>49</v>
      </c>
      <c r="AK5" s="129"/>
      <c r="AL5" s="130" t="s">
        <v>49</v>
      </c>
      <c r="AM5" s="130" t="s">
        <v>49</v>
      </c>
      <c r="AN5" s="130" t="s">
        <v>49</v>
      </c>
      <c r="AO5" s="130" t="s">
        <v>49</v>
      </c>
      <c r="AP5" s="130" t="s">
        <v>49</v>
      </c>
      <c r="AQ5" s="130" t="s">
        <v>49</v>
      </c>
      <c r="AR5" s="130" t="s">
        <v>49</v>
      </c>
      <c r="AS5" s="130" t="s">
        <v>49</v>
      </c>
      <c r="AT5" s="130" t="s">
        <v>49</v>
      </c>
      <c r="AU5" s="129"/>
      <c r="AV5" s="123">
        <v>341.7640152448181</v>
      </c>
      <c r="AW5" s="124">
        <v>300.78218099966693</v>
      </c>
      <c r="AX5" s="125">
        <v>1.1362508713413331</v>
      </c>
      <c r="AY5" s="129"/>
      <c r="AZ5" s="129"/>
      <c r="BA5" s="129"/>
    </row>
    <row r="6" spans="1:53" ht="16.5" customHeight="1" x14ac:dyDescent="0.3">
      <c r="A6" s="126">
        <v>1877</v>
      </c>
      <c r="B6" s="127" t="s">
        <v>49</v>
      </c>
      <c r="C6" s="5" t="s">
        <v>49</v>
      </c>
      <c r="D6" s="5" t="s">
        <v>49</v>
      </c>
      <c r="E6" s="95" t="s">
        <v>49</v>
      </c>
      <c r="F6" s="95" t="s">
        <v>49</v>
      </c>
      <c r="G6" s="95" t="s">
        <v>49</v>
      </c>
      <c r="H6" s="95" t="s">
        <v>49</v>
      </c>
      <c r="I6" s="128" t="s">
        <v>49</v>
      </c>
      <c r="J6" s="128" t="s">
        <v>49</v>
      </c>
      <c r="K6" s="5"/>
      <c r="L6" s="95" t="s">
        <v>49</v>
      </c>
      <c r="M6" s="95" t="s">
        <v>49</v>
      </c>
      <c r="N6" s="95" t="s">
        <v>49</v>
      </c>
      <c r="O6" s="95" t="s">
        <v>49</v>
      </c>
      <c r="P6" s="95" t="s">
        <v>49</v>
      </c>
      <c r="Q6" s="95" t="s">
        <v>49</v>
      </c>
      <c r="R6" s="95" t="s">
        <v>49</v>
      </c>
      <c r="S6" s="128" t="s">
        <v>49</v>
      </c>
      <c r="T6" s="128" t="s">
        <v>49</v>
      </c>
      <c r="U6" s="5"/>
      <c r="V6" s="128" t="s">
        <v>49</v>
      </c>
      <c r="W6" s="128" t="s">
        <v>49</v>
      </c>
      <c r="X6" s="128" t="s">
        <v>49</v>
      </c>
      <c r="Y6" s="128" t="s">
        <v>49</v>
      </c>
      <c r="AA6" s="128" t="s">
        <v>49</v>
      </c>
      <c r="AB6" s="128" t="s">
        <v>49</v>
      </c>
      <c r="AC6" s="129"/>
      <c r="AD6" s="126">
        <v>1877</v>
      </c>
      <c r="AE6" s="130" t="s">
        <v>49</v>
      </c>
      <c r="AF6" s="130" t="s">
        <v>49</v>
      </c>
      <c r="AG6" s="130" t="s">
        <v>49</v>
      </c>
      <c r="AH6" s="130" t="s">
        <v>49</v>
      </c>
      <c r="AI6" s="130" t="s">
        <v>49</v>
      </c>
      <c r="AJ6" s="130" t="s">
        <v>49</v>
      </c>
      <c r="AK6" s="129"/>
      <c r="AL6" s="130" t="s">
        <v>49</v>
      </c>
      <c r="AM6" s="130" t="s">
        <v>49</v>
      </c>
      <c r="AN6" s="130" t="s">
        <v>49</v>
      </c>
      <c r="AO6" s="130" t="s">
        <v>49</v>
      </c>
      <c r="AP6" s="130" t="s">
        <v>49</v>
      </c>
      <c r="AQ6" s="130" t="s">
        <v>49</v>
      </c>
      <c r="AR6" s="130" t="s">
        <v>49</v>
      </c>
      <c r="AS6" s="130" t="s">
        <v>49</v>
      </c>
      <c r="AT6" s="130" t="s">
        <v>49</v>
      </c>
      <c r="AU6" s="129"/>
      <c r="AV6" s="123">
        <v>349</v>
      </c>
      <c r="AW6" s="124">
        <v>317.51612626472189</v>
      </c>
      <c r="AX6" s="125">
        <v>1.0991567707305334</v>
      </c>
      <c r="AY6" s="129"/>
      <c r="AZ6" s="129"/>
      <c r="BA6" s="129"/>
    </row>
    <row r="7" spans="1:53" ht="16.5" customHeight="1" x14ac:dyDescent="0.3">
      <c r="A7" s="126">
        <v>1878</v>
      </c>
      <c r="B7" s="127" t="s">
        <v>49</v>
      </c>
      <c r="C7" s="5" t="s">
        <v>49</v>
      </c>
      <c r="D7" s="5" t="s">
        <v>49</v>
      </c>
      <c r="E7" s="95" t="s">
        <v>49</v>
      </c>
      <c r="F7" s="95" t="s">
        <v>49</v>
      </c>
      <c r="G7" s="95" t="s">
        <v>49</v>
      </c>
      <c r="H7" s="95" t="s">
        <v>49</v>
      </c>
      <c r="I7" s="128" t="s">
        <v>49</v>
      </c>
      <c r="J7" s="128" t="s">
        <v>49</v>
      </c>
      <c r="K7" s="5"/>
      <c r="L7" s="95" t="s">
        <v>49</v>
      </c>
      <c r="M7" s="95" t="s">
        <v>49</v>
      </c>
      <c r="N7" s="95" t="s">
        <v>49</v>
      </c>
      <c r="O7" s="95" t="s">
        <v>49</v>
      </c>
      <c r="P7" s="95" t="s">
        <v>49</v>
      </c>
      <c r="Q7" s="95" t="s">
        <v>49</v>
      </c>
      <c r="R7" s="95" t="s">
        <v>49</v>
      </c>
      <c r="S7" s="128" t="s">
        <v>49</v>
      </c>
      <c r="T7" s="128" t="s">
        <v>49</v>
      </c>
      <c r="U7" s="5"/>
      <c r="V7" s="128" t="s">
        <v>49</v>
      </c>
      <c r="W7" s="128" t="s">
        <v>49</v>
      </c>
      <c r="X7" s="128" t="s">
        <v>49</v>
      </c>
      <c r="Y7" s="128" t="s">
        <v>49</v>
      </c>
      <c r="AA7" s="128" t="s">
        <v>49</v>
      </c>
      <c r="AB7" s="128" t="s">
        <v>49</v>
      </c>
      <c r="AC7" s="129"/>
      <c r="AD7" s="126">
        <v>1878</v>
      </c>
      <c r="AE7" s="130" t="s">
        <v>49</v>
      </c>
      <c r="AF7" s="130" t="s">
        <v>49</v>
      </c>
      <c r="AG7" s="130" t="s">
        <v>49</v>
      </c>
      <c r="AH7" s="130" t="s">
        <v>49</v>
      </c>
      <c r="AI7" s="130" t="s">
        <v>49</v>
      </c>
      <c r="AJ7" s="130" t="s">
        <v>49</v>
      </c>
      <c r="AK7" s="129"/>
      <c r="AL7" s="130" t="s">
        <v>49</v>
      </c>
      <c r="AM7" s="130" t="s">
        <v>49</v>
      </c>
      <c r="AN7" s="130" t="s">
        <v>49</v>
      </c>
      <c r="AO7" s="130" t="s">
        <v>49</v>
      </c>
      <c r="AP7" s="130" t="s">
        <v>49</v>
      </c>
      <c r="AQ7" s="130" t="s">
        <v>49</v>
      </c>
      <c r="AR7" s="130" t="s">
        <v>49</v>
      </c>
      <c r="AS7" s="130" t="s">
        <v>49</v>
      </c>
      <c r="AT7" s="130" t="s">
        <v>49</v>
      </c>
      <c r="AU7" s="129"/>
      <c r="AV7" s="123">
        <v>366.45</v>
      </c>
      <c r="AW7" s="124">
        <v>320.58968236696438</v>
      </c>
      <c r="AX7" s="125">
        <v>1.1430498863670273</v>
      </c>
      <c r="AY7" s="129"/>
      <c r="AZ7" s="129"/>
      <c r="BA7" s="129"/>
    </row>
    <row r="8" spans="1:53" ht="16.5" customHeight="1" x14ac:dyDescent="0.3">
      <c r="A8" s="126">
        <v>1879</v>
      </c>
      <c r="B8" s="127" t="s">
        <v>49</v>
      </c>
      <c r="C8" s="5" t="s">
        <v>49</v>
      </c>
      <c r="D8" s="5" t="s">
        <v>49</v>
      </c>
      <c r="E8" s="95" t="s">
        <v>49</v>
      </c>
      <c r="F8" s="95" t="s">
        <v>49</v>
      </c>
      <c r="G8" s="95" t="s">
        <v>49</v>
      </c>
      <c r="H8" s="95" t="s">
        <v>49</v>
      </c>
      <c r="I8" s="128" t="s">
        <v>49</v>
      </c>
      <c r="J8" s="128" t="s">
        <v>49</v>
      </c>
      <c r="K8" s="5"/>
      <c r="L8" s="95" t="s">
        <v>49</v>
      </c>
      <c r="M8" s="95" t="s">
        <v>49</v>
      </c>
      <c r="N8" s="95" t="s">
        <v>49</v>
      </c>
      <c r="O8" s="95" t="s">
        <v>49</v>
      </c>
      <c r="P8" s="95" t="s">
        <v>49</v>
      </c>
      <c r="Q8" s="95" t="s">
        <v>49</v>
      </c>
      <c r="R8" s="95" t="s">
        <v>49</v>
      </c>
      <c r="S8" s="128" t="s">
        <v>49</v>
      </c>
      <c r="T8" s="128" t="s">
        <v>49</v>
      </c>
      <c r="U8" s="128"/>
      <c r="V8" s="128" t="s">
        <v>49</v>
      </c>
      <c r="W8" s="128" t="s">
        <v>49</v>
      </c>
      <c r="X8" s="128" t="s">
        <v>49</v>
      </c>
      <c r="Y8" s="128" t="s">
        <v>49</v>
      </c>
      <c r="AA8" s="128" t="s">
        <v>49</v>
      </c>
      <c r="AB8" s="128" t="s">
        <v>49</v>
      </c>
      <c r="AC8" s="129"/>
      <c r="AD8" s="126">
        <v>1879</v>
      </c>
      <c r="AE8" s="130" t="s">
        <v>49</v>
      </c>
      <c r="AF8" s="130" t="s">
        <v>49</v>
      </c>
      <c r="AG8" s="130" t="s">
        <v>49</v>
      </c>
      <c r="AH8" s="130" t="s">
        <v>49</v>
      </c>
      <c r="AI8" s="130" t="s">
        <v>49</v>
      </c>
      <c r="AJ8" s="130" t="s">
        <v>49</v>
      </c>
      <c r="AK8" s="129"/>
      <c r="AL8" s="130" t="s">
        <v>49</v>
      </c>
      <c r="AM8" s="130" t="s">
        <v>49</v>
      </c>
      <c r="AN8" s="130" t="s">
        <v>49</v>
      </c>
      <c r="AO8" s="130" t="s">
        <v>49</v>
      </c>
      <c r="AP8" s="130" t="s">
        <v>49</v>
      </c>
      <c r="AQ8" s="130" t="s">
        <v>49</v>
      </c>
      <c r="AR8" s="130" t="s">
        <v>49</v>
      </c>
      <c r="AS8" s="130" t="s">
        <v>49</v>
      </c>
      <c r="AT8" s="130" t="s">
        <v>49</v>
      </c>
      <c r="AU8" s="129"/>
      <c r="AV8" s="123">
        <v>384.77249999999998</v>
      </c>
      <c r="AW8" s="124">
        <v>328.08996463179966</v>
      </c>
      <c r="AX8" s="125">
        <v>1.172765221367903</v>
      </c>
      <c r="AY8" s="129"/>
      <c r="AZ8" s="129"/>
      <c r="BA8" s="129"/>
    </row>
    <row r="9" spans="1:53" ht="16.5" customHeight="1" x14ac:dyDescent="0.3">
      <c r="A9" s="126">
        <v>1880</v>
      </c>
      <c r="B9" s="127" t="s">
        <v>49</v>
      </c>
      <c r="C9" s="5" t="s">
        <v>49</v>
      </c>
      <c r="D9" s="5" t="s">
        <v>49</v>
      </c>
      <c r="E9" s="95" t="s">
        <v>49</v>
      </c>
      <c r="F9" s="95" t="s">
        <v>49</v>
      </c>
      <c r="G9" s="95" t="s">
        <v>49</v>
      </c>
      <c r="H9" s="95" t="s">
        <v>49</v>
      </c>
      <c r="I9" s="128" t="s">
        <v>49</v>
      </c>
      <c r="J9" s="128" t="s">
        <v>49</v>
      </c>
      <c r="K9" s="5"/>
      <c r="L9" s="95" t="s">
        <v>49</v>
      </c>
      <c r="M9" s="95" t="s">
        <v>49</v>
      </c>
      <c r="N9" s="95" t="s">
        <v>49</v>
      </c>
      <c r="O9" s="95" t="s">
        <v>49</v>
      </c>
      <c r="P9" s="95" t="s">
        <v>49</v>
      </c>
      <c r="Q9" s="95" t="s">
        <v>49</v>
      </c>
      <c r="R9" s="95" t="s">
        <v>49</v>
      </c>
      <c r="S9" s="128" t="s">
        <v>49</v>
      </c>
      <c r="T9" s="128" t="s">
        <v>49</v>
      </c>
      <c r="U9" s="128"/>
      <c r="V9" s="128" t="s">
        <v>49</v>
      </c>
      <c r="W9" s="128" t="s">
        <v>49</v>
      </c>
      <c r="X9" s="128" t="s">
        <v>49</v>
      </c>
      <c r="Y9" s="128" t="s">
        <v>49</v>
      </c>
      <c r="AA9" s="128" t="s">
        <v>49</v>
      </c>
      <c r="AB9" s="128" t="s">
        <v>49</v>
      </c>
      <c r="AC9" s="129"/>
      <c r="AD9" s="126">
        <v>1880</v>
      </c>
      <c r="AE9" s="130" t="s">
        <v>49</v>
      </c>
      <c r="AF9" s="130" t="s">
        <v>49</v>
      </c>
      <c r="AG9" s="130" t="s">
        <v>49</v>
      </c>
      <c r="AH9" s="130" t="s">
        <v>49</v>
      </c>
      <c r="AI9" s="130" t="s">
        <v>49</v>
      </c>
      <c r="AJ9" s="130" t="s">
        <v>49</v>
      </c>
      <c r="AK9" s="129"/>
      <c r="AL9" s="130" t="s">
        <v>49</v>
      </c>
      <c r="AM9" s="130" t="s">
        <v>49</v>
      </c>
      <c r="AN9" s="130" t="s">
        <v>49</v>
      </c>
      <c r="AO9" s="130" t="s">
        <v>49</v>
      </c>
      <c r="AP9" s="130" t="s">
        <v>49</v>
      </c>
      <c r="AQ9" s="130" t="s">
        <v>49</v>
      </c>
      <c r="AR9" s="130" t="s">
        <v>49</v>
      </c>
      <c r="AS9" s="130" t="s">
        <v>49</v>
      </c>
      <c r="AT9" s="130" t="s">
        <v>49</v>
      </c>
      <c r="AU9" s="129"/>
      <c r="AV9" s="123">
        <v>404.01112499999999</v>
      </c>
      <c r="AW9" s="124">
        <v>351.05328763232086</v>
      </c>
      <c r="AX9" s="125">
        <v>1.1508541273743746</v>
      </c>
      <c r="AY9" s="129"/>
      <c r="AZ9" s="129"/>
      <c r="BA9" s="129"/>
    </row>
    <row r="10" spans="1:53" ht="16.5" customHeight="1" x14ac:dyDescent="0.3">
      <c r="A10" s="126">
        <v>1881</v>
      </c>
      <c r="B10" s="127" t="s">
        <v>49</v>
      </c>
      <c r="C10" s="5" t="s">
        <v>49</v>
      </c>
      <c r="D10" s="5" t="s">
        <v>49</v>
      </c>
      <c r="E10" s="95" t="s">
        <v>49</v>
      </c>
      <c r="F10" s="95" t="s">
        <v>49</v>
      </c>
      <c r="G10" s="95" t="s">
        <v>49</v>
      </c>
      <c r="H10" s="95" t="s">
        <v>49</v>
      </c>
      <c r="I10" s="128" t="s">
        <v>49</v>
      </c>
      <c r="J10" s="128" t="s">
        <v>49</v>
      </c>
      <c r="K10" s="5"/>
      <c r="L10" s="95" t="s">
        <v>49</v>
      </c>
      <c r="M10" s="95" t="s">
        <v>49</v>
      </c>
      <c r="N10" s="95" t="s">
        <v>49</v>
      </c>
      <c r="O10" s="95" t="s">
        <v>49</v>
      </c>
      <c r="P10" s="95" t="s">
        <v>49</v>
      </c>
      <c r="Q10" s="95" t="s">
        <v>49</v>
      </c>
      <c r="R10" s="95" t="s">
        <v>49</v>
      </c>
      <c r="S10" s="128" t="s">
        <v>49</v>
      </c>
      <c r="T10" s="128" t="s">
        <v>49</v>
      </c>
      <c r="U10" s="128"/>
      <c r="V10" s="128" t="s">
        <v>49</v>
      </c>
      <c r="W10" s="128" t="s">
        <v>49</v>
      </c>
      <c r="X10" s="128" t="s">
        <v>49</v>
      </c>
      <c r="Y10" s="128" t="s">
        <v>49</v>
      </c>
      <c r="AA10" s="128" t="s">
        <v>49</v>
      </c>
      <c r="AB10" s="128" t="s">
        <v>49</v>
      </c>
      <c r="AC10" s="129"/>
      <c r="AD10" s="126">
        <v>1881</v>
      </c>
      <c r="AE10" s="130" t="s">
        <v>49</v>
      </c>
      <c r="AF10" s="130" t="s">
        <v>49</v>
      </c>
      <c r="AG10" s="130" t="s">
        <v>49</v>
      </c>
      <c r="AH10" s="130" t="s">
        <v>49</v>
      </c>
      <c r="AI10" s="130" t="s">
        <v>49</v>
      </c>
      <c r="AJ10" s="130" t="s">
        <v>49</v>
      </c>
      <c r="AK10" s="129"/>
      <c r="AL10" s="130" t="s">
        <v>49</v>
      </c>
      <c r="AM10" s="130" t="s">
        <v>49</v>
      </c>
      <c r="AN10" s="130" t="s">
        <v>49</v>
      </c>
      <c r="AO10" s="130" t="s">
        <v>49</v>
      </c>
      <c r="AP10" s="130" t="s">
        <v>49</v>
      </c>
      <c r="AQ10" s="130" t="s">
        <v>49</v>
      </c>
      <c r="AR10" s="130" t="s">
        <v>49</v>
      </c>
      <c r="AS10" s="130" t="s">
        <v>49</v>
      </c>
      <c r="AT10" s="130" t="s">
        <v>49</v>
      </c>
      <c r="AU10" s="129"/>
      <c r="AV10" s="123">
        <v>424.21168125000003</v>
      </c>
      <c r="AW10" s="124">
        <v>364.46788864935911</v>
      </c>
      <c r="AX10" s="125">
        <v>1.1639205934493675</v>
      </c>
      <c r="AY10" s="129"/>
      <c r="AZ10" s="129"/>
      <c r="BA10" s="129"/>
    </row>
    <row r="11" spans="1:53" ht="16.5" customHeight="1" x14ac:dyDescent="0.3">
      <c r="A11" s="126">
        <v>1882</v>
      </c>
      <c r="B11" s="127" t="s">
        <v>49</v>
      </c>
      <c r="C11" s="5" t="s">
        <v>49</v>
      </c>
      <c r="D11" s="5" t="s">
        <v>49</v>
      </c>
      <c r="E11" s="95" t="s">
        <v>49</v>
      </c>
      <c r="F11" s="95" t="s">
        <v>49</v>
      </c>
      <c r="G11" s="95" t="s">
        <v>49</v>
      </c>
      <c r="H11" s="95" t="s">
        <v>49</v>
      </c>
      <c r="I11" s="128" t="s">
        <v>49</v>
      </c>
      <c r="J11" s="128" t="s">
        <v>49</v>
      </c>
      <c r="K11" s="5"/>
      <c r="L11" s="95" t="s">
        <v>49</v>
      </c>
      <c r="M11" s="95" t="s">
        <v>49</v>
      </c>
      <c r="N11" s="95" t="s">
        <v>49</v>
      </c>
      <c r="O11" s="95" t="s">
        <v>49</v>
      </c>
      <c r="P11" s="95" t="s">
        <v>49</v>
      </c>
      <c r="Q11" s="95" t="s">
        <v>49</v>
      </c>
      <c r="R11" s="95" t="s">
        <v>49</v>
      </c>
      <c r="S11" s="128" t="s">
        <v>49</v>
      </c>
      <c r="T11" s="128" t="s">
        <v>49</v>
      </c>
      <c r="U11" s="128"/>
      <c r="V11" s="128" t="s">
        <v>49</v>
      </c>
      <c r="W11" s="128" t="s">
        <v>49</v>
      </c>
      <c r="X11" s="128" t="s">
        <v>49</v>
      </c>
      <c r="Y11" s="128" t="s">
        <v>49</v>
      </c>
      <c r="AA11" s="128" t="s">
        <v>49</v>
      </c>
      <c r="AB11" s="128" t="s">
        <v>49</v>
      </c>
      <c r="AC11" s="129"/>
      <c r="AD11" s="126">
        <v>1882</v>
      </c>
      <c r="AE11" s="130" t="s">
        <v>49</v>
      </c>
      <c r="AF11" s="130" t="s">
        <v>49</v>
      </c>
      <c r="AG11" s="130" t="s">
        <v>49</v>
      </c>
      <c r="AH11" s="130" t="s">
        <v>49</v>
      </c>
      <c r="AI11" s="130" t="s">
        <v>49</v>
      </c>
      <c r="AJ11" s="130" t="s">
        <v>49</v>
      </c>
      <c r="AK11" s="129"/>
      <c r="AL11" s="130" t="s">
        <v>49</v>
      </c>
      <c r="AM11" s="130" t="s">
        <v>49</v>
      </c>
      <c r="AN11" s="130" t="s">
        <v>49</v>
      </c>
      <c r="AO11" s="130" t="s">
        <v>49</v>
      </c>
      <c r="AP11" s="130" t="s">
        <v>49</v>
      </c>
      <c r="AQ11" s="130" t="s">
        <v>49</v>
      </c>
      <c r="AR11" s="130" t="s">
        <v>49</v>
      </c>
      <c r="AS11" s="130" t="s">
        <v>49</v>
      </c>
      <c r="AT11" s="130" t="s">
        <v>49</v>
      </c>
      <c r="AU11" s="129"/>
      <c r="AV11" s="123">
        <v>445.42226531250003</v>
      </c>
      <c r="AW11" s="124">
        <v>384.0483443693513</v>
      </c>
      <c r="AX11" s="125">
        <v>1.1598077998329386</v>
      </c>
      <c r="AY11" s="129"/>
      <c r="AZ11" s="129"/>
      <c r="BA11" s="129"/>
    </row>
    <row r="12" spans="1:53" ht="16.5" customHeight="1" x14ac:dyDescent="0.3">
      <c r="A12" s="126">
        <v>1883</v>
      </c>
      <c r="B12" s="127" t="s">
        <v>49</v>
      </c>
      <c r="C12" s="5" t="s">
        <v>49</v>
      </c>
      <c r="D12" s="5" t="s">
        <v>49</v>
      </c>
      <c r="E12" s="95" t="s">
        <v>49</v>
      </c>
      <c r="F12" s="95" t="s">
        <v>49</v>
      </c>
      <c r="G12" s="95" t="s">
        <v>49</v>
      </c>
      <c r="H12" s="95" t="s">
        <v>49</v>
      </c>
      <c r="I12" s="128" t="s">
        <v>49</v>
      </c>
      <c r="J12" s="128" t="s">
        <v>49</v>
      </c>
      <c r="K12" s="5"/>
      <c r="L12" s="95" t="s">
        <v>49</v>
      </c>
      <c r="M12" s="95" t="s">
        <v>49</v>
      </c>
      <c r="N12" s="95" t="s">
        <v>49</v>
      </c>
      <c r="O12" s="95" t="s">
        <v>49</v>
      </c>
      <c r="P12" s="95" t="s">
        <v>49</v>
      </c>
      <c r="Q12" s="95" t="s">
        <v>49</v>
      </c>
      <c r="R12" s="95" t="s">
        <v>49</v>
      </c>
      <c r="S12" s="128" t="s">
        <v>49</v>
      </c>
      <c r="T12" s="128" t="s">
        <v>49</v>
      </c>
      <c r="U12" s="128"/>
      <c r="V12" s="128" t="s">
        <v>49</v>
      </c>
      <c r="W12" s="128" t="s">
        <v>49</v>
      </c>
      <c r="X12" s="128" t="s">
        <v>49</v>
      </c>
      <c r="Y12" s="128" t="s">
        <v>49</v>
      </c>
      <c r="AA12" s="128" t="s">
        <v>49</v>
      </c>
      <c r="AB12" s="128" t="s">
        <v>49</v>
      </c>
      <c r="AC12" s="129"/>
      <c r="AD12" s="126">
        <v>1883</v>
      </c>
      <c r="AE12" s="130" t="s">
        <v>49</v>
      </c>
      <c r="AF12" s="130" t="s">
        <v>49</v>
      </c>
      <c r="AG12" s="130" t="s">
        <v>49</v>
      </c>
      <c r="AH12" s="130" t="s">
        <v>49</v>
      </c>
      <c r="AI12" s="130" t="s">
        <v>49</v>
      </c>
      <c r="AJ12" s="130" t="s">
        <v>49</v>
      </c>
      <c r="AK12" s="129"/>
      <c r="AL12" s="130" t="s">
        <v>49</v>
      </c>
      <c r="AM12" s="130" t="s">
        <v>49</v>
      </c>
      <c r="AN12" s="130" t="s">
        <v>49</v>
      </c>
      <c r="AO12" s="130" t="s">
        <v>49</v>
      </c>
      <c r="AP12" s="130" t="s">
        <v>49</v>
      </c>
      <c r="AQ12" s="130" t="s">
        <v>49</v>
      </c>
      <c r="AR12" s="130" t="s">
        <v>49</v>
      </c>
      <c r="AS12" s="130" t="s">
        <v>49</v>
      </c>
      <c r="AT12" s="130" t="s">
        <v>49</v>
      </c>
      <c r="AU12" s="129"/>
      <c r="AV12" s="123">
        <v>467.69337857812508</v>
      </c>
      <c r="AW12" s="124">
        <v>393.88896402731064</v>
      </c>
      <c r="AX12" s="125">
        <v>1.1873736542303763</v>
      </c>
      <c r="AY12" s="129"/>
      <c r="AZ12" s="129"/>
      <c r="BA12" s="129"/>
    </row>
    <row r="13" spans="1:53" ht="16.5" customHeight="1" x14ac:dyDescent="0.3">
      <c r="A13" s="126">
        <v>1884</v>
      </c>
      <c r="B13" s="127" t="s">
        <v>49</v>
      </c>
      <c r="C13" s="5" t="s">
        <v>49</v>
      </c>
      <c r="D13" s="5" t="s">
        <v>49</v>
      </c>
      <c r="E13" s="95" t="s">
        <v>49</v>
      </c>
      <c r="F13" s="95" t="s">
        <v>49</v>
      </c>
      <c r="G13" s="95" t="s">
        <v>49</v>
      </c>
      <c r="H13" s="95" t="s">
        <v>49</v>
      </c>
      <c r="I13" s="128" t="s">
        <v>49</v>
      </c>
      <c r="J13" s="128" t="s">
        <v>49</v>
      </c>
      <c r="K13" s="5"/>
      <c r="L13" s="95" t="s">
        <v>49</v>
      </c>
      <c r="M13" s="95" t="s">
        <v>49</v>
      </c>
      <c r="N13" s="95" t="s">
        <v>49</v>
      </c>
      <c r="O13" s="95" t="s">
        <v>49</v>
      </c>
      <c r="P13" s="95" t="s">
        <v>49</v>
      </c>
      <c r="Q13" s="95" t="s">
        <v>49</v>
      </c>
      <c r="R13" s="95" t="s">
        <v>49</v>
      </c>
      <c r="S13" s="128" t="s">
        <v>49</v>
      </c>
      <c r="T13" s="128" t="s">
        <v>49</v>
      </c>
      <c r="U13" s="128"/>
      <c r="V13" s="128" t="s">
        <v>49</v>
      </c>
      <c r="W13" s="128" t="s">
        <v>49</v>
      </c>
      <c r="X13" s="128" t="s">
        <v>49</v>
      </c>
      <c r="Y13" s="128" t="s">
        <v>49</v>
      </c>
      <c r="AA13" s="128" t="s">
        <v>49</v>
      </c>
      <c r="AB13" s="128" t="s">
        <v>49</v>
      </c>
      <c r="AC13" s="129"/>
      <c r="AD13" s="126">
        <v>1884</v>
      </c>
      <c r="AE13" s="130" t="s">
        <v>49</v>
      </c>
      <c r="AF13" s="130" t="s">
        <v>49</v>
      </c>
      <c r="AG13" s="130" t="s">
        <v>49</v>
      </c>
      <c r="AH13" s="130" t="s">
        <v>49</v>
      </c>
      <c r="AI13" s="130" t="s">
        <v>49</v>
      </c>
      <c r="AJ13" s="130" t="s">
        <v>49</v>
      </c>
      <c r="AK13" s="129"/>
      <c r="AL13" s="130" t="s">
        <v>49</v>
      </c>
      <c r="AM13" s="130" t="s">
        <v>49</v>
      </c>
      <c r="AN13" s="130" t="s">
        <v>49</v>
      </c>
      <c r="AO13" s="130" t="s">
        <v>49</v>
      </c>
      <c r="AP13" s="130" t="s">
        <v>49</v>
      </c>
      <c r="AQ13" s="130" t="s">
        <v>49</v>
      </c>
      <c r="AR13" s="130" t="s">
        <v>49</v>
      </c>
      <c r="AS13" s="130" t="s">
        <v>49</v>
      </c>
      <c r="AT13" s="130" t="s">
        <v>49</v>
      </c>
      <c r="AU13" s="129"/>
      <c r="AV13" s="123">
        <v>491.07804750703133</v>
      </c>
      <c r="AW13" s="124">
        <v>414.33062706558434</v>
      </c>
      <c r="AX13" s="125">
        <v>1.1852323131046227</v>
      </c>
      <c r="AY13" s="129"/>
      <c r="AZ13" s="129"/>
      <c r="BA13" s="129"/>
    </row>
    <row r="14" spans="1:53" ht="16.5" customHeight="1" x14ac:dyDescent="0.3">
      <c r="A14" s="126">
        <v>1885</v>
      </c>
      <c r="B14" s="127" t="s">
        <v>49</v>
      </c>
      <c r="C14" s="5" t="s">
        <v>49</v>
      </c>
      <c r="D14" s="5" t="s">
        <v>49</v>
      </c>
      <c r="E14" s="95" t="s">
        <v>49</v>
      </c>
      <c r="F14" s="95" t="s">
        <v>49</v>
      </c>
      <c r="G14" s="95" t="s">
        <v>49</v>
      </c>
      <c r="H14" s="95" t="s">
        <v>49</v>
      </c>
      <c r="I14" s="132" t="str">
        <f t="shared" ref="I14:I23" si="0">B14</f>
        <v>-</v>
      </c>
      <c r="J14" s="128" t="s">
        <v>49</v>
      </c>
      <c r="K14" s="5"/>
      <c r="L14" s="95" t="s">
        <v>49</v>
      </c>
      <c r="M14" s="95" t="s">
        <v>49</v>
      </c>
      <c r="N14" s="95" t="s">
        <v>49</v>
      </c>
      <c r="O14" s="95" t="s">
        <v>49</v>
      </c>
      <c r="P14" s="95" t="s">
        <v>49</v>
      </c>
      <c r="Q14" s="95" t="s">
        <v>49</v>
      </c>
      <c r="R14" s="95" t="s">
        <v>49</v>
      </c>
      <c r="S14" s="128" t="s">
        <v>49</v>
      </c>
      <c r="T14" s="128" t="s">
        <v>49</v>
      </c>
      <c r="U14" s="128"/>
      <c r="V14" s="128" t="s">
        <v>49</v>
      </c>
      <c r="W14" s="128" t="s">
        <v>49</v>
      </c>
      <c r="X14" s="128" t="s">
        <v>49</v>
      </c>
      <c r="Y14" s="128" t="s">
        <v>49</v>
      </c>
      <c r="AA14" s="128" t="s">
        <v>49</v>
      </c>
      <c r="AB14" s="128" t="s">
        <v>49</v>
      </c>
      <c r="AD14" s="126">
        <v>1885</v>
      </c>
      <c r="AE14" s="130" t="s">
        <v>49</v>
      </c>
      <c r="AF14" s="130" t="s">
        <v>49</v>
      </c>
      <c r="AG14" s="130" t="s">
        <v>49</v>
      </c>
      <c r="AH14" s="130" t="s">
        <v>49</v>
      </c>
      <c r="AI14" s="130" t="s">
        <v>49</v>
      </c>
      <c r="AJ14" s="130" t="s">
        <v>49</v>
      </c>
      <c r="AL14" s="130" t="s">
        <v>49</v>
      </c>
      <c r="AM14" s="130" t="s">
        <v>49</v>
      </c>
      <c r="AN14" s="130" t="s">
        <v>49</v>
      </c>
      <c r="AO14" s="130" t="s">
        <v>49</v>
      </c>
      <c r="AP14" s="130" t="s">
        <v>49</v>
      </c>
      <c r="AQ14" s="130" t="s">
        <v>49</v>
      </c>
      <c r="AR14" s="130" t="s">
        <v>49</v>
      </c>
      <c r="AS14" s="130" t="s">
        <v>49</v>
      </c>
      <c r="AT14" s="130" t="s">
        <v>49</v>
      </c>
      <c r="AV14" s="103">
        <v>515.63194988238297</v>
      </c>
      <c r="AW14" s="124">
        <v>417.75055575052511</v>
      </c>
      <c r="AX14" s="104">
        <v>1.2343058382196654</v>
      </c>
    </row>
    <row r="15" spans="1:53" ht="16.5" customHeight="1" x14ac:dyDescent="0.3">
      <c r="A15" s="126">
        <v>1886</v>
      </c>
      <c r="B15" s="133">
        <v>116.39481491338583</v>
      </c>
      <c r="C15" s="5" t="s">
        <v>49</v>
      </c>
      <c r="D15" s="37">
        <v>4.803086419753086</v>
      </c>
      <c r="E15" s="95" t="s">
        <v>49</v>
      </c>
      <c r="F15" s="95" t="s">
        <v>49</v>
      </c>
      <c r="G15" s="95" t="s">
        <v>49</v>
      </c>
      <c r="H15" s="95" t="s">
        <v>49</v>
      </c>
      <c r="I15" s="134">
        <f t="shared" si="0"/>
        <v>116.39481491338583</v>
      </c>
      <c r="J15" s="83">
        <f>(I15/AW15)*100</f>
        <v>28.012310472658857</v>
      </c>
      <c r="K15" s="37"/>
      <c r="L15" s="95" t="s">
        <v>49</v>
      </c>
      <c r="M15" s="95" t="s">
        <v>49</v>
      </c>
      <c r="N15" s="95" t="s">
        <v>49</v>
      </c>
      <c r="O15" s="95" t="s">
        <v>49</v>
      </c>
      <c r="P15" s="95" t="s">
        <v>49</v>
      </c>
      <c r="Q15" s="95" t="s">
        <v>49</v>
      </c>
      <c r="R15" s="95" t="s">
        <v>49</v>
      </c>
      <c r="S15" s="128" t="s">
        <v>49</v>
      </c>
      <c r="T15" s="128" t="s">
        <v>49</v>
      </c>
      <c r="U15" s="128"/>
      <c r="V15" s="128" t="s">
        <v>49</v>
      </c>
      <c r="W15" s="128" t="s">
        <v>49</v>
      </c>
      <c r="X15" s="128" t="s">
        <v>49</v>
      </c>
      <c r="Y15" s="128" t="s">
        <v>49</v>
      </c>
      <c r="AA15" s="128" t="s">
        <v>49</v>
      </c>
      <c r="AB15" s="128" t="s">
        <v>49</v>
      </c>
      <c r="AD15" s="126">
        <v>1886</v>
      </c>
      <c r="AE15" s="130" t="s">
        <v>49</v>
      </c>
      <c r="AF15" s="130" t="s">
        <v>49</v>
      </c>
      <c r="AG15" s="130" t="s">
        <v>49</v>
      </c>
      <c r="AH15" s="130" t="s">
        <v>49</v>
      </c>
      <c r="AI15" s="130" t="s">
        <v>49</v>
      </c>
      <c r="AJ15" s="130" t="s">
        <v>49</v>
      </c>
      <c r="AL15" s="135">
        <v>127.84099999999999</v>
      </c>
      <c r="AM15" s="135">
        <v>84.058999999999997</v>
      </c>
      <c r="AN15" s="135">
        <v>43.781999999999996</v>
      </c>
      <c r="AO15" s="135">
        <v>18.500971971031543</v>
      </c>
      <c r="AP15" s="135">
        <v>12.164901736633322</v>
      </c>
      <c r="AQ15" s="135">
        <v>6.3360702343982211</v>
      </c>
      <c r="AR15" s="135">
        <v>97.837499999999977</v>
      </c>
      <c r="AS15" s="135">
        <v>64.33086734693876</v>
      </c>
      <c r="AT15" s="135">
        <v>33.506632653061217</v>
      </c>
      <c r="AV15" s="103">
        <v>541.41354737650215</v>
      </c>
      <c r="AW15" s="124">
        <v>415.51308317459876</v>
      </c>
      <c r="AX15" s="104">
        <v>1.3029999999999999</v>
      </c>
    </row>
    <row r="16" spans="1:53" ht="16.5" customHeight="1" x14ac:dyDescent="0.3">
      <c r="A16" s="126">
        <v>1887</v>
      </c>
      <c r="B16" s="133">
        <v>70.047176441102749</v>
      </c>
      <c r="C16" s="5" t="s">
        <v>49</v>
      </c>
      <c r="D16" s="37">
        <v>3.0094650205761315</v>
      </c>
      <c r="E16" s="95" t="s">
        <v>49</v>
      </c>
      <c r="F16" s="95" t="s">
        <v>49</v>
      </c>
      <c r="G16" s="95" t="s">
        <v>49</v>
      </c>
      <c r="H16" s="95" t="s">
        <v>49</v>
      </c>
      <c r="I16" s="134">
        <f t="shared" si="0"/>
        <v>70.047176441102749</v>
      </c>
      <c r="J16" s="83">
        <f>(I16/AW16)*100</f>
        <v>16.182558410867806</v>
      </c>
      <c r="K16" s="37"/>
      <c r="L16" s="95" t="s">
        <v>49</v>
      </c>
      <c r="M16" s="95" t="s">
        <v>49</v>
      </c>
      <c r="N16" s="95" t="s">
        <v>49</v>
      </c>
      <c r="O16" s="95" t="s">
        <v>49</v>
      </c>
      <c r="P16" s="95" t="s">
        <v>49</v>
      </c>
      <c r="Q16" s="95" t="s">
        <v>49</v>
      </c>
      <c r="R16" s="95" t="s">
        <v>49</v>
      </c>
      <c r="S16" s="128" t="s">
        <v>49</v>
      </c>
      <c r="T16" s="128" t="s">
        <v>49</v>
      </c>
      <c r="U16" s="128"/>
      <c r="V16" s="128" t="s">
        <v>49</v>
      </c>
      <c r="W16" s="128" t="s">
        <v>49</v>
      </c>
      <c r="X16" s="128" t="s">
        <v>49</v>
      </c>
      <c r="Y16" s="128" t="s">
        <v>49</v>
      </c>
      <c r="AA16" s="128" t="s">
        <v>49</v>
      </c>
      <c r="AB16" s="128" t="s">
        <v>49</v>
      </c>
      <c r="AD16" s="126">
        <v>1887</v>
      </c>
      <c r="AE16" s="130" t="s">
        <v>49</v>
      </c>
      <c r="AF16" s="130" t="s">
        <v>49</v>
      </c>
      <c r="AG16" s="130" t="s">
        <v>49</v>
      </c>
      <c r="AH16" s="130" t="s">
        <v>49</v>
      </c>
      <c r="AI16" s="130" t="s">
        <v>49</v>
      </c>
      <c r="AJ16" s="130" t="s">
        <v>49</v>
      </c>
      <c r="AL16" s="135">
        <v>128.94999999999999</v>
      </c>
      <c r="AM16" s="135">
        <v>83.963999999999999</v>
      </c>
      <c r="AN16" s="135">
        <v>44.985999999999997</v>
      </c>
      <c r="AO16" s="135">
        <v>17.772823724593291</v>
      </c>
      <c r="AP16" s="135">
        <v>11.572527112925561</v>
      </c>
      <c r="AQ16" s="135">
        <v>6.2002966116677296</v>
      </c>
      <c r="AR16" s="135">
        <v>87.423728813559336</v>
      </c>
      <c r="AS16" s="135">
        <v>56.924745762711879</v>
      </c>
      <c r="AT16" s="135">
        <v>30.498983050847464</v>
      </c>
      <c r="AV16" s="103">
        <v>568.48422474532731</v>
      </c>
      <c r="AW16" s="124">
        <v>432.85600868933557</v>
      </c>
      <c r="AX16" s="104">
        <v>1.3133333333333332</v>
      </c>
    </row>
    <row r="17" spans="1:50" ht="16.5" customHeight="1" x14ac:dyDescent="0.3">
      <c r="A17" s="126">
        <v>1888</v>
      </c>
      <c r="B17" s="133">
        <v>50.414347426470584</v>
      </c>
      <c r="C17" s="5" t="s">
        <v>49</v>
      </c>
      <c r="D17" s="37">
        <v>2.1604938271604937</v>
      </c>
      <c r="E17" s="95" t="s">
        <v>49</v>
      </c>
      <c r="F17" s="95" t="s">
        <v>49</v>
      </c>
      <c r="G17" s="95" t="s">
        <v>49</v>
      </c>
      <c r="H17" s="95" t="s">
        <v>49</v>
      </c>
      <c r="I17" s="134">
        <f t="shared" si="0"/>
        <v>50.414347426470584</v>
      </c>
      <c r="J17" s="83">
        <f>(I17/AW17)*100</f>
        <v>11.324557240740772</v>
      </c>
      <c r="K17" s="37"/>
      <c r="L17" s="95" t="s">
        <v>49</v>
      </c>
      <c r="M17" s="95" t="s">
        <v>49</v>
      </c>
      <c r="N17" s="95" t="s">
        <v>49</v>
      </c>
      <c r="O17" s="95" t="s">
        <v>49</v>
      </c>
      <c r="P17" s="95" t="s">
        <v>49</v>
      </c>
      <c r="Q17" s="95" t="s">
        <v>49</v>
      </c>
      <c r="R17" s="95" t="s">
        <v>49</v>
      </c>
      <c r="S17" s="128" t="s">
        <v>49</v>
      </c>
      <c r="T17" s="128" t="s">
        <v>49</v>
      </c>
      <c r="U17" s="128"/>
      <c r="V17" s="128" t="s">
        <v>49</v>
      </c>
      <c r="W17" s="128" t="s">
        <v>49</v>
      </c>
      <c r="X17" s="128" t="s">
        <v>49</v>
      </c>
      <c r="Y17" s="128" t="s">
        <v>49</v>
      </c>
      <c r="AA17" s="128" t="s">
        <v>49</v>
      </c>
      <c r="AB17" s="128" t="s">
        <v>49</v>
      </c>
      <c r="AD17" s="126">
        <v>1888</v>
      </c>
      <c r="AE17" s="130" t="s">
        <v>49</v>
      </c>
      <c r="AF17" s="130" t="s">
        <v>49</v>
      </c>
      <c r="AG17" s="130" t="s">
        <v>49</v>
      </c>
      <c r="AH17" s="130" t="s">
        <v>49</v>
      </c>
      <c r="AI17" s="130" t="s">
        <v>49</v>
      </c>
      <c r="AJ17" s="130" t="s">
        <v>49</v>
      </c>
      <c r="AL17" s="135">
        <v>129.09100000000001</v>
      </c>
      <c r="AM17" s="136">
        <v>83.843999999999994</v>
      </c>
      <c r="AN17" s="135">
        <v>45.247</v>
      </c>
      <c r="AO17" s="135">
        <v>16.945007015871582</v>
      </c>
      <c r="AP17" s="135">
        <v>11.005702707692533</v>
      </c>
      <c r="AQ17" s="135">
        <v>5.9393043081790475</v>
      </c>
      <c r="AR17" s="135">
        <v>78.079233870967741</v>
      </c>
      <c r="AS17" s="135">
        <v>50.71209677419354</v>
      </c>
      <c r="AT17" s="135">
        <v>27.36713709677419</v>
      </c>
      <c r="AV17" s="103">
        <v>596.90843598259369</v>
      </c>
      <c r="AW17" s="124">
        <v>445.17720520765221</v>
      </c>
      <c r="AX17" s="104">
        <v>1.3408333333333333</v>
      </c>
    </row>
    <row r="18" spans="1:50" ht="16.5" customHeight="1" x14ac:dyDescent="0.3">
      <c r="A18" s="126">
        <v>1889</v>
      </c>
      <c r="B18" s="127" t="s">
        <v>49</v>
      </c>
      <c r="C18" s="5" t="s">
        <v>49</v>
      </c>
      <c r="D18" s="5" t="s">
        <v>49</v>
      </c>
      <c r="E18" s="95" t="s">
        <v>49</v>
      </c>
      <c r="F18" s="95" t="s">
        <v>49</v>
      </c>
      <c r="G18" s="95" t="s">
        <v>49</v>
      </c>
      <c r="H18" s="95" t="s">
        <v>49</v>
      </c>
      <c r="I18" s="132" t="str">
        <f t="shared" si="0"/>
        <v>-</v>
      </c>
      <c r="J18" s="159" t="s">
        <v>49</v>
      </c>
      <c r="K18" s="5"/>
      <c r="L18" s="95" t="s">
        <v>49</v>
      </c>
      <c r="M18" s="95" t="s">
        <v>49</v>
      </c>
      <c r="N18" s="95" t="s">
        <v>49</v>
      </c>
      <c r="O18" s="95" t="s">
        <v>49</v>
      </c>
      <c r="P18" s="95" t="s">
        <v>49</v>
      </c>
      <c r="Q18" s="95" t="s">
        <v>49</v>
      </c>
      <c r="R18" s="95" t="s">
        <v>49</v>
      </c>
      <c r="S18" s="128" t="s">
        <v>49</v>
      </c>
      <c r="T18" s="128" t="s">
        <v>49</v>
      </c>
      <c r="U18" s="128"/>
      <c r="V18" s="128" t="s">
        <v>49</v>
      </c>
      <c r="W18" s="128" t="s">
        <v>49</v>
      </c>
      <c r="X18" s="128" t="s">
        <v>49</v>
      </c>
      <c r="Y18" s="128" t="s">
        <v>49</v>
      </c>
      <c r="AA18" s="128" t="s">
        <v>49</v>
      </c>
      <c r="AB18" s="128" t="s">
        <v>49</v>
      </c>
      <c r="AD18" s="126">
        <v>1889</v>
      </c>
      <c r="AE18" s="130" t="s">
        <v>49</v>
      </c>
      <c r="AF18" s="130" t="s">
        <v>49</v>
      </c>
      <c r="AG18" s="130" t="s">
        <v>49</v>
      </c>
      <c r="AH18" s="130" t="s">
        <v>49</v>
      </c>
      <c r="AI18" s="130" t="s">
        <v>49</v>
      </c>
      <c r="AJ18" s="130" t="s">
        <v>49</v>
      </c>
      <c r="AL18" s="135">
        <v>129.20099999999999</v>
      </c>
      <c r="AM18" s="136">
        <v>83.231999999999999</v>
      </c>
      <c r="AN18" s="135">
        <v>45.969000000000001</v>
      </c>
      <c r="AO18" s="135">
        <v>16.151853391406977</v>
      </c>
      <c r="AP18" s="135">
        <v>10.405113439320017</v>
      </c>
      <c r="AQ18" s="135">
        <v>5.7467399520869611</v>
      </c>
      <c r="AR18" s="135">
        <v>66.031175468483823</v>
      </c>
      <c r="AS18" s="135">
        <v>42.537649063032376</v>
      </c>
      <c r="AT18" s="135">
        <v>23.493526405451451</v>
      </c>
      <c r="AV18" s="103">
        <v>626.75385778172335</v>
      </c>
      <c r="AW18" s="124">
        <v>460.84842483950246</v>
      </c>
      <c r="AX18" s="104">
        <v>1.36</v>
      </c>
    </row>
    <row r="19" spans="1:50" ht="16.5" customHeight="1" x14ac:dyDescent="0.3">
      <c r="A19" s="126">
        <v>1890</v>
      </c>
      <c r="B19" s="133">
        <v>42.338709677419352</v>
      </c>
      <c r="C19" s="5" t="s">
        <v>49</v>
      </c>
      <c r="D19" s="85">
        <v>42.338709677419352</v>
      </c>
      <c r="E19" s="95" t="s">
        <v>49</v>
      </c>
      <c r="F19" s="95" t="s">
        <v>49</v>
      </c>
      <c r="G19" s="95" t="s">
        <v>49</v>
      </c>
      <c r="H19" s="95" t="s">
        <v>49</v>
      </c>
      <c r="I19" s="134">
        <f t="shared" si="0"/>
        <v>42.338709677419352</v>
      </c>
      <c r="J19" s="83">
        <f>(I19/AW19)*100</f>
        <v>7.9561682435173671</v>
      </c>
      <c r="K19" s="37"/>
      <c r="L19" s="95" t="s">
        <v>49</v>
      </c>
      <c r="M19" s="95" t="s">
        <v>49</v>
      </c>
      <c r="N19" s="95" t="s">
        <v>49</v>
      </c>
      <c r="O19" s="95" t="s">
        <v>49</v>
      </c>
      <c r="P19" s="95" t="s">
        <v>49</v>
      </c>
      <c r="Q19" s="95" t="s">
        <v>49</v>
      </c>
      <c r="R19" s="95" t="s">
        <v>49</v>
      </c>
      <c r="S19" s="128" t="s">
        <v>49</v>
      </c>
      <c r="T19" s="128" t="s">
        <v>49</v>
      </c>
      <c r="U19" s="128"/>
      <c r="V19" s="128" t="s">
        <v>49</v>
      </c>
      <c r="W19" s="128" t="s">
        <v>49</v>
      </c>
      <c r="X19" s="128" t="s">
        <v>49</v>
      </c>
      <c r="Y19" s="128" t="s">
        <v>49</v>
      </c>
      <c r="AA19" s="128" t="s">
        <v>49</v>
      </c>
      <c r="AB19" s="128" t="s">
        <v>49</v>
      </c>
      <c r="AD19" s="126">
        <v>1890</v>
      </c>
      <c r="AE19" s="130" t="s">
        <v>49</v>
      </c>
      <c r="AF19" s="130" t="s">
        <v>49</v>
      </c>
      <c r="AG19" s="130" t="s">
        <v>49</v>
      </c>
      <c r="AH19" s="130" t="s">
        <v>49</v>
      </c>
      <c r="AI19" s="130" t="s">
        <v>49</v>
      </c>
      <c r="AJ19" s="130" t="s">
        <v>49</v>
      </c>
      <c r="AL19" s="135">
        <v>179.14600000000002</v>
      </c>
      <c r="AM19" s="136">
        <v>111.593</v>
      </c>
      <c r="AN19" s="135">
        <v>67.552999999999997</v>
      </c>
      <c r="AO19" s="135">
        <v>21.026525821596245</v>
      </c>
      <c r="AP19" s="135">
        <v>13.097769953051644</v>
      </c>
      <c r="AQ19" s="135">
        <v>7.9287558685445996</v>
      </c>
      <c r="AR19" s="135">
        <v>93.998775688675124</v>
      </c>
      <c r="AS19" s="135">
        <v>58.553388718845646</v>
      </c>
      <c r="AT19" s="135">
        <v>35.445386969829464</v>
      </c>
      <c r="AV19" s="103">
        <v>658.09155067080951</v>
      </c>
      <c r="AW19" s="124">
        <v>532.14950189014235</v>
      </c>
      <c r="AX19" s="104">
        <v>1.2366666666666668</v>
      </c>
    </row>
    <row r="20" spans="1:50" ht="16.5" customHeight="1" x14ac:dyDescent="0.3">
      <c r="A20" s="126">
        <v>1891</v>
      </c>
      <c r="B20" s="127" t="s">
        <v>49</v>
      </c>
      <c r="C20" s="5" t="s">
        <v>49</v>
      </c>
      <c r="D20" s="5" t="s">
        <v>49</v>
      </c>
      <c r="E20" s="95" t="s">
        <v>49</v>
      </c>
      <c r="F20" s="95" t="s">
        <v>49</v>
      </c>
      <c r="G20" s="95" t="s">
        <v>49</v>
      </c>
      <c r="H20" s="95" t="s">
        <v>49</v>
      </c>
      <c r="I20" s="132" t="str">
        <f t="shared" si="0"/>
        <v>-</v>
      </c>
      <c r="J20" s="128" t="s">
        <v>49</v>
      </c>
      <c r="K20" s="5"/>
      <c r="L20" s="95" t="s">
        <v>49</v>
      </c>
      <c r="M20" s="95" t="s">
        <v>49</v>
      </c>
      <c r="N20" s="95" t="s">
        <v>49</v>
      </c>
      <c r="O20" s="95" t="s">
        <v>49</v>
      </c>
      <c r="P20" s="95" t="s">
        <v>49</v>
      </c>
      <c r="Q20" s="95" t="s">
        <v>49</v>
      </c>
      <c r="R20" s="95" t="s">
        <v>49</v>
      </c>
      <c r="S20" s="128" t="s">
        <v>49</v>
      </c>
      <c r="T20" s="128" t="s">
        <v>49</v>
      </c>
      <c r="U20" s="128"/>
      <c r="V20" s="128" t="s">
        <v>49</v>
      </c>
      <c r="W20" s="128" t="s">
        <v>49</v>
      </c>
      <c r="X20" s="128" t="s">
        <v>49</v>
      </c>
      <c r="Y20" s="128" t="s">
        <v>49</v>
      </c>
      <c r="AA20" s="128" t="s">
        <v>49</v>
      </c>
      <c r="AB20" s="128" t="s">
        <v>49</v>
      </c>
      <c r="AD20" s="126">
        <v>1891</v>
      </c>
      <c r="AE20" s="130" t="s">
        <v>49</v>
      </c>
      <c r="AF20" s="130" t="s">
        <v>49</v>
      </c>
      <c r="AG20" s="130" t="s">
        <v>49</v>
      </c>
      <c r="AH20" s="130" t="s">
        <v>49</v>
      </c>
      <c r="AI20" s="130" t="s">
        <v>49</v>
      </c>
      <c r="AJ20" s="130" t="s">
        <v>49</v>
      </c>
      <c r="AL20" s="135">
        <v>185.875</v>
      </c>
      <c r="AM20" s="136">
        <v>110.938</v>
      </c>
      <c r="AN20" s="135">
        <v>74.936999999999998</v>
      </c>
      <c r="AO20" s="135">
        <v>21.146188850967008</v>
      </c>
      <c r="AP20" s="135">
        <v>12.620932878270763</v>
      </c>
      <c r="AQ20" s="135">
        <v>8.5252559726962449</v>
      </c>
      <c r="AR20" s="135">
        <v>97.572178477690287</v>
      </c>
      <c r="AS20" s="135">
        <v>58.23517060367454</v>
      </c>
      <c r="AT20" s="135">
        <v>39.337007874015747</v>
      </c>
      <c r="AV20" s="103">
        <v>690.99612820435004</v>
      </c>
      <c r="AW20" s="124">
        <v>528.82356750332906</v>
      </c>
      <c r="AX20" s="104">
        <v>1.3066666666666669</v>
      </c>
    </row>
    <row r="21" spans="1:50" ht="16.5" customHeight="1" x14ac:dyDescent="0.3">
      <c r="A21" s="126">
        <v>1892</v>
      </c>
      <c r="B21" s="127" t="s">
        <v>49</v>
      </c>
      <c r="C21" s="5" t="s">
        <v>49</v>
      </c>
      <c r="D21" s="5" t="s">
        <v>49</v>
      </c>
      <c r="E21" s="95" t="s">
        <v>49</v>
      </c>
      <c r="F21" s="95" t="s">
        <v>49</v>
      </c>
      <c r="G21" s="95" t="s">
        <v>49</v>
      </c>
      <c r="H21" s="95" t="s">
        <v>49</v>
      </c>
      <c r="I21" s="132" t="str">
        <f t="shared" si="0"/>
        <v>-</v>
      </c>
      <c r="J21" s="128" t="s">
        <v>49</v>
      </c>
      <c r="K21" s="5"/>
      <c r="L21" s="95" t="s">
        <v>49</v>
      </c>
      <c r="M21" s="95" t="s">
        <v>49</v>
      </c>
      <c r="N21" s="95" t="s">
        <v>49</v>
      </c>
      <c r="O21" s="95" t="s">
        <v>49</v>
      </c>
      <c r="P21" s="95" t="s">
        <v>49</v>
      </c>
      <c r="Q21" s="95" t="s">
        <v>49</v>
      </c>
      <c r="R21" s="95" t="s">
        <v>49</v>
      </c>
      <c r="S21" s="128" t="s">
        <v>49</v>
      </c>
      <c r="T21" s="128" t="s">
        <v>49</v>
      </c>
      <c r="U21" s="128"/>
      <c r="V21" s="128" t="s">
        <v>49</v>
      </c>
      <c r="W21" s="128" t="s">
        <v>49</v>
      </c>
      <c r="X21" s="128" t="s">
        <v>49</v>
      </c>
      <c r="Y21" s="128" t="s">
        <v>49</v>
      </c>
      <c r="AA21" s="128" t="s">
        <v>49</v>
      </c>
      <c r="AB21" s="128" t="s">
        <v>49</v>
      </c>
      <c r="AD21" s="126">
        <v>1892</v>
      </c>
      <c r="AE21" s="130" t="s">
        <v>49</v>
      </c>
      <c r="AF21" s="130" t="s">
        <v>49</v>
      </c>
      <c r="AG21" s="130" t="s">
        <v>49</v>
      </c>
      <c r="AH21" s="130" t="s">
        <v>49</v>
      </c>
      <c r="AI21" s="130" t="s">
        <v>49</v>
      </c>
      <c r="AJ21" s="130" t="s">
        <v>49</v>
      </c>
      <c r="AL21" s="135">
        <v>200.81700000000001</v>
      </c>
      <c r="AM21" s="136">
        <v>108.86499999999999</v>
      </c>
      <c r="AN21" s="135">
        <v>91.951999999999998</v>
      </c>
      <c r="AO21" s="135">
        <v>17.047283531409168</v>
      </c>
      <c r="AP21" s="135">
        <v>9.2415110356536498</v>
      </c>
      <c r="AQ21" s="135">
        <v>7.8057724957555186</v>
      </c>
      <c r="AR21" s="135">
        <v>94.354111198120592</v>
      </c>
      <c r="AS21" s="135">
        <v>51.150352388410333</v>
      </c>
      <c r="AT21" s="135">
        <v>43.203758809710259</v>
      </c>
      <c r="AV21" s="103">
        <v>725.54593461456761</v>
      </c>
      <c r="AW21" s="124">
        <v>491.89554889123241</v>
      </c>
      <c r="AX21" s="104">
        <v>1.4749999999999996</v>
      </c>
    </row>
    <row r="22" spans="1:50" ht="16.5" customHeight="1" x14ac:dyDescent="0.3">
      <c r="A22" s="126">
        <v>1893</v>
      </c>
      <c r="B22" s="133">
        <v>85.964606741573036</v>
      </c>
      <c r="C22" s="5" t="s">
        <v>49</v>
      </c>
      <c r="D22" s="85">
        <v>85.964606741573036</v>
      </c>
      <c r="E22" s="95" t="s">
        <v>49</v>
      </c>
      <c r="F22" s="95" t="s">
        <v>49</v>
      </c>
      <c r="G22" s="95" t="s">
        <v>49</v>
      </c>
      <c r="H22" s="95" t="s">
        <v>49</v>
      </c>
      <c r="I22" s="134">
        <f t="shared" si="0"/>
        <v>85.964606741573036</v>
      </c>
      <c r="J22" s="83">
        <f>(I22/AW22)*100</f>
        <v>18.656316054021012</v>
      </c>
      <c r="K22" s="37"/>
      <c r="L22" s="95" t="s">
        <v>49</v>
      </c>
      <c r="M22" s="95" t="s">
        <v>49</v>
      </c>
      <c r="N22" s="95" t="s">
        <v>49</v>
      </c>
      <c r="O22" s="95" t="s">
        <v>49</v>
      </c>
      <c r="P22" s="95" t="s">
        <v>49</v>
      </c>
      <c r="Q22" s="95" t="s">
        <v>49</v>
      </c>
      <c r="R22" s="95" t="s">
        <v>49</v>
      </c>
      <c r="S22" s="128" t="s">
        <v>49</v>
      </c>
      <c r="T22" s="128" t="s">
        <v>49</v>
      </c>
      <c r="U22" s="128"/>
      <c r="V22" s="128" t="s">
        <v>49</v>
      </c>
      <c r="W22" s="128" t="s">
        <v>49</v>
      </c>
      <c r="X22" s="128" t="s">
        <v>49</v>
      </c>
      <c r="Y22" s="128" t="s">
        <v>49</v>
      </c>
      <c r="AA22" s="128" t="s">
        <v>49</v>
      </c>
      <c r="AB22" s="128" t="s">
        <v>49</v>
      </c>
      <c r="AD22" s="126">
        <v>1893</v>
      </c>
      <c r="AE22" s="130" t="s">
        <v>49</v>
      </c>
      <c r="AF22" s="130" t="s">
        <v>49</v>
      </c>
      <c r="AG22" s="130" t="s">
        <v>49</v>
      </c>
      <c r="AH22" s="130" t="s">
        <v>49</v>
      </c>
      <c r="AI22" s="130" t="s">
        <v>49</v>
      </c>
      <c r="AJ22" s="130" t="s">
        <v>49</v>
      </c>
      <c r="AL22" s="135">
        <v>213.489</v>
      </c>
      <c r="AM22" s="136">
        <v>109.509</v>
      </c>
      <c r="AN22" s="135">
        <v>103.98</v>
      </c>
      <c r="AO22" s="135">
        <v>18.262532078699746</v>
      </c>
      <c r="AP22" s="135">
        <v>9.3677502138579971</v>
      </c>
      <c r="AQ22" s="135">
        <v>8.8947818648417449</v>
      </c>
      <c r="AR22" s="135">
        <v>98.005661820964022</v>
      </c>
      <c r="AS22" s="135">
        <v>50.271920428462117</v>
      </c>
      <c r="AT22" s="135">
        <v>47.733741392501905</v>
      </c>
      <c r="AV22" s="103">
        <v>761.82323134529599</v>
      </c>
      <c r="AW22" s="124">
        <v>460.78018024917088</v>
      </c>
      <c r="AX22" s="104">
        <v>1.6533333333333335</v>
      </c>
    </row>
    <row r="23" spans="1:50" ht="16.5" customHeight="1" x14ac:dyDescent="0.3">
      <c r="A23" s="126">
        <v>1894</v>
      </c>
      <c r="B23" s="127" t="s">
        <v>49</v>
      </c>
      <c r="C23" s="5" t="s">
        <v>49</v>
      </c>
      <c r="D23" s="5" t="s">
        <v>49</v>
      </c>
      <c r="E23" s="95" t="s">
        <v>49</v>
      </c>
      <c r="F23" s="95" t="s">
        <v>49</v>
      </c>
      <c r="G23" s="95" t="s">
        <v>49</v>
      </c>
      <c r="H23" s="95" t="s">
        <v>49</v>
      </c>
      <c r="I23" s="132" t="str">
        <f t="shared" si="0"/>
        <v>-</v>
      </c>
      <c r="J23" s="159" t="s">
        <v>49</v>
      </c>
      <c r="K23" s="5"/>
      <c r="L23" s="95" t="s">
        <v>49</v>
      </c>
      <c r="M23" s="95" t="s">
        <v>49</v>
      </c>
      <c r="N23" s="95" t="s">
        <v>49</v>
      </c>
      <c r="O23" s="95" t="s">
        <v>49</v>
      </c>
      <c r="P23" s="95" t="s">
        <v>49</v>
      </c>
      <c r="Q23" s="95" t="s">
        <v>49</v>
      </c>
      <c r="R23" s="95" t="s">
        <v>49</v>
      </c>
      <c r="S23" s="128" t="s">
        <v>49</v>
      </c>
      <c r="T23" s="128" t="s">
        <v>49</v>
      </c>
      <c r="U23" s="128"/>
      <c r="V23" s="128" t="s">
        <v>49</v>
      </c>
      <c r="W23" s="128" t="s">
        <v>49</v>
      </c>
      <c r="X23" s="128" t="s">
        <v>49</v>
      </c>
      <c r="Y23" s="128" t="s">
        <v>49</v>
      </c>
      <c r="AA23" s="128" t="s">
        <v>49</v>
      </c>
      <c r="AB23" s="128" t="s">
        <v>49</v>
      </c>
      <c r="AD23" s="126">
        <v>1894</v>
      </c>
      <c r="AE23" s="130" t="s">
        <v>49</v>
      </c>
      <c r="AF23" s="130" t="s">
        <v>49</v>
      </c>
      <c r="AG23" s="130" t="s">
        <v>49</v>
      </c>
      <c r="AH23" s="130" t="s">
        <v>49</v>
      </c>
      <c r="AI23" s="130" t="s">
        <v>49</v>
      </c>
      <c r="AJ23" s="130" t="s">
        <v>49</v>
      </c>
      <c r="AL23" s="135">
        <v>223.488</v>
      </c>
      <c r="AM23" s="136">
        <v>108.94499999999999</v>
      </c>
      <c r="AN23" s="135">
        <v>114.54300000000001</v>
      </c>
      <c r="AO23" s="135">
        <v>18.85974683544304</v>
      </c>
      <c r="AP23" s="135">
        <v>9.1936708860759477</v>
      </c>
      <c r="AQ23" s="135">
        <v>9.6660759493670891</v>
      </c>
      <c r="AR23" s="135">
        <v>106.46510520047639</v>
      </c>
      <c r="AS23" s="135">
        <v>51.899166335847553</v>
      </c>
      <c r="AT23" s="135">
        <v>54.565938864628826</v>
      </c>
      <c r="AV23" s="103">
        <v>799.91439291256086</v>
      </c>
      <c r="AW23" s="124">
        <v>408.81485157371088</v>
      </c>
      <c r="AX23" s="104">
        <v>1.9566666666666663</v>
      </c>
    </row>
    <row r="24" spans="1:50" ht="16.5" customHeight="1" x14ac:dyDescent="0.3">
      <c r="A24" s="126">
        <v>1895</v>
      </c>
      <c r="B24" s="127" t="s">
        <v>49</v>
      </c>
      <c r="C24" s="137">
        <v>87.834000000000003</v>
      </c>
      <c r="D24" s="5" t="s">
        <v>49</v>
      </c>
      <c r="E24" s="95" t="s">
        <v>49</v>
      </c>
      <c r="F24" s="95" t="s">
        <v>49</v>
      </c>
      <c r="G24" s="95" t="s">
        <v>49</v>
      </c>
      <c r="H24" s="95" t="s">
        <v>49</v>
      </c>
      <c r="I24" s="138">
        <f>C24</f>
        <v>87.834000000000003</v>
      </c>
      <c r="J24" s="83">
        <f t="shared" ref="J24:J42" si="1">(I24/AW24)*100</f>
        <v>19.647531103286386</v>
      </c>
      <c r="K24" s="37"/>
      <c r="L24" s="95" t="s">
        <v>49</v>
      </c>
      <c r="M24" s="95" t="s">
        <v>49</v>
      </c>
      <c r="N24" s="95" t="s">
        <v>49</v>
      </c>
      <c r="O24" s="95" t="s">
        <v>49</v>
      </c>
      <c r="P24" s="95" t="s">
        <v>49</v>
      </c>
      <c r="Q24" s="95" t="s">
        <v>49</v>
      </c>
      <c r="R24" s="95" t="s">
        <v>49</v>
      </c>
      <c r="S24" s="128" t="s">
        <v>49</v>
      </c>
      <c r="T24" s="128" t="s">
        <v>49</v>
      </c>
      <c r="U24" s="128"/>
      <c r="V24" s="128" t="s">
        <v>49</v>
      </c>
      <c r="W24" s="128" t="s">
        <v>49</v>
      </c>
      <c r="X24" s="128" t="s">
        <v>49</v>
      </c>
      <c r="Y24" s="128" t="s">
        <v>49</v>
      </c>
      <c r="AA24" s="128" t="s">
        <v>49</v>
      </c>
      <c r="AB24" s="128" t="s">
        <v>49</v>
      </c>
      <c r="AD24" s="126">
        <v>1895</v>
      </c>
      <c r="AE24" s="130" t="s">
        <v>49</v>
      </c>
      <c r="AF24" s="130" t="s">
        <v>49</v>
      </c>
      <c r="AG24" s="130" t="s">
        <v>49</v>
      </c>
      <c r="AH24" s="130" t="s">
        <v>49</v>
      </c>
      <c r="AI24" s="130" t="s">
        <v>49</v>
      </c>
      <c r="AJ24" s="130" t="s">
        <v>49</v>
      </c>
      <c r="AL24" s="135">
        <v>238.29700000000003</v>
      </c>
      <c r="AM24" s="136">
        <v>115.17400000000001</v>
      </c>
      <c r="AN24" s="135">
        <v>123.123</v>
      </c>
      <c r="AO24" s="135">
        <v>18.093925588458621</v>
      </c>
      <c r="AP24" s="135">
        <v>8.7451784358390281</v>
      </c>
      <c r="AQ24" s="135">
        <v>9.3487471526195911</v>
      </c>
      <c r="AR24" s="135">
        <v>115.63137889203399</v>
      </c>
      <c r="AS24" s="135">
        <v>55.887100687424194</v>
      </c>
      <c r="AT24" s="135">
        <v>59.744278204609799</v>
      </c>
      <c r="AV24" s="103">
        <v>852</v>
      </c>
      <c r="AW24" s="124">
        <v>447.04853519895056</v>
      </c>
      <c r="AX24" s="104">
        <v>1.9058333333333335</v>
      </c>
    </row>
    <row r="25" spans="1:50" ht="16.5" customHeight="1" x14ac:dyDescent="0.3">
      <c r="A25" s="126">
        <v>1896</v>
      </c>
      <c r="B25" s="127" t="s">
        <v>49</v>
      </c>
      <c r="C25" s="137">
        <v>108.68899999999999</v>
      </c>
      <c r="D25" s="5" t="s">
        <v>49</v>
      </c>
      <c r="E25" s="95" t="s">
        <v>49</v>
      </c>
      <c r="F25" s="95" t="s">
        <v>49</v>
      </c>
      <c r="G25" s="95" t="s">
        <v>49</v>
      </c>
      <c r="H25" s="95" t="s">
        <v>49</v>
      </c>
      <c r="I25" s="138">
        <f>C25</f>
        <v>108.68899999999999</v>
      </c>
      <c r="J25" s="83">
        <f t="shared" si="1"/>
        <v>23.555465870307167</v>
      </c>
      <c r="K25" s="37"/>
      <c r="L25" s="95" t="s">
        <v>49</v>
      </c>
      <c r="M25" s="95" t="s">
        <v>49</v>
      </c>
      <c r="N25" s="95" t="s">
        <v>49</v>
      </c>
      <c r="O25" s="95" t="s">
        <v>49</v>
      </c>
      <c r="P25" s="95" t="s">
        <v>49</v>
      </c>
      <c r="Q25" s="95" t="s">
        <v>49</v>
      </c>
      <c r="R25" s="95" t="s">
        <v>49</v>
      </c>
      <c r="S25" s="128" t="s">
        <v>49</v>
      </c>
      <c r="T25" s="128" t="s">
        <v>49</v>
      </c>
      <c r="U25" s="128"/>
      <c r="V25" s="128" t="s">
        <v>49</v>
      </c>
      <c r="W25" s="128" t="s">
        <v>49</v>
      </c>
      <c r="X25" s="128" t="s">
        <v>49</v>
      </c>
      <c r="Y25" s="128" t="s">
        <v>49</v>
      </c>
      <c r="AA25" s="128" t="s">
        <v>49</v>
      </c>
      <c r="AB25" s="128" t="s">
        <v>49</v>
      </c>
      <c r="AD25" s="126">
        <v>1896</v>
      </c>
      <c r="AE25" s="130" t="s">
        <v>49</v>
      </c>
      <c r="AF25" s="130" t="s">
        <v>49</v>
      </c>
      <c r="AG25" s="130" t="s">
        <v>49</v>
      </c>
      <c r="AH25" s="130" t="s">
        <v>49</v>
      </c>
      <c r="AI25" s="130" t="s">
        <v>49</v>
      </c>
      <c r="AJ25" s="130" t="s">
        <v>49</v>
      </c>
      <c r="AL25" s="30">
        <v>249.42</v>
      </c>
      <c r="AM25" s="139">
        <v>113.911</v>
      </c>
      <c r="AN25" s="30">
        <v>135.50899999999999</v>
      </c>
      <c r="AO25" s="30">
        <v>14.059751972942502</v>
      </c>
      <c r="AP25" s="30">
        <v>6.4211386696730557</v>
      </c>
      <c r="AQ25" s="30">
        <v>7.6386133032694463</v>
      </c>
      <c r="AR25" s="30">
        <v>116.68771929824563</v>
      </c>
      <c r="AS25" s="30">
        <v>53.291695906432757</v>
      </c>
      <c r="AT25" s="30">
        <v>63.396023391812868</v>
      </c>
      <c r="AV25" s="103">
        <v>879</v>
      </c>
      <c r="AW25" s="124">
        <v>461.41732283464569</v>
      </c>
      <c r="AX25" s="104">
        <v>1.905</v>
      </c>
    </row>
    <row r="26" spans="1:50" ht="16.5" customHeight="1" x14ac:dyDescent="0.3">
      <c r="A26" s="126">
        <v>1897</v>
      </c>
      <c r="B26" s="127" t="s">
        <v>49</v>
      </c>
      <c r="C26" s="137">
        <v>108.113</v>
      </c>
      <c r="D26" s="5" t="s">
        <v>49</v>
      </c>
      <c r="E26" s="95" t="s">
        <v>49</v>
      </c>
      <c r="F26" s="95" t="s">
        <v>49</v>
      </c>
      <c r="G26" s="95" t="s">
        <v>49</v>
      </c>
      <c r="H26" s="95" t="s">
        <v>49</v>
      </c>
      <c r="I26" s="138">
        <f>C26</f>
        <v>108.113</v>
      </c>
      <c r="J26" s="83">
        <f t="shared" si="1"/>
        <v>19.533149547255238</v>
      </c>
      <c r="K26" s="37"/>
      <c r="L26" s="95" t="s">
        <v>49</v>
      </c>
      <c r="M26" s="95" t="s">
        <v>49</v>
      </c>
      <c r="N26" s="95" t="s">
        <v>49</v>
      </c>
      <c r="O26" s="95" t="s">
        <v>49</v>
      </c>
      <c r="P26" s="95" t="s">
        <v>49</v>
      </c>
      <c r="Q26" s="95" t="s">
        <v>49</v>
      </c>
      <c r="R26" s="95" t="s">
        <v>49</v>
      </c>
      <c r="S26" s="128" t="s">
        <v>49</v>
      </c>
      <c r="T26" s="128" t="s">
        <v>49</v>
      </c>
      <c r="U26" s="128"/>
      <c r="V26" s="128" t="s">
        <v>49</v>
      </c>
      <c r="W26" s="128" t="s">
        <v>49</v>
      </c>
      <c r="X26" s="128" t="s">
        <v>49</v>
      </c>
      <c r="Y26" s="128" t="s">
        <v>49</v>
      </c>
      <c r="AA26" s="128" t="s">
        <v>49</v>
      </c>
      <c r="AB26" s="128" t="s">
        <v>49</v>
      </c>
      <c r="AD26" s="126">
        <v>1897</v>
      </c>
      <c r="AE26" s="130" t="s">
        <v>49</v>
      </c>
      <c r="AF26" s="130" t="s">
        <v>49</v>
      </c>
      <c r="AG26" s="130" t="s">
        <v>49</v>
      </c>
      <c r="AH26" s="130" t="s">
        <v>49</v>
      </c>
      <c r="AI26" s="130" t="s">
        <v>49</v>
      </c>
      <c r="AJ26" s="130" t="s">
        <v>49</v>
      </c>
      <c r="AL26" s="30">
        <v>260.61200000000002</v>
      </c>
      <c r="AM26" s="140">
        <v>113.514</v>
      </c>
      <c r="AN26" s="30">
        <v>147.09800000000001</v>
      </c>
      <c r="AO26" s="30">
        <v>15.586842105263161</v>
      </c>
      <c r="AP26" s="30">
        <v>6.7891148325358852</v>
      </c>
      <c r="AQ26" s="30">
        <v>8.7977272727272737</v>
      </c>
      <c r="AR26" s="30">
        <v>107.87664711969647</v>
      </c>
      <c r="AS26" s="30">
        <v>46.987512935495005</v>
      </c>
      <c r="AT26" s="30">
        <v>60.88913418420146</v>
      </c>
      <c r="AV26" s="103">
        <v>1178</v>
      </c>
      <c r="AW26" s="124">
        <v>553.484729835552</v>
      </c>
      <c r="AX26" s="104">
        <v>2.1283333333333334</v>
      </c>
    </row>
    <row r="27" spans="1:50" ht="16.5" customHeight="1" x14ac:dyDescent="0.3">
      <c r="A27" s="126">
        <v>1898</v>
      </c>
      <c r="B27" s="127" t="s">
        <v>49</v>
      </c>
      <c r="C27" s="137">
        <v>108.94499999999999</v>
      </c>
      <c r="D27" s="5" t="s">
        <v>49</v>
      </c>
      <c r="E27" s="95" t="s">
        <v>49</v>
      </c>
      <c r="F27" s="95" t="s">
        <v>49</v>
      </c>
      <c r="G27" s="95" t="s">
        <v>49</v>
      </c>
      <c r="H27" s="95" t="s">
        <v>49</v>
      </c>
      <c r="I27" s="138">
        <f>C27</f>
        <v>108.94499999999999</v>
      </c>
      <c r="J27" s="83">
        <f t="shared" si="1"/>
        <v>20.300985885372114</v>
      </c>
      <c r="K27" s="37"/>
      <c r="L27" s="95" t="s">
        <v>49</v>
      </c>
      <c r="M27" s="95" t="s">
        <v>49</v>
      </c>
      <c r="N27" s="95" t="s">
        <v>49</v>
      </c>
      <c r="O27" s="95" t="s">
        <v>49</v>
      </c>
      <c r="P27" s="95" t="s">
        <v>49</v>
      </c>
      <c r="Q27" s="95" t="s">
        <v>49</v>
      </c>
      <c r="R27" s="95" t="s">
        <v>49</v>
      </c>
      <c r="S27" s="128" t="s">
        <v>49</v>
      </c>
      <c r="T27" s="128" t="s">
        <v>49</v>
      </c>
      <c r="U27" s="128"/>
      <c r="V27" s="128" t="s">
        <v>49</v>
      </c>
      <c r="W27" s="128" t="s">
        <v>49</v>
      </c>
      <c r="X27" s="128" t="s">
        <v>49</v>
      </c>
      <c r="Y27" s="128" t="s">
        <v>49</v>
      </c>
      <c r="AA27" s="128" t="s">
        <v>49</v>
      </c>
      <c r="AB27" s="128" t="s">
        <v>49</v>
      </c>
      <c r="AD27" s="126">
        <v>1898</v>
      </c>
      <c r="AE27" s="130" t="s">
        <v>49</v>
      </c>
      <c r="AF27" s="130" t="s">
        <v>49</v>
      </c>
      <c r="AG27" s="130" t="s">
        <v>49</v>
      </c>
      <c r="AH27" s="130" t="s">
        <v>49</v>
      </c>
      <c r="AI27" s="130" t="s">
        <v>49</v>
      </c>
      <c r="AJ27" s="130" t="s">
        <v>49</v>
      </c>
      <c r="AL27" s="30">
        <v>273.28499999999997</v>
      </c>
      <c r="AM27" s="140">
        <v>112.773</v>
      </c>
      <c r="AN27" s="30">
        <v>160.512</v>
      </c>
      <c r="AO27" s="30">
        <v>14.700645508337814</v>
      </c>
      <c r="AP27" s="30">
        <v>6.0663259817105972</v>
      </c>
      <c r="AQ27" s="30">
        <v>8.6343195266272197</v>
      </c>
      <c r="AR27" s="30">
        <v>115.14817415730334</v>
      </c>
      <c r="AS27" s="30">
        <v>47.516713483146063</v>
      </c>
      <c r="AT27" s="30">
        <v>67.631460674157296</v>
      </c>
      <c r="AV27" s="103">
        <v>1169</v>
      </c>
      <c r="AW27" s="124">
        <v>536.64881407804126</v>
      </c>
      <c r="AX27" s="104">
        <v>2.1783333333333337</v>
      </c>
    </row>
    <row r="28" spans="1:50" ht="16.5" customHeight="1" x14ac:dyDescent="0.3">
      <c r="A28" s="126">
        <v>1899</v>
      </c>
      <c r="B28" s="127" t="s">
        <v>49</v>
      </c>
      <c r="C28" s="137">
        <v>113.633</v>
      </c>
      <c r="D28" s="5" t="s">
        <v>49</v>
      </c>
      <c r="E28" s="95" t="s">
        <v>49</v>
      </c>
      <c r="F28" s="95" t="s">
        <v>49</v>
      </c>
      <c r="G28" s="95" t="s">
        <v>49</v>
      </c>
      <c r="H28" s="95" t="s">
        <v>49</v>
      </c>
      <c r="I28" s="138">
        <f>C28</f>
        <v>113.633</v>
      </c>
      <c r="J28" s="83">
        <f t="shared" si="1"/>
        <v>20.129502601969058</v>
      </c>
      <c r="K28" s="37"/>
      <c r="L28" s="95" t="s">
        <v>49</v>
      </c>
      <c r="M28" s="95" t="s">
        <v>49</v>
      </c>
      <c r="N28" s="95" t="s">
        <v>49</v>
      </c>
      <c r="O28" s="95" t="s">
        <v>49</v>
      </c>
      <c r="P28" s="95" t="s">
        <v>49</v>
      </c>
      <c r="Q28" s="95" t="s">
        <v>49</v>
      </c>
      <c r="R28" s="95" t="s">
        <v>49</v>
      </c>
      <c r="S28" s="128" t="s">
        <v>49</v>
      </c>
      <c r="T28" s="128" t="s">
        <v>49</v>
      </c>
      <c r="U28" s="128"/>
      <c r="V28" s="128" t="s">
        <v>49</v>
      </c>
      <c r="W28" s="128" t="s">
        <v>49</v>
      </c>
      <c r="X28" s="128" t="s">
        <v>49</v>
      </c>
      <c r="Y28" s="128" t="s">
        <v>49</v>
      </c>
      <c r="AA28" s="128" t="s">
        <v>49</v>
      </c>
      <c r="AB28" s="128" t="s">
        <v>49</v>
      </c>
      <c r="AD28" s="126">
        <v>1899</v>
      </c>
      <c r="AE28" s="130" t="s">
        <v>49</v>
      </c>
      <c r="AF28" s="130" t="s">
        <v>49</v>
      </c>
      <c r="AG28" s="130" t="s">
        <v>49</v>
      </c>
      <c r="AH28" s="130" t="s">
        <v>49</v>
      </c>
      <c r="AI28" s="130" t="s">
        <v>49</v>
      </c>
      <c r="AJ28" s="130" t="s">
        <v>49</v>
      </c>
      <c r="AL28" s="30">
        <v>285.209</v>
      </c>
      <c r="AM28" s="140">
        <v>140.42400000000001</v>
      </c>
      <c r="AN28" s="30">
        <v>144.785</v>
      </c>
      <c r="AO28" s="30">
        <v>15.534259259259258</v>
      </c>
      <c r="AP28" s="30">
        <v>7.6483660130718958</v>
      </c>
      <c r="AQ28" s="30">
        <v>7.8858932461873641</v>
      </c>
      <c r="AR28" s="30">
        <v>131.99028152718859</v>
      </c>
      <c r="AS28" s="30">
        <v>64.986039336675674</v>
      </c>
      <c r="AT28" s="30">
        <v>67.004242190512926</v>
      </c>
      <c r="AV28" s="103">
        <v>1185</v>
      </c>
      <c r="AW28" s="124">
        <v>564.50972608177847</v>
      </c>
      <c r="AX28" s="104">
        <v>2.0991666666666666</v>
      </c>
    </row>
    <row r="29" spans="1:50" ht="16.5" customHeight="1" x14ac:dyDescent="0.3">
      <c r="A29" s="126">
        <v>1900</v>
      </c>
      <c r="B29" s="133">
        <v>113</v>
      </c>
      <c r="C29" s="37">
        <v>112.44799999999999</v>
      </c>
      <c r="D29" s="85">
        <v>124.71</v>
      </c>
      <c r="E29" s="95" t="s">
        <v>49</v>
      </c>
      <c r="F29" s="95" t="s">
        <v>49</v>
      </c>
      <c r="G29" s="95" t="s">
        <v>49</v>
      </c>
      <c r="H29" s="95" t="s">
        <v>49</v>
      </c>
      <c r="I29" s="134">
        <f>B29</f>
        <v>113</v>
      </c>
      <c r="J29" s="83">
        <f t="shared" si="1"/>
        <v>17.68216907112123</v>
      </c>
      <c r="K29" s="37"/>
      <c r="L29" s="95" t="s">
        <v>49</v>
      </c>
      <c r="M29" s="95" t="s">
        <v>49</v>
      </c>
      <c r="N29" s="95" t="s">
        <v>49</v>
      </c>
      <c r="O29" s="95" t="s">
        <v>49</v>
      </c>
      <c r="P29" s="95" t="s">
        <v>49</v>
      </c>
      <c r="Q29" s="95" t="s">
        <v>49</v>
      </c>
      <c r="R29" s="95" t="s">
        <v>49</v>
      </c>
      <c r="S29" s="128" t="s">
        <v>49</v>
      </c>
      <c r="T29" s="128" t="s">
        <v>49</v>
      </c>
      <c r="U29" s="128"/>
      <c r="V29" s="128" t="s">
        <v>49</v>
      </c>
      <c r="W29" s="128" t="s">
        <v>49</v>
      </c>
      <c r="X29" s="128" t="s">
        <v>49</v>
      </c>
      <c r="Y29" s="128" t="s">
        <v>49</v>
      </c>
      <c r="AA29" s="135">
        <v>124</v>
      </c>
      <c r="AB29" s="141">
        <f>(AA29/AV29)*100</f>
        <v>9.4153378891419894</v>
      </c>
      <c r="AD29" s="126">
        <v>1900</v>
      </c>
      <c r="AE29" s="130" t="s">
        <v>49</v>
      </c>
      <c r="AF29" s="130" t="s">
        <v>49</v>
      </c>
      <c r="AG29" s="130" t="s">
        <v>49</v>
      </c>
      <c r="AH29" s="130" t="s">
        <v>49</v>
      </c>
      <c r="AI29" s="130" t="s">
        <v>49</v>
      </c>
      <c r="AJ29" s="130" t="s">
        <v>49</v>
      </c>
      <c r="AL29" s="30">
        <v>448.20499999999998</v>
      </c>
      <c r="AM29" s="140">
        <v>316.34699999999998</v>
      </c>
      <c r="AN29" s="30">
        <v>131.858</v>
      </c>
      <c r="AO29" s="30">
        <v>19.718653761548612</v>
      </c>
      <c r="AP29" s="30">
        <v>13.917597888253407</v>
      </c>
      <c r="AQ29" s="30">
        <v>5.8010558732952049</v>
      </c>
      <c r="AR29" s="30">
        <v>221.97523730912098</v>
      </c>
      <c r="AS29" s="30">
        <v>156.67205943045815</v>
      </c>
      <c r="AT29" s="30">
        <v>65.303177878662837</v>
      </c>
      <c r="AV29" s="103">
        <v>1317</v>
      </c>
      <c r="AW29" s="124">
        <v>639.06186817630419</v>
      </c>
      <c r="AX29" s="104">
        <v>2.0608333333333331</v>
      </c>
    </row>
    <row r="30" spans="1:50" ht="16.5" customHeight="1" x14ac:dyDescent="0.3">
      <c r="A30" s="126">
        <v>1901</v>
      </c>
      <c r="B30" s="127" t="s">
        <v>49</v>
      </c>
      <c r="C30" s="137">
        <v>112.053</v>
      </c>
      <c r="D30" s="85">
        <v>113.30956521739132</v>
      </c>
      <c r="E30" s="95" t="s">
        <v>49</v>
      </c>
      <c r="F30" s="95" t="s">
        <v>49</v>
      </c>
      <c r="G30" s="95" t="s">
        <v>49</v>
      </c>
      <c r="H30" s="95" t="s">
        <v>49</v>
      </c>
      <c r="I30" s="138">
        <f>C30</f>
        <v>112.053</v>
      </c>
      <c r="J30" s="83">
        <f t="shared" si="1"/>
        <v>13.501312711386696</v>
      </c>
      <c r="K30" s="37"/>
      <c r="L30" s="95" t="s">
        <v>49</v>
      </c>
      <c r="M30" s="95" t="s">
        <v>49</v>
      </c>
      <c r="N30" s="95" t="s">
        <v>49</v>
      </c>
      <c r="O30" s="95" t="s">
        <v>49</v>
      </c>
      <c r="P30" s="95" t="s">
        <v>49</v>
      </c>
      <c r="Q30" s="95" t="s">
        <v>49</v>
      </c>
      <c r="R30" s="95" t="s">
        <v>49</v>
      </c>
      <c r="S30" s="128" t="s">
        <v>49</v>
      </c>
      <c r="T30" s="128" t="s">
        <v>49</v>
      </c>
      <c r="U30" s="128"/>
      <c r="V30" s="128" t="s">
        <v>49</v>
      </c>
      <c r="W30" s="128" t="s">
        <v>49</v>
      </c>
      <c r="X30" s="128" t="s">
        <v>49</v>
      </c>
      <c r="Y30" s="128" t="s">
        <v>49</v>
      </c>
      <c r="AA30" s="128" t="s">
        <v>49</v>
      </c>
      <c r="AB30" s="128" t="s">
        <v>49</v>
      </c>
      <c r="AD30" s="126">
        <v>1901</v>
      </c>
      <c r="AE30" s="130" t="s">
        <v>49</v>
      </c>
      <c r="AF30" s="130" t="s">
        <v>49</v>
      </c>
      <c r="AG30" s="130" t="s">
        <v>49</v>
      </c>
      <c r="AH30" s="130" t="s">
        <v>49</v>
      </c>
      <c r="AI30" s="130" t="s">
        <v>49</v>
      </c>
      <c r="AJ30" s="130" t="s">
        <v>49</v>
      </c>
      <c r="AL30" s="30">
        <v>445.899</v>
      </c>
      <c r="AM30" s="140">
        <v>313.52600000000001</v>
      </c>
      <c r="AN30" s="30">
        <v>132.37299999999999</v>
      </c>
      <c r="AO30" s="30">
        <v>20.112719891745602</v>
      </c>
      <c r="AP30" s="30">
        <v>14.141903473161932</v>
      </c>
      <c r="AQ30" s="30">
        <v>5.9708164185836718</v>
      </c>
      <c r="AR30" s="30">
        <v>224.25766974015087</v>
      </c>
      <c r="AS30" s="30">
        <v>157.68281642917017</v>
      </c>
      <c r="AT30" s="30">
        <v>66.574853310980714</v>
      </c>
      <c r="AV30" s="103">
        <v>1774</v>
      </c>
      <c r="AW30" s="124">
        <v>829.94152046783631</v>
      </c>
      <c r="AX30" s="104">
        <v>2.1374999999999997</v>
      </c>
    </row>
    <row r="31" spans="1:50" ht="16.5" customHeight="1" x14ac:dyDescent="0.3">
      <c r="A31" s="126">
        <v>1902</v>
      </c>
      <c r="B31" s="127" t="s">
        <v>49</v>
      </c>
      <c r="C31" s="137">
        <v>111.31399999999999</v>
      </c>
      <c r="D31" s="85">
        <v>102.73872180451129</v>
      </c>
      <c r="E31" s="95" t="s">
        <v>49</v>
      </c>
      <c r="F31" s="95" t="s">
        <v>49</v>
      </c>
      <c r="G31" s="95" t="s">
        <v>49</v>
      </c>
      <c r="H31" s="95" t="s">
        <v>49</v>
      </c>
      <c r="I31" s="138">
        <f>C31</f>
        <v>111.31399999999999</v>
      </c>
      <c r="J31" s="83">
        <f t="shared" si="1"/>
        <v>16.083497109250398</v>
      </c>
      <c r="K31" s="37"/>
      <c r="L31" s="95" t="s">
        <v>49</v>
      </c>
      <c r="M31" s="95" t="s">
        <v>49</v>
      </c>
      <c r="N31" s="95" t="s">
        <v>49</v>
      </c>
      <c r="O31" s="95" t="s">
        <v>49</v>
      </c>
      <c r="P31" s="95" t="s">
        <v>49</v>
      </c>
      <c r="Q31" s="95" t="s">
        <v>49</v>
      </c>
      <c r="R31" s="95" t="s">
        <v>49</v>
      </c>
      <c r="S31" s="128" t="s">
        <v>49</v>
      </c>
      <c r="T31" s="128" t="s">
        <v>49</v>
      </c>
      <c r="U31" s="128"/>
      <c r="V31" s="128" t="s">
        <v>49</v>
      </c>
      <c r="W31" s="128" t="s">
        <v>49</v>
      </c>
      <c r="X31" s="128" t="s">
        <v>49</v>
      </c>
      <c r="Y31" s="128" t="s">
        <v>49</v>
      </c>
      <c r="AA31" s="128" t="s">
        <v>49</v>
      </c>
      <c r="AB31" s="128" t="s">
        <v>49</v>
      </c>
      <c r="AD31" s="126">
        <v>1902</v>
      </c>
      <c r="AE31" s="130" t="s">
        <v>49</v>
      </c>
      <c r="AF31" s="130" t="s">
        <v>49</v>
      </c>
      <c r="AG31" s="130" t="s">
        <v>49</v>
      </c>
      <c r="AH31" s="130" t="s">
        <v>49</v>
      </c>
      <c r="AI31" s="130" t="s">
        <v>49</v>
      </c>
      <c r="AJ31" s="130" t="s">
        <v>49</v>
      </c>
      <c r="AL31" s="30">
        <v>443.80700000000002</v>
      </c>
      <c r="AM31" s="140">
        <v>310.51600000000002</v>
      </c>
      <c r="AN31" s="30">
        <v>133.291</v>
      </c>
      <c r="AO31" s="30">
        <v>18.917604433077578</v>
      </c>
      <c r="AP31" s="30">
        <v>13.235976129582269</v>
      </c>
      <c r="AQ31" s="30">
        <v>5.6816283034953114</v>
      </c>
      <c r="AR31" s="30">
        <v>220.61657000828507</v>
      </c>
      <c r="AS31" s="30">
        <v>154.35758077879044</v>
      </c>
      <c r="AT31" s="30">
        <v>66.258989229494631</v>
      </c>
      <c r="AV31" s="103">
        <v>1672</v>
      </c>
      <c r="AW31" s="124">
        <v>692.10072438771999</v>
      </c>
      <c r="AX31" s="104">
        <v>2.4158333333333331</v>
      </c>
    </row>
    <row r="32" spans="1:50" ht="16.5" customHeight="1" x14ac:dyDescent="0.3">
      <c r="A32" s="126">
        <v>1903</v>
      </c>
      <c r="B32" s="127" t="s">
        <v>49</v>
      </c>
      <c r="C32" s="137">
        <v>138.86600000000001</v>
      </c>
      <c r="D32" s="85">
        <v>124.54585152838426</v>
      </c>
      <c r="E32" s="95" t="s">
        <v>49</v>
      </c>
      <c r="F32" s="95" t="s">
        <v>49</v>
      </c>
      <c r="G32" s="95" t="s">
        <v>49</v>
      </c>
      <c r="H32" s="95" t="s">
        <v>49</v>
      </c>
      <c r="I32" s="138">
        <f>C32</f>
        <v>138.86600000000001</v>
      </c>
      <c r="J32" s="83">
        <f t="shared" si="1"/>
        <v>17.728634032634037</v>
      </c>
      <c r="K32" s="37"/>
      <c r="L32" s="95" t="s">
        <v>49</v>
      </c>
      <c r="M32" s="95" t="s">
        <v>49</v>
      </c>
      <c r="N32" s="95" t="s">
        <v>49</v>
      </c>
      <c r="O32" s="95" t="s">
        <v>49</v>
      </c>
      <c r="P32" s="95" t="s">
        <v>49</v>
      </c>
      <c r="Q32" s="95" t="s">
        <v>49</v>
      </c>
      <c r="R32" s="95" t="s">
        <v>49</v>
      </c>
      <c r="S32" s="128" t="s">
        <v>49</v>
      </c>
      <c r="T32" s="128" t="s">
        <v>49</v>
      </c>
      <c r="U32" s="128"/>
      <c r="V32" s="128" t="s">
        <v>49</v>
      </c>
      <c r="W32" s="128" t="s">
        <v>49</v>
      </c>
      <c r="X32" s="128" t="s">
        <v>49</v>
      </c>
      <c r="Y32" s="128" t="s">
        <v>49</v>
      </c>
      <c r="AA32" s="135">
        <v>161.78200000000001</v>
      </c>
      <c r="AB32" s="141">
        <f>(AA32/AV32)*100</f>
        <v>8.7026358257127505</v>
      </c>
      <c r="AD32" s="126">
        <v>1903</v>
      </c>
      <c r="AE32" s="130" t="s">
        <v>49</v>
      </c>
      <c r="AF32" s="130" t="s">
        <v>49</v>
      </c>
      <c r="AG32" s="130" t="s">
        <v>49</v>
      </c>
      <c r="AH32" s="130" t="s">
        <v>49</v>
      </c>
      <c r="AI32" s="130" t="s">
        <v>49</v>
      </c>
      <c r="AJ32" s="130" t="s">
        <v>49</v>
      </c>
      <c r="AL32" s="30">
        <v>441.09500000000003</v>
      </c>
      <c r="AM32" s="140">
        <v>307.358</v>
      </c>
      <c r="AN32" s="30">
        <v>133.73699999999999</v>
      </c>
      <c r="AO32" s="30">
        <v>18.317898671096348</v>
      </c>
      <c r="AP32" s="30">
        <v>12.764036544850498</v>
      </c>
      <c r="AQ32" s="30">
        <v>5.5538621262458472</v>
      </c>
      <c r="AR32" s="30">
        <v>201.26007604562744</v>
      </c>
      <c r="AS32" s="30">
        <v>140.23939163498105</v>
      </c>
      <c r="AT32" s="30">
        <v>61.020684410646403</v>
      </c>
      <c r="AV32" s="103">
        <v>1859</v>
      </c>
      <c r="AW32" s="124">
        <v>783.28651685393254</v>
      </c>
      <c r="AX32" s="104">
        <v>2.3733333333333335</v>
      </c>
    </row>
    <row r="33" spans="1:50" ht="16.5" customHeight="1" x14ac:dyDescent="0.3">
      <c r="A33" s="126">
        <v>1904</v>
      </c>
      <c r="B33" s="127" t="s">
        <v>49</v>
      </c>
      <c r="C33" s="137">
        <v>151.322</v>
      </c>
      <c r="D33" s="85">
        <v>220.79064039408868</v>
      </c>
      <c r="E33" s="95" t="s">
        <v>49</v>
      </c>
      <c r="F33" s="95" t="s">
        <v>49</v>
      </c>
      <c r="G33" s="95" t="s">
        <v>49</v>
      </c>
      <c r="H33" s="95" t="s">
        <v>49</v>
      </c>
      <c r="I33" s="138">
        <f>C33</f>
        <v>151.322</v>
      </c>
      <c r="J33" s="83">
        <f t="shared" si="1"/>
        <v>17.809456517792302</v>
      </c>
      <c r="K33" s="37"/>
      <c r="L33" s="95" t="s">
        <v>49</v>
      </c>
      <c r="M33" s="95" t="s">
        <v>49</v>
      </c>
      <c r="N33" s="95" t="s">
        <v>49</v>
      </c>
      <c r="O33" s="95" t="s">
        <v>49</v>
      </c>
      <c r="P33" s="95" t="s">
        <v>49</v>
      </c>
      <c r="Q33" s="95" t="s">
        <v>49</v>
      </c>
      <c r="R33" s="95" t="s">
        <v>49</v>
      </c>
      <c r="S33" s="128" t="s">
        <v>49</v>
      </c>
      <c r="T33" s="128" t="s">
        <v>49</v>
      </c>
      <c r="U33" s="128"/>
      <c r="V33" s="128" t="s">
        <v>49</v>
      </c>
      <c r="W33" s="128" t="s">
        <v>49</v>
      </c>
      <c r="X33" s="128" t="s">
        <v>49</v>
      </c>
      <c r="Y33" s="128" t="s">
        <v>49</v>
      </c>
      <c r="AA33" s="128" t="s">
        <v>49</v>
      </c>
      <c r="AB33" s="128" t="s">
        <v>49</v>
      </c>
      <c r="AD33" s="126">
        <v>1904</v>
      </c>
      <c r="AE33" s="130" t="s">
        <v>49</v>
      </c>
      <c r="AF33" s="130" t="s">
        <v>49</v>
      </c>
      <c r="AG33" s="130" t="s">
        <v>49</v>
      </c>
      <c r="AH33" s="130" t="s">
        <v>49</v>
      </c>
      <c r="AI33" s="130" t="s">
        <v>49</v>
      </c>
      <c r="AJ33" s="130" t="s">
        <v>49</v>
      </c>
      <c r="AL33" s="30">
        <v>442.96699999999998</v>
      </c>
      <c r="AM33" s="140">
        <v>304.07799999999997</v>
      </c>
      <c r="AN33" s="30">
        <v>138.88900000000001</v>
      </c>
      <c r="AO33" s="30">
        <v>16.760007567158532</v>
      </c>
      <c r="AP33" s="30">
        <v>11.50503216042376</v>
      </c>
      <c r="AQ33" s="30">
        <v>5.2549754067347711</v>
      </c>
      <c r="AR33" s="30">
        <v>194.42589612289686</v>
      </c>
      <c r="AS33" s="30">
        <v>133.46510607168983</v>
      </c>
      <c r="AT33" s="30">
        <v>60.960790051207027</v>
      </c>
      <c r="AV33" s="103">
        <v>1836</v>
      </c>
      <c r="AW33" s="124">
        <v>849.67219436945629</v>
      </c>
      <c r="AX33" s="104">
        <v>2.1608333333333332</v>
      </c>
    </row>
    <row r="34" spans="1:50" ht="16.5" customHeight="1" x14ac:dyDescent="0.3">
      <c r="A34" s="126">
        <v>1905</v>
      </c>
      <c r="B34" s="133">
        <v>158.96633165829147</v>
      </c>
      <c r="C34" s="37">
        <v>155.16900000000001</v>
      </c>
      <c r="D34" s="85">
        <v>224.07035175879395</v>
      </c>
      <c r="E34" s="95" t="s">
        <v>49</v>
      </c>
      <c r="F34" s="95" t="s">
        <v>49</v>
      </c>
      <c r="G34" s="95" t="s">
        <v>49</v>
      </c>
      <c r="H34" s="95" t="s">
        <v>49</v>
      </c>
      <c r="I34" s="134">
        <f>B34</f>
        <v>158.96633165829147</v>
      </c>
      <c r="J34" s="83">
        <f t="shared" si="1"/>
        <v>14.12140422378795</v>
      </c>
      <c r="K34" s="37"/>
      <c r="L34" s="95" t="s">
        <v>49</v>
      </c>
      <c r="M34" s="95" t="s">
        <v>49</v>
      </c>
      <c r="N34" s="95" t="s">
        <v>49</v>
      </c>
      <c r="O34" s="95" t="s">
        <v>49</v>
      </c>
      <c r="P34" s="95" t="s">
        <v>49</v>
      </c>
      <c r="Q34" s="95" t="s">
        <v>49</v>
      </c>
      <c r="R34" s="95" t="s">
        <v>49</v>
      </c>
      <c r="S34" s="128" t="s">
        <v>49</v>
      </c>
      <c r="T34" s="128" t="s">
        <v>49</v>
      </c>
      <c r="U34" s="128"/>
      <c r="V34" s="128" t="s">
        <v>49</v>
      </c>
      <c r="W34" s="128" t="s">
        <v>49</v>
      </c>
      <c r="X34" s="128" t="s">
        <v>49</v>
      </c>
      <c r="Y34" s="128" t="s">
        <v>49</v>
      </c>
      <c r="AA34" s="128" t="s">
        <v>49</v>
      </c>
      <c r="AB34" s="128" t="s">
        <v>49</v>
      </c>
      <c r="AD34" s="126">
        <v>1905</v>
      </c>
      <c r="AE34" s="130" t="s">
        <v>49</v>
      </c>
      <c r="AF34" s="130" t="s">
        <v>49</v>
      </c>
      <c r="AG34" s="130" t="s">
        <v>49</v>
      </c>
      <c r="AH34" s="130" t="s">
        <v>49</v>
      </c>
      <c r="AI34" s="130" t="s">
        <v>49</v>
      </c>
      <c r="AJ34" s="130" t="s">
        <v>49</v>
      </c>
      <c r="AL34" s="30">
        <v>438.375</v>
      </c>
      <c r="AM34" s="140">
        <v>300.52499999999998</v>
      </c>
      <c r="AN34" s="30">
        <v>137.85</v>
      </c>
      <c r="AO34" s="30">
        <v>14.141129032258066</v>
      </c>
      <c r="AP34" s="30">
        <v>9.6943548387096765</v>
      </c>
      <c r="AQ34" s="30">
        <v>4.4467741935483867</v>
      </c>
      <c r="AR34" s="30">
        <v>194.61709211986687</v>
      </c>
      <c r="AS34" s="30">
        <v>133.41842397336296</v>
      </c>
      <c r="AT34" s="30">
        <v>61.198668146503898</v>
      </c>
      <c r="AV34" s="103">
        <v>2273</v>
      </c>
      <c r="AW34" s="124">
        <v>1125.7119273627736</v>
      </c>
      <c r="AX34" s="104">
        <v>2.0191666666666661</v>
      </c>
    </row>
    <row r="35" spans="1:50" ht="16.5" customHeight="1" x14ac:dyDescent="0.3">
      <c r="A35" s="126">
        <v>1906</v>
      </c>
      <c r="B35" s="132" t="s">
        <v>49</v>
      </c>
      <c r="C35" s="137">
        <v>153.666</v>
      </c>
      <c r="D35" s="85">
        <v>223.01859296482414</v>
      </c>
      <c r="E35" s="95" t="s">
        <v>49</v>
      </c>
      <c r="F35" s="95" t="s">
        <v>49</v>
      </c>
      <c r="G35" s="95" t="s">
        <v>49</v>
      </c>
      <c r="H35" s="95" t="s">
        <v>49</v>
      </c>
      <c r="I35" s="138">
        <f>C35</f>
        <v>153.666</v>
      </c>
      <c r="J35" s="83">
        <f t="shared" si="1"/>
        <v>13.781652232746955</v>
      </c>
      <c r="K35" s="37"/>
      <c r="L35" s="95" t="s">
        <v>49</v>
      </c>
      <c r="M35" s="95" t="s">
        <v>49</v>
      </c>
      <c r="N35" s="95" t="s">
        <v>49</v>
      </c>
      <c r="O35" s="95" t="s">
        <v>49</v>
      </c>
      <c r="P35" s="95" t="s">
        <v>49</v>
      </c>
      <c r="Q35" s="95" t="s">
        <v>49</v>
      </c>
      <c r="R35" s="95" t="s">
        <v>49</v>
      </c>
      <c r="S35" s="128" t="s">
        <v>49</v>
      </c>
      <c r="T35" s="128" t="s">
        <v>49</v>
      </c>
      <c r="U35" s="128"/>
      <c r="V35" s="128" t="s">
        <v>49</v>
      </c>
      <c r="W35" s="128" t="s">
        <v>49</v>
      </c>
      <c r="X35" s="128" t="s">
        <v>49</v>
      </c>
      <c r="Y35" s="128" t="s">
        <v>49</v>
      </c>
      <c r="AA35" s="128" t="s">
        <v>49</v>
      </c>
      <c r="AB35" s="128" t="s">
        <v>49</v>
      </c>
      <c r="AD35" s="126">
        <v>1906</v>
      </c>
      <c r="AE35" s="130" t="s">
        <v>49</v>
      </c>
      <c r="AF35" s="130" t="s">
        <v>49</v>
      </c>
      <c r="AG35" s="130" t="s">
        <v>49</v>
      </c>
      <c r="AH35" s="130" t="s">
        <v>49</v>
      </c>
      <c r="AI35" s="130" t="s">
        <v>49</v>
      </c>
      <c r="AJ35" s="130" t="s">
        <v>49</v>
      </c>
      <c r="AL35" s="30">
        <v>439.70400000000001</v>
      </c>
      <c r="AM35" s="139">
        <v>302.97800000000001</v>
      </c>
      <c r="AN35" s="30">
        <v>136.726</v>
      </c>
      <c r="AO35" s="142" t="s">
        <v>49</v>
      </c>
      <c r="AP35" s="142" t="s">
        <v>49</v>
      </c>
      <c r="AQ35" s="142" t="s">
        <v>49</v>
      </c>
      <c r="AR35" s="30">
        <v>199.03613730667675</v>
      </c>
      <c r="AS35" s="30">
        <v>137.14583176159942</v>
      </c>
      <c r="AT35" s="30">
        <v>61.890305545077332</v>
      </c>
      <c r="AV35" s="103">
        <v>2217</v>
      </c>
      <c r="AW35" s="124">
        <v>1115.0041911148367</v>
      </c>
      <c r="AX35" s="104">
        <v>1.9883333333333333</v>
      </c>
    </row>
    <row r="36" spans="1:50" ht="16.5" customHeight="1" x14ac:dyDescent="0.3">
      <c r="A36" s="126">
        <v>1907</v>
      </c>
      <c r="B36" s="132" t="s">
        <v>49</v>
      </c>
      <c r="C36" s="137">
        <v>151.20500000000001</v>
      </c>
      <c r="D36" s="85">
        <v>218.36633663366337</v>
      </c>
      <c r="E36" s="95" t="s">
        <v>49</v>
      </c>
      <c r="F36" s="95" t="s">
        <v>49</v>
      </c>
      <c r="G36" s="95" t="s">
        <v>49</v>
      </c>
      <c r="H36" s="95" t="s">
        <v>49</v>
      </c>
      <c r="I36" s="138">
        <f>C36</f>
        <v>151.20500000000001</v>
      </c>
      <c r="J36" s="83">
        <f t="shared" si="1"/>
        <v>12.965646135265699</v>
      </c>
      <c r="K36" s="37"/>
      <c r="L36" s="95" t="s">
        <v>49</v>
      </c>
      <c r="M36" s="95" t="s">
        <v>49</v>
      </c>
      <c r="N36" s="95" t="s">
        <v>49</v>
      </c>
      <c r="O36" s="95" t="s">
        <v>49</v>
      </c>
      <c r="P36" s="95" t="s">
        <v>49</v>
      </c>
      <c r="Q36" s="95" t="s">
        <v>49</v>
      </c>
      <c r="R36" s="95" t="s">
        <v>49</v>
      </c>
      <c r="S36" s="128" t="s">
        <v>49</v>
      </c>
      <c r="T36" s="128" t="s">
        <v>49</v>
      </c>
      <c r="U36" s="128"/>
      <c r="V36" s="128" t="s">
        <v>49</v>
      </c>
      <c r="W36" s="128" t="s">
        <v>49</v>
      </c>
      <c r="X36" s="128" t="s">
        <v>49</v>
      </c>
      <c r="Y36" s="128" t="s">
        <v>49</v>
      </c>
      <c r="AA36" s="128" t="s">
        <v>49</v>
      </c>
      <c r="AB36" s="128" t="s">
        <v>49</v>
      </c>
      <c r="AD36" s="126">
        <v>1907</v>
      </c>
      <c r="AE36" s="130" t="s">
        <v>49</v>
      </c>
      <c r="AF36" s="130" t="s">
        <v>49</v>
      </c>
      <c r="AG36" s="130" t="s">
        <v>49</v>
      </c>
      <c r="AH36" s="130" t="s">
        <v>49</v>
      </c>
      <c r="AI36" s="130" t="s">
        <v>49</v>
      </c>
      <c r="AJ36" s="130" t="s">
        <v>49</v>
      </c>
      <c r="AL36" s="30">
        <v>452.96000000000004</v>
      </c>
      <c r="AM36" s="139">
        <v>317.10000000000002</v>
      </c>
      <c r="AN36" s="30">
        <v>135.86000000000001</v>
      </c>
      <c r="AO36" s="142" t="s">
        <v>49</v>
      </c>
      <c r="AP36" s="142" t="s">
        <v>49</v>
      </c>
      <c r="AQ36" s="142" t="s">
        <v>49</v>
      </c>
      <c r="AR36" s="30">
        <v>217.33386645341872</v>
      </c>
      <c r="AS36" s="30">
        <v>152.14714114354263</v>
      </c>
      <c r="AT36" s="30">
        <v>65.186725309876081</v>
      </c>
      <c r="AV36" s="103">
        <v>2346</v>
      </c>
      <c r="AW36" s="124">
        <v>1166.1971830985917</v>
      </c>
      <c r="AX36" s="104">
        <v>2.0116666666666663</v>
      </c>
    </row>
    <row r="37" spans="1:50" ht="16.5" customHeight="1" x14ac:dyDescent="0.3">
      <c r="A37" s="126">
        <v>1908</v>
      </c>
      <c r="B37" s="132" t="s">
        <v>49</v>
      </c>
      <c r="C37" s="137">
        <v>149.578</v>
      </c>
      <c r="D37" s="85">
        <v>199.53513513513514</v>
      </c>
      <c r="E37" s="95" t="s">
        <v>49</v>
      </c>
      <c r="F37" s="95" t="s">
        <v>49</v>
      </c>
      <c r="G37" s="95" t="s">
        <v>49</v>
      </c>
      <c r="H37" s="95" t="s">
        <v>49</v>
      </c>
      <c r="I37" s="138">
        <f>C37</f>
        <v>149.578</v>
      </c>
      <c r="J37" s="83">
        <f t="shared" si="1"/>
        <v>13.613999861572532</v>
      </c>
      <c r="K37" s="37"/>
      <c r="L37" s="95" t="s">
        <v>49</v>
      </c>
      <c r="M37" s="95" t="s">
        <v>49</v>
      </c>
      <c r="N37" s="95" t="s">
        <v>49</v>
      </c>
      <c r="O37" s="95" t="s">
        <v>49</v>
      </c>
      <c r="P37" s="95" t="s">
        <v>49</v>
      </c>
      <c r="Q37" s="95" t="s">
        <v>49</v>
      </c>
      <c r="R37" s="95" t="s">
        <v>49</v>
      </c>
      <c r="S37" s="128" t="s">
        <v>49</v>
      </c>
      <c r="T37" s="128" t="s">
        <v>49</v>
      </c>
      <c r="U37" s="128"/>
      <c r="V37" s="128" t="s">
        <v>49</v>
      </c>
      <c r="W37" s="128" t="s">
        <v>49</v>
      </c>
      <c r="X37" s="128" t="s">
        <v>49</v>
      </c>
      <c r="Y37" s="128" t="s">
        <v>49</v>
      </c>
      <c r="AA37" s="128" t="s">
        <v>49</v>
      </c>
      <c r="AB37" s="128" t="s">
        <v>49</v>
      </c>
      <c r="AD37" s="126">
        <v>1908</v>
      </c>
      <c r="AE37" s="130" t="s">
        <v>49</v>
      </c>
      <c r="AF37" s="130" t="s">
        <v>49</v>
      </c>
      <c r="AG37" s="130" t="s">
        <v>49</v>
      </c>
      <c r="AH37" s="130" t="s">
        <v>49</v>
      </c>
      <c r="AI37" s="130" t="s">
        <v>49</v>
      </c>
      <c r="AJ37" s="130" t="s">
        <v>49</v>
      </c>
      <c r="AL37" s="30">
        <v>448.09199999999998</v>
      </c>
      <c r="AM37" s="139">
        <v>312.26900000000001</v>
      </c>
      <c r="AN37" s="30">
        <v>135.82300000000001</v>
      </c>
      <c r="AO37" s="142" t="s">
        <v>49</v>
      </c>
      <c r="AP37" s="142" t="s">
        <v>49</v>
      </c>
      <c r="AQ37" s="142" t="s">
        <v>49</v>
      </c>
      <c r="AR37" s="30">
        <v>209.87915690866515</v>
      </c>
      <c r="AS37" s="30">
        <v>146.26182669789233</v>
      </c>
      <c r="AT37" s="30">
        <v>63.617330210772856</v>
      </c>
      <c r="AV37" s="103">
        <v>2408</v>
      </c>
      <c r="AW37" s="124">
        <v>1098.7072243346011</v>
      </c>
      <c r="AX37" s="104">
        <v>2.191666666666666</v>
      </c>
    </row>
    <row r="38" spans="1:50" ht="16.5" customHeight="1" x14ac:dyDescent="0.3">
      <c r="A38" s="143">
        <v>1909</v>
      </c>
      <c r="B38" s="132" t="s">
        <v>49</v>
      </c>
      <c r="C38" s="137">
        <v>148.113</v>
      </c>
      <c r="D38" s="85">
        <v>190.59782608695653</v>
      </c>
      <c r="E38" s="95" t="s">
        <v>49</v>
      </c>
      <c r="F38" s="95" t="s">
        <v>49</v>
      </c>
      <c r="G38" s="95" t="s">
        <v>49</v>
      </c>
      <c r="H38" s="95" t="s">
        <v>49</v>
      </c>
      <c r="I38" s="138">
        <f>C38</f>
        <v>148.113</v>
      </c>
      <c r="J38" s="83">
        <f t="shared" si="1"/>
        <v>12.76771793416572</v>
      </c>
      <c r="K38" s="37"/>
      <c r="L38" s="95" t="s">
        <v>49</v>
      </c>
      <c r="M38" s="95" t="s">
        <v>49</v>
      </c>
      <c r="N38" s="95" t="s">
        <v>49</v>
      </c>
      <c r="O38" s="95" t="s">
        <v>49</v>
      </c>
      <c r="P38" s="95" t="s">
        <v>49</v>
      </c>
      <c r="Q38" s="95" t="s">
        <v>49</v>
      </c>
      <c r="R38" s="95" t="s">
        <v>49</v>
      </c>
      <c r="S38" s="128" t="s">
        <v>49</v>
      </c>
      <c r="T38" s="128" t="s">
        <v>49</v>
      </c>
      <c r="U38" s="128"/>
      <c r="V38" s="128" t="s">
        <v>49</v>
      </c>
      <c r="W38" s="128" t="s">
        <v>49</v>
      </c>
      <c r="X38" s="128" t="s">
        <v>49</v>
      </c>
      <c r="Y38" s="128" t="s">
        <v>49</v>
      </c>
      <c r="AA38" s="128" t="s">
        <v>49</v>
      </c>
      <c r="AB38" s="128" t="s">
        <v>49</v>
      </c>
      <c r="AD38" s="143">
        <v>1909</v>
      </c>
      <c r="AE38" s="130" t="s">
        <v>49</v>
      </c>
      <c r="AF38" s="130" t="s">
        <v>49</v>
      </c>
      <c r="AG38" s="130" t="s">
        <v>49</v>
      </c>
      <c r="AH38" s="130" t="s">
        <v>49</v>
      </c>
      <c r="AI38" s="130" t="s">
        <v>49</v>
      </c>
      <c r="AJ38" s="130" t="s">
        <v>49</v>
      </c>
      <c r="AL38" s="30">
        <v>448.09199999999998</v>
      </c>
      <c r="AM38" s="139">
        <v>312.26900000000001</v>
      </c>
      <c r="AN38" s="30">
        <v>135.82300000000001</v>
      </c>
      <c r="AO38" s="142" t="s">
        <v>49</v>
      </c>
      <c r="AP38" s="142" t="s">
        <v>49</v>
      </c>
      <c r="AQ38" s="142" t="s">
        <v>49</v>
      </c>
      <c r="AR38" s="142" t="s">
        <v>49</v>
      </c>
      <c r="AS38" s="142" t="s">
        <v>49</v>
      </c>
      <c r="AT38" s="142" t="s">
        <v>49</v>
      </c>
      <c r="AV38" s="103">
        <v>2643</v>
      </c>
      <c r="AW38" s="124">
        <v>1160.0585223116314</v>
      </c>
      <c r="AX38" s="104">
        <v>2.2783333333333333</v>
      </c>
    </row>
    <row r="39" spans="1:50" ht="16.5" customHeight="1" x14ac:dyDescent="0.3">
      <c r="A39" s="143">
        <v>1910</v>
      </c>
      <c r="B39" s="144">
        <v>203.43456221198156</v>
      </c>
      <c r="C39" s="37">
        <v>149.988</v>
      </c>
      <c r="D39" s="86">
        <v>199.86545454545453</v>
      </c>
      <c r="E39" s="95" t="s">
        <v>49</v>
      </c>
      <c r="F39" s="95" t="s">
        <v>49</v>
      </c>
      <c r="G39" s="95" t="s">
        <v>49</v>
      </c>
      <c r="H39" s="95" t="s">
        <v>49</v>
      </c>
      <c r="I39" s="134">
        <f>B39</f>
        <v>203.43456221198156</v>
      </c>
      <c r="J39" s="83">
        <f t="shared" si="1"/>
        <v>14.781817786531883</v>
      </c>
      <c r="K39" s="37"/>
      <c r="L39" s="95" t="s">
        <v>49</v>
      </c>
      <c r="M39" s="95" t="s">
        <v>49</v>
      </c>
      <c r="N39" s="95" t="s">
        <v>49</v>
      </c>
      <c r="O39" s="95" t="s">
        <v>49</v>
      </c>
      <c r="P39" s="95" t="s">
        <v>49</v>
      </c>
      <c r="Q39" s="95" t="s">
        <v>49</v>
      </c>
      <c r="R39" s="95" t="s">
        <v>49</v>
      </c>
      <c r="S39" s="128" t="s">
        <v>49</v>
      </c>
      <c r="T39" s="128" t="s">
        <v>49</v>
      </c>
      <c r="U39" s="128"/>
      <c r="V39" s="128" t="s">
        <v>49</v>
      </c>
      <c r="W39" s="128" t="s">
        <v>49</v>
      </c>
      <c r="X39" s="128" t="s">
        <v>49</v>
      </c>
      <c r="Y39" s="128" t="s">
        <v>49</v>
      </c>
      <c r="AA39" s="128" t="s">
        <v>49</v>
      </c>
      <c r="AB39" s="128" t="s">
        <v>49</v>
      </c>
      <c r="AD39" s="143">
        <v>1910</v>
      </c>
      <c r="AE39" s="130" t="s">
        <v>49</v>
      </c>
      <c r="AF39" s="130" t="s">
        <v>49</v>
      </c>
      <c r="AG39" s="130" t="s">
        <v>49</v>
      </c>
      <c r="AH39" s="130" t="s">
        <v>49</v>
      </c>
      <c r="AI39" s="130" t="s">
        <v>49</v>
      </c>
      <c r="AJ39" s="130" t="s">
        <v>49</v>
      </c>
      <c r="AL39" s="142" t="s">
        <v>49</v>
      </c>
      <c r="AM39" s="142" t="s">
        <v>49</v>
      </c>
      <c r="AN39" s="142" t="s">
        <v>49</v>
      </c>
      <c r="AO39" s="142" t="s">
        <v>49</v>
      </c>
      <c r="AP39" s="142" t="s">
        <v>49</v>
      </c>
      <c r="AQ39" s="142" t="s">
        <v>49</v>
      </c>
      <c r="AR39" s="142" t="s">
        <v>49</v>
      </c>
      <c r="AS39" s="142" t="s">
        <v>49</v>
      </c>
      <c r="AT39" s="142" t="s">
        <v>49</v>
      </c>
      <c r="AV39" s="103">
        <v>3100</v>
      </c>
      <c r="AW39" s="124">
        <v>1376.2486126526085</v>
      </c>
      <c r="AX39" s="104">
        <v>2.2524999999999995</v>
      </c>
    </row>
    <row r="40" spans="1:50" x14ac:dyDescent="0.3">
      <c r="A40" s="143">
        <v>1911</v>
      </c>
      <c r="B40" s="5" t="s">
        <v>49</v>
      </c>
      <c r="C40" s="5" t="s">
        <v>49</v>
      </c>
      <c r="D40" s="145">
        <v>208.7373271889401</v>
      </c>
      <c r="E40" s="95" t="s">
        <v>49</v>
      </c>
      <c r="F40" s="95" t="s">
        <v>49</v>
      </c>
      <c r="G40" s="95" t="s">
        <v>49</v>
      </c>
      <c r="H40" s="95" t="s">
        <v>49</v>
      </c>
      <c r="I40" s="146">
        <f>D40</f>
        <v>208.7373271889401</v>
      </c>
      <c r="J40" s="83">
        <f t="shared" si="1"/>
        <v>14.584789866205567</v>
      </c>
      <c r="K40" s="218"/>
      <c r="L40" s="95" t="s">
        <v>49</v>
      </c>
      <c r="M40" s="95" t="s">
        <v>49</v>
      </c>
      <c r="N40" s="95" t="s">
        <v>49</v>
      </c>
      <c r="O40" s="95" t="s">
        <v>49</v>
      </c>
      <c r="P40" s="95" t="s">
        <v>49</v>
      </c>
      <c r="Q40" s="95" t="s">
        <v>49</v>
      </c>
      <c r="R40" s="95" t="s">
        <v>49</v>
      </c>
      <c r="S40" s="128" t="s">
        <v>49</v>
      </c>
      <c r="T40" s="128" t="s">
        <v>49</v>
      </c>
      <c r="U40" s="128"/>
      <c r="V40" s="128" t="s">
        <v>49</v>
      </c>
      <c r="W40" s="128" t="s">
        <v>49</v>
      </c>
      <c r="X40" s="128" t="s">
        <v>49</v>
      </c>
      <c r="Y40" s="128" t="s">
        <v>49</v>
      </c>
      <c r="AA40" s="135">
        <v>136.726</v>
      </c>
      <c r="AB40" s="141">
        <f>(AA40/AV40)*100</f>
        <v>4.3243683977670342</v>
      </c>
      <c r="AD40" s="143">
        <v>1911</v>
      </c>
      <c r="AE40" s="130" t="s">
        <v>49</v>
      </c>
      <c r="AF40" s="130" t="s">
        <v>49</v>
      </c>
      <c r="AG40" s="130" t="s">
        <v>49</v>
      </c>
      <c r="AH40" s="130" t="s">
        <v>49</v>
      </c>
      <c r="AI40" s="130" t="s">
        <v>49</v>
      </c>
      <c r="AJ40" s="130" t="s">
        <v>49</v>
      </c>
      <c r="AL40" s="142" t="s">
        <v>49</v>
      </c>
      <c r="AM40" s="142" t="s">
        <v>49</v>
      </c>
      <c r="AN40" s="142" t="s">
        <v>49</v>
      </c>
      <c r="AO40" s="142" t="s">
        <v>49</v>
      </c>
      <c r="AP40" s="142" t="s">
        <v>49</v>
      </c>
      <c r="AQ40" s="142" t="s">
        <v>49</v>
      </c>
      <c r="AR40" s="142" t="s">
        <v>49</v>
      </c>
      <c r="AS40" s="142" t="s">
        <v>49</v>
      </c>
      <c r="AT40" s="142" t="s">
        <v>49</v>
      </c>
      <c r="AV40" s="103">
        <v>3161.7565254292613</v>
      </c>
      <c r="AW40" s="124">
        <v>1431.1987289759011</v>
      </c>
      <c r="AX40" s="104">
        <v>2.2091666666666665</v>
      </c>
    </row>
    <row r="41" spans="1:50" x14ac:dyDescent="0.3">
      <c r="A41" s="143">
        <v>1912</v>
      </c>
      <c r="B41" s="5" t="s">
        <v>49</v>
      </c>
      <c r="C41" s="5" t="s">
        <v>49</v>
      </c>
      <c r="D41" s="147">
        <v>219.65294117647056</v>
      </c>
      <c r="E41" s="95" t="s">
        <v>49</v>
      </c>
      <c r="F41" s="95" t="s">
        <v>49</v>
      </c>
      <c r="G41" s="95" t="s">
        <v>49</v>
      </c>
      <c r="H41" s="95" t="s">
        <v>49</v>
      </c>
      <c r="I41" s="146">
        <f>D41</f>
        <v>219.65294117647056</v>
      </c>
      <c r="J41" s="83">
        <f t="shared" si="1"/>
        <v>13.983973799847135</v>
      </c>
      <c r="K41" s="218"/>
      <c r="L41" s="95" t="s">
        <v>49</v>
      </c>
      <c r="M41" s="95" t="s">
        <v>49</v>
      </c>
      <c r="N41" s="95" t="s">
        <v>49</v>
      </c>
      <c r="O41" s="95" t="s">
        <v>49</v>
      </c>
      <c r="P41" s="95" t="s">
        <v>49</v>
      </c>
      <c r="Q41" s="95" t="s">
        <v>49</v>
      </c>
      <c r="R41" s="95" t="s">
        <v>49</v>
      </c>
      <c r="S41" s="128" t="s">
        <v>49</v>
      </c>
      <c r="T41" s="128" t="s">
        <v>49</v>
      </c>
      <c r="U41" s="128"/>
      <c r="V41" s="128" t="s">
        <v>49</v>
      </c>
      <c r="W41" s="128" t="s">
        <v>49</v>
      </c>
      <c r="X41" s="128" t="s">
        <v>49</v>
      </c>
      <c r="Y41" s="128" t="s">
        <v>49</v>
      </c>
      <c r="AA41" s="128" t="s">
        <v>49</v>
      </c>
      <c r="AB41" s="128" t="s">
        <v>49</v>
      </c>
      <c r="AC41" s="83"/>
      <c r="AD41" s="143">
        <v>1912</v>
      </c>
      <c r="AE41" s="130" t="s">
        <v>49</v>
      </c>
      <c r="AF41" s="130" t="s">
        <v>49</v>
      </c>
      <c r="AG41" s="130" t="s">
        <v>49</v>
      </c>
      <c r="AH41" s="130" t="s">
        <v>49</v>
      </c>
      <c r="AI41" s="130" t="s">
        <v>49</v>
      </c>
      <c r="AJ41" s="130" t="s">
        <v>49</v>
      </c>
      <c r="AL41" s="142" t="s">
        <v>49</v>
      </c>
      <c r="AM41" s="142" t="s">
        <v>49</v>
      </c>
      <c r="AN41" s="142" t="s">
        <v>49</v>
      </c>
      <c r="AO41" s="142" t="s">
        <v>49</v>
      </c>
      <c r="AP41" s="142" t="s">
        <v>49</v>
      </c>
      <c r="AQ41" s="142" t="s">
        <v>49</v>
      </c>
      <c r="AR41" s="142" t="s">
        <v>49</v>
      </c>
      <c r="AS41" s="142" t="s">
        <v>49</v>
      </c>
      <c r="AT41" s="142" t="s">
        <v>49</v>
      </c>
      <c r="AV41" s="103">
        <v>3273.6999138277724</v>
      </c>
      <c r="AW41" s="124">
        <v>1570.7476595735018</v>
      </c>
      <c r="AX41" s="104">
        <v>2.0841666666666661</v>
      </c>
    </row>
    <row r="42" spans="1:50" x14ac:dyDescent="0.3">
      <c r="A42" s="143">
        <v>1913</v>
      </c>
      <c r="B42" s="5" t="s">
        <v>49</v>
      </c>
      <c r="C42" s="5" t="s">
        <v>49</v>
      </c>
      <c r="D42" s="147">
        <v>193.46531531531531</v>
      </c>
      <c r="E42" s="95" t="s">
        <v>49</v>
      </c>
      <c r="F42" s="95" t="s">
        <v>49</v>
      </c>
      <c r="G42" s="95" t="s">
        <v>49</v>
      </c>
      <c r="H42" s="95" t="s">
        <v>49</v>
      </c>
      <c r="I42" s="146">
        <f>D42</f>
        <v>193.46531531531531</v>
      </c>
      <c r="J42" s="83">
        <f t="shared" si="1"/>
        <v>12.44204836953068</v>
      </c>
      <c r="K42" s="218"/>
      <c r="L42" s="95" t="s">
        <v>49</v>
      </c>
      <c r="M42" s="95" t="s">
        <v>49</v>
      </c>
      <c r="N42" s="95" t="s">
        <v>49</v>
      </c>
      <c r="O42" s="95" t="s">
        <v>49</v>
      </c>
      <c r="P42" s="95" t="s">
        <v>49</v>
      </c>
      <c r="Q42" s="95" t="s">
        <v>49</v>
      </c>
      <c r="R42" s="95" t="s">
        <v>49</v>
      </c>
      <c r="S42" s="128" t="s">
        <v>49</v>
      </c>
      <c r="T42" s="128" t="s">
        <v>49</v>
      </c>
      <c r="U42" s="128"/>
      <c r="V42" s="128" t="s">
        <v>49</v>
      </c>
      <c r="W42" s="128" t="s">
        <v>49</v>
      </c>
      <c r="X42" s="128" t="s">
        <v>49</v>
      </c>
      <c r="Y42" s="128" t="s">
        <v>49</v>
      </c>
      <c r="AA42" s="135">
        <v>136.5</v>
      </c>
      <c r="AB42" s="141">
        <f>(AA42/AV42)*100</f>
        <v>4.1117200896152575</v>
      </c>
      <c r="AC42" s="83"/>
      <c r="AD42" s="143">
        <v>1913</v>
      </c>
      <c r="AE42" s="130" t="s">
        <v>49</v>
      </c>
      <c r="AF42" s="130" t="s">
        <v>49</v>
      </c>
      <c r="AG42" s="130" t="s">
        <v>49</v>
      </c>
      <c r="AH42" s="130" t="s">
        <v>49</v>
      </c>
      <c r="AI42" s="130" t="s">
        <v>49</v>
      </c>
      <c r="AJ42" s="130" t="s">
        <v>49</v>
      </c>
      <c r="AL42" s="142" t="s">
        <v>49</v>
      </c>
      <c r="AM42" s="139">
        <v>348.87599999999998</v>
      </c>
      <c r="AN42" s="142" t="s">
        <v>49</v>
      </c>
      <c r="AO42" s="142" t="s">
        <v>49</v>
      </c>
      <c r="AP42" s="30">
        <v>5.1527585701591372</v>
      </c>
      <c r="AQ42" s="142" t="s">
        <v>49</v>
      </c>
      <c r="AR42" s="142" t="s">
        <v>49</v>
      </c>
      <c r="AS42" s="30">
        <v>192.66046939714681</v>
      </c>
      <c r="AT42" s="142" t="s">
        <v>49</v>
      </c>
      <c r="AV42" s="103">
        <v>3319.7785117900039</v>
      </c>
      <c r="AW42" s="124">
        <v>1554.9313872552716</v>
      </c>
      <c r="AX42" s="104">
        <v>2.1349999999999993</v>
      </c>
    </row>
    <row r="43" spans="1:50" x14ac:dyDescent="0.3">
      <c r="A43" s="143">
        <v>1914</v>
      </c>
      <c r="B43" s="5" t="s">
        <v>49</v>
      </c>
      <c r="C43" s="5" t="s">
        <v>49</v>
      </c>
      <c r="D43" s="148">
        <v>83.610467289719622</v>
      </c>
      <c r="E43" s="95" t="s">
        <v>49</v>
      </c>
      <c r="F43" s="95" t="s">
        <v>49</v>
      </c>
      <c r="G43" s="95" t="s">
        <v>49</v>
      </c>
      <c r="H43" s="95" t="s">
        <v>49</v>
      </c>
      <c r="I43" s="95" t="s">
        <v>49</v>
      </c>
      <c r="J43" s="128" t="s">
        <v>49</v>
      </c>
      <c r="K43" s="131"/>
      <c r="L43" s="95" t="s">
        <v>49</v>
      </c>
      <c r="M43" s="95" t="s">
        <v>49</v>
      </c>
      <c r="N43" s="95" t="s">
        <v>49</v>
      </c>
      <c r="O43" s="95" t="s">
        <v>49</v>
      </c>
      <c r="P43" s="95" t="s">
        <v>49</v>
      </c>
      <c r="Q43" s="95" t="s">
        <v>49</v>
      </c>
      <c r="R43" s="95" t="s">
        <v>49</v>
      </c>
      <c r="S43" s="128" t="s">
        <v>49</v>
      </c>
      <c r="T43" s="128" t="s">
        <v>49</v>
      </c>
      <c r="U43" s="128"/>
      <c r="V43" s="128" t="s">
        <v>49</v>
      </c>
      <c r="W43" s="128" t="s">
        <v>49</v>
      </c>
      <c r="X43" s="128" t="s">
        <v>49</v>
      </c>
      <c r="Y43" s="128" t="s">
        <v>49</v>
      </c>
      <c r="AA43" s="128" t="s">
        <v>49</v>
      </c>
      <c r="AB43" s="128" t="s">
        <v>49</v>
      </c>
      <c r="AC43" s="83"/>
      <c r="AD43" s="143">
        <v>1914</v>
      </c>
      <c r="AE43" s="130" t="s">
        <v>49</v>
      </c>
      <c r="AF43" s="130" t="s">
        <v>49</v>
      </c>
      <c r="AG43" s="130" t="s">
        <v>49</v>
      </c>
      <c r="AH43" s="130" t="s">
        <v>49</v>
      </c>
      <c r="AI43" s="130" t="s">
        <v>49</v>
      </c>
      <c r="AJ43" s="130" t="s">
        <v>49</v>
      </c>
      <c r="AL43" s="142" t="s">
        <v>49</v>
      </c>
      <c r="AM43" s="139">
        <v>361.459</v>
      </c>
      <c r="AN43" s="142" t="s">
        <v>49</v>
      </c>
      <c r="AO43" s="142" t="s">
        <v>49</v>
      </c>
      <c r="AP43" s="30">
        <v>5.5468044256631366</v>
      </c>
      <c r="AQ43" s="142" t="s">
        <v>49</v>
      </c>
      <c r="AR43" s="142" t="s">
        <v>49</v>
      </c>
      <c r="AS43" s="30">
        <v>182.09521410579347</v>
      </c>
      <c r="AT43" s="142" t="s">
        <v>49</v>
      </c>
      <c r="AV43" s="103">
        <v>5615.4717482630276</v>
      </c>
      <c r="AW43" s="124">
        <v>1494.8017076121639</v>
      </c>
      <c r="AX43" s="104">
        <v>3.7566666666666655</v>
      </c>
    </row>
    <row r="44" spans="1:50" x14ac:dyDescent="0.3">
      <c r="A44" s="143">
        <v>1915</v>
      </c>
      <c r="B44" s="5" t="s">
        <v>49</v>
      </c>
      <c r="C44" s="5" t="s">
        <v>49</v>
      </c>
      <c r="D44" s="148">
        <v>27.495988200589974</v>
      </c>
      <c r="E44" s="95" t="s">
        <v>49</v>
      </c>
      <c r="F44" s="95" t="s">
        <v>49</v>
      </c>
      <c r="G44" s="95" t="s">
        <v>49</v>
      </c>
      <c r="H44" s="95" t="s">
        <v>49</v>
      </c>
      <c r="I44" s="95" t="s">
        <v>49</v>
      </c>
      <c r="J44" s="128" t="s">
        <v>49</v>
      </c>
      <c r="K44" s="131"/>
      <c r="L44" s="95" t="s">
        <v>49</v>
      </c>
      <c r="M44" s="95" t="s">
        <v>49</v>
      </c>
      <c r="N44" s="95" t="s">
        <v>49</v>
      </c>
      <c r="O44" s="95" t="s">
        <v>49</v>
      </c>
      <c r="P44" s="95" t="s">
        <v>49</v>
      </c>
      <c r="Q44" s="95" t="s">
        <v>49</v>
      </c>
      <c r="R44" s="95" t="s">
        <v>49</v>
      </c>
      <c r="S44" s="128" t="s">
        <v>49</v>
      </c>
      <c r="T44" s="128" t="s">
        <v>49</v>
      </c>
      <c r="U44" s="128"/>
      <c r="V44" s="128" t="s">
        <v>49</v>
      </c>
      <c r="W44" s="128" t="s">
        <v>49</v>
      </c>
      <c r="X44" s="128" t="s">
        <v>49</v>
      </c>
      <c r="Y44" s="128" t="s">
        <v>49</v>
      </c>
      <c r="AA44" s="128" t="s">
        <v>49</v>
      </c>
      <c r="AB44" s="128" t="s">
        <v>49</v>
      </c>
      <c r="AC44" s="83"/>
      <c r="AD44" s="143">
        <v>1915</v>
      </c>
      <c r="AE44" s="130" t="s">
        <v>49</v>
      </c>
      <c r="AF44" s="130" t="s">
        <v>49</v>
      </c>
      <c r="AG44" s="130" t="s">
        <v>49</v>
      </c>
      <c r="AH44" s="130" t="s">
        <v>49</v>
      </c>
      <c r="AI44" s="130" t="s">
        <v>49</v>
      </c>
      <c r="AJ44" s="130" t="s">
        <v>49</v>
      </c>
      <c r="AL44" s="142" t="s">
        <v>49</v>
      </c>
      <c r="AM44" s="139">
        <v>374.04500000000002</v>
      </c>
      <c r="AN44" s="142" t="s">
        <v>49</v>
      </c>
      <c r="AO44" s="142" t="s">
        <v>49</v>
      </c>
      <c r="AP44" s="30">
        <v>5.0988741746925594</v>
      </c>
      <c r="AQ44" s="142" t="s">
        <v>49</v>
      </c>
      <c r="AR44" s="142" t="s">
        <v>49</v>
      </c>
      <c r="AS44" s="30">
        <v>186.09203980099505</v>
      </c>
      <c r="AT44" s="142" t="s">
        <v>49</v>
      </c>
      <c r="AV44" s="103">
        <v>17389.347130769896</v>
      </c>
      <c r="AW44" s="124">
        <v>1442.7002597430785</v>
      </c>
      <c r="AX44" s="104">
        <v>12.053333333333327</v>
      </c>
    </row>
    <row r="45" spans="1:50" x14ac:dyDescent="0.3">
      <c r="A45" s="143">
        <v>1916</v>
      </c>
      <c r="B45" s="5" t="s">
        <v>49</v>
      </c>
      <c r="C45" s="5" t="s">
        <v>49</v>
      </c>
      <c r="D45" s="148">
        <v>0.29734671221702247</v>
      </c>
      <c r="E45" s="95" t="s">
        <v>49</v>
      </c>
      <c r="F45" s="95" t="s">
        <v>49</v>
      </c>
      <c r="G45" s="95" t="s">
        <v>49</v>
      </c>
      <c r="H45" s="95" t="s">
        <v>49</v>
      </c>
      <c r="I45" s="95" t="s">
        <v>49</v>
      </c>
      <c r="J45" s="128" t="s">
        <v>49</v>
      </c>
      <c r="K45" s="131"/>
      <c r="L45" s="95" t="s">
        <v>49</v>
      </c>
      <c r="M45" s="95" t="s">
        <v>49</v>
      </c>
      <c r="N45" s="95" t="s">
        <v>49</v>
      </c>
      <c r="O45" s="95" t="s">
        <v>49</v>
      </c>
      <c r="P45" s="95" t="s">
        <v>49</v>
      </c>
      <c r="Q45" s="95" t="s">
        <v>49</v>
      </c>
      <c r="R45" s="95" t="s">
        <v>49</v>
      </c>
      <c r="S45" s="128" t="s">
        <v>49</v>
      </c>
      <c r="T45" s="128" t="s">
        <v>49</v>
      </c>
      <c r="U45" s="128"/>
      <c r="V45" s="128" t="s">
        <v>49</v>
      </c>
      <c r="W45" s="128" t="s">
        <v>49</v>
      </c>
      <c r="X45" s="128" t="s">
        <v>49</v>
      </c>
      <c r="Y45" s="128" t="s">
        <v>49</v>
      </c>
      <c r="AA45" s="128" t="s">
        <v>49</v>
      </c>
      <c r="AB45" s="128" t="s">
        <v>49</v>
      </c>
      <c r="AC45" s="83"/>
      <c r="AD45" s="143">
        <v>1916</v>
      </c>
      <c r="AE45" s="130" t="s">
        <v>49</v>
      </c>
      <c r="AF45" s="130" t="s">
        <v>49</v>
      </c>
      <c r="AG45" s="130" t="s">
        <v>49</v>
      </c>
      <c r="AH45" s="130" t="s">
        <v>49</v>
      </c>
      <c r="AI45" s="130" t="s">
        <v>49</v>
      </c>
      <c r="AJ45" s="130" t="s">
        <v>49</v>
      </c>
      <c r="AL45" s="30">
        <v>588.93899999999996</v>
      </c>
      <c r="AM45" s="30">
        <v>386.62599999999998</v>
      </c>
      <c r="AN45" s="30">
        <v>202.31299999999999</v>
      </c>
      <c r="AO45" s="30">
        <v>10.796315307057744</v>
      </c>
      <c r="AP45" s="30">
        <v>7.0875527039413386</v>
      </c>
      <c r="AQ45" s="30">
        <v>3.7087626031164072</v>
      </c>
      <c r="AR45" s="30">
        <v>288.81356763383735</v>
      </c>
      <c r="AS45" s="30">
        <v>189.6</v>
      </c>
      <c r="AT45" s="30">
        <v>99.213567633837357</v>
      </c>
      <c r="AV45" s="103">
        <v>397218.6832900733</v>
      </c>
      <c r="AW45" s="124">
        <v>1377.7684575352223</v>
      </c>
      <c r="AX45" s="104">
        <v>288.30583333333317</v>
      </c>
    </row>
    <row r="46" spans="1:50" x14ac:dyDescent="0.3">
      <c r="A46" s="143">
        <v>1917</v>
      </c>
      <c r="B46" s="5" t="s">
        <v>49</v>
      </c>
      <c r="C46" s="5" t="s">
        <v>49</v>
      </c>
      <c r="D46" s="147">
        <v>259.39791666666667</v>
      </c>
      <c r="E46" s="95" t="s">
        <v>49</v>
      </c>
      <c r="F46" s="95" t="s">
        <v>49</v>
      </c>
      <c r="G46" s="95" t="s">
        <v>49</v>
      </c>
      <c r="H46" s="95" t="s">
        <v>49</v>
      </c>
      <c r="I46" s="146">
        <f t="shared" ref="I46:I79" si="2">D46</f>
        <v>259.39791666666667</v>
      </c>
      <c r="J46" s="83">
        <f t="shared" ref="J46:J80" si="3">(I46/AW46)*100</f>
        <v>9.7886878383066378</v>
      </c>
      <c r="K46" s="218"/>
      <c r="L46" s="95" t="s">
        <v>49</v>
      </c>
      <c r="M46" s="95" t="s">
        <v>49</v>
      </c>
      <c r="N46" s="95" t="s">
        <v>49</v>
      </c>
      <c r="O46" s="95" t="s">
        <v>49</v>
      </c>
      <c r="P46" s="95" t="s">
        <v>49</v>
      </c>
      <c r="Q46" s="95" t="s">
        <v>49</v>
      </c>
      <c r="R46" s="95" t="s">
        <v>49</v>
      </c>
      <c r="S46" s="128" t="s">
        <v>49</v>
      </c>
      <c r="T46" s="128" t="s">
        <v>49</v>
      </c>
      <c r="U46" s="128"/>
      <c r="V46" s="128" t="s">
        <v>49</v>
      </c>
      <c r="W46" s="128" t="s">
        <v>49</v>
      </c>
      <c r="X46" s="128" t="s">
        <v>49</v>
      </c>
      <c r="Y46" s="128" t="s">
        <v>49</v>
      </c>
      <c r="AA46" s="128" t="s">
        <v>49</v>
      </c>
      <c r="AB46" s="128" t="s">
        <v>49</v>
      </c>
      <c r="AC46" s="83"/>
      <c r="AD46" s="143">
        <v>1917</v>
      </c>
      <c r="AE46" s="130" t="s">
        <v>49</v>
      </c>
      <c r="AF46" s="130" t="s">
        <v>49</v>
      </c>
      <c r="AG46" s="130" t="s">
        <v>49</v>
      </c>
      <c r="AH46" s="130" t="s">
        <v>49</v>
      </c>
      <c r="AI46" s="130" t="s">
        <v>49</v>
      </c>
      <c r="AJ46" s="130" t="s">
        <v>49</v>
      </c>
      <c r="AL46" s="30">
        <v>724.92</v>
      </c>
      <c r="AM46" s="30">
        <v>501.67599999999999</v>
      </c>
      <c r="AN46" s="30">
        <v>223.244</v>
      </c>
      <c r="AO46" s="30">
        <v>15.793464052287581</v>
      </c>
      <c r="AP46" s="30">
        <v>10.929760348583878</v>
      </c>
      <c r="AQ46" s="30">
        <v>4.8637037037037034</v>
      </c>
      <c r="AR46" s="30">
        <v>353.18879415347141</v>
      </c>
      <c r="AS46" s="30">
        <v>244.42192448233862</v>
      </c>
      <c r="AT46" s="30">
        <v>108.76686967113278</v>
      </c>
      <c r="AV46" s="103">
        <v>5052.6216514497828</v>
      </c>
      <c r="AW46" s="124">
        <v>2649.9763906205058</v>
      </c>
      <c r="AX46" s="104">
        <v>1.9066666666666736</v>
      </c>
    </row>
    <row r="47" spans="1:50" x14ac:dyDescent="0.3">
      <c r="A47" s="143">
        <v>1918</v>
      </c>
      <c r="B47" s="5" t="s">
        <v>49</v>
      </c>
      <c r="C47" s="5" t="s">
        <v>49</v>
      </c>
      <c r="D47" s="147">
        <v>271.55421052631579</v>
      </c>
      <c r="E47" s="95" t="s">
        <v>49</v>
      </c>
      <c r="F47" s="95" t="s">
        <v>49</v>
      </c>
      <c r="G47" s="95" t="s">
        <v>49</v>
      </c>
      <c r="H47" s="95" t="s">
        <v>49</v>
      </c>
      <c r="I47" s="146">
        <f t="shared" si="2"/>
        <v>271.55421052631579</v>
      </c>
      <c r="J47" s="83">
        <f t="shared" si="3"/>
        <v>7.2627939189117043</v>
      </c>
      <c r="K47" s="218"/>
      <c r="L47" s="95" t="s">
        <v>49</v>
      </c>
      <c r="M47" s="95" t="s">
        <v>49</v>
      </c>
      <c r="N47" s="95" t="s">
        <v>49</v>
      </c>
      <c r="O47" s="95" t="s">
        <v>49</v>
      </c>
      <c r="P47" s="95" t="s">
        <v>49</v>
      </c>
      <c r="Q47" s="95" t="s">
        <v>49</v>
      </c>
      <c r="R47" s="95" t="s">
        <v>49</v>
      </c>
      <c r="S47" s="128" t="s">
        <v>49</v>
      </c>
      <c r="T47" s="128" t="s">
        <v>49</v>
      </c>
      <c r="U47" s="128"/>
      <c r="V47" s="128" t="s">
        <v>49</v>
      </c>
      <c r="W47" s="128" t="s">
        <v>49</v>
      </c>
      <c r="X47" s="128" t="s">
        <v>49</v>
      </c>
      <c r="Y47" s="128" t="s">
        <v>49</v>
      </c>
      <c r="AA47" s="128" t="s">
        <v>49</v>
      </c>
      <c r="AB47" s="128" t="s">
        <v>49</v>
      </c>
      <c r="AD47" s="143">
        <v>1918</v>
      </c>
      <c r="AE47" s="130" t="s">
        <v>49</v>
      </c>
      <c r="AF47" s="130" t="s">
        <v>49</v>
      </c>
      <c r="AG47" s="130" t="s">
        <v>49</v>
      </c>
      <c r="AH47" s="130" t="s">
        <v>49</v>
      </c>
      <c r="AI47" s="130" t="s">
        <v>49</v>
      </c>
      <c r="AJ47" s="130" t="s">
        <v>49</v>
      </c>
      <c r="AL47" s="30">
        <v>760.06400000000008</v>
      </c>
      <c r="AM47" s="30">
        <v>518.18700000000001</v>
      </c>
      <c r="AN47" s="30">
        <v>241.87700000000001</v>
      </c>
      <c r="AO47" s="30">
        <v>15.15883526126845</v>
      </c>
      <c r="AP47" s="30">
        <v>10.334802552852015</v>
      </c>
      <c r="AQ47" s="30">
        <v>4.8240327084164338</v>
      </c>
      <c r="AR47" s="30">
        <v>369.86082725060828</v>
      </c>
      <c r="AS47" s="30">
        <v>252.15912408759124</v>
      </c>
      <c r="AT47" s="30">
        <v>117.70170316301703</v>
      </c>
      <c r="AV47" s="103">
        <v>6770.6645915922527</v>
      </c>
      <c r="AW47" s="124">
        <v>3738.9772249934213</v>
      </c>
      <c r="AX47" s="104">
        <v>1.8108333333333331</v>
      </c>
    </row>
    <row r="48" spans="1:50" x14ac:dyDescent="0.3">
      <c r="A48" s="143">
        <v>1919</v>
      </c>
      <c r="B48" s="5" t="s">
        <v>49</v>
      </c>
      <c r="C48" s="5" t="s">
        <v>49</v>
      </c>
      <c r="D48" s="147">
        <v>269.9878787878788</v>
      </c>
      <c r="E48" s="95" t="s">
        <v>49</v>
      </c>
      <c r="F48" s="95" t="s">
        <v>49</v>
      </c>
      <c r="G48" s="95" t="s">
        <v>49</v>
      </c>
      <c r="H48" s="95" t="s">
        <v>49</v>
      </c>
      <c r="I48" s="146">
        <f t="shared" si="2"/>
        <v>269.9878787878788</v>
      </c>
      <c r="J48" s="83">
        <f t="shared" si="3"/>
        <v>8.2241039024010387</v>
      </c>
      <c r="K48" s="218"/>
      <c r="L48" s="95" t="s">
        <v>49</v>
      </c>
      <c r="M48" s="95" t="s">
        <v>49</v>
      </c>
      <c r="N48" s="95" t="s">
        <v>49</v>
      </c>
      <c r="O48" s="95" t="s">
        <v>49</v>
      </c>
      <c r="P48" s="95" t="s">
        <v>49</v>
      </c>
      <c r="Q48" s="95" t="s">
        <v>49</v>
      </c>
      <c r="R48" s="95" t="s">
        <v>49</v>
      </c>
      <c r="S48" s="128" t="s">
        <v>49</v>
      </c>
      <c r="T48" s="128" t="s">
        <v>49</v>
      </c>
      <c r="U48" s="128"/>
      <c r="V48" s="128" t="s">
        <v>49</v>
      </c>
      <c r="W48" s="128" t="s">
        <v>49</v>
      </c>
      <c r="X48" s="128" t="s">
        <v>49</v>
      </c>
      <c r="Y48" s="128" t="s">
        <v>49</v>
      </c>
      <c r="AA48" s="128" t="s">
        <v>49</v>
      </c>
      <c r="AB48" s="128" t="s">
        <v>49</v>
      </c>
      <c r="AD48" s="143">
        <v>1919</v>
      </c>
      <c r="AE48" s="130" t="s">
        <v>49</v>
      </c>
      <c r="AF48" s="130" t="s">
        <v>49</v>
      </c>
      <c r="AG48" s="130" t="s">
        <v>49</v>
      </c>
      <c r="AH48" s="130" t="s">
        <v>49</v>
      </c>
      <c r="AI48" s="130" t="s">
        <v>49</v>
      </c>
      <c r="AJ48" s="130" t="s">
        <v>49</v>
      </c>
      <c r="AL48" s="30">
        <v>783.83600000000001</v>
      </c>
      <c r="AM48" s="30">
        <v>534.70899999999995</v>
      </c>
      <c r="AN48" s="30">
        <v>249.12700000000001</v>
      </c>
      <c r="AO48" s="30">
        <v>16.918540902223182</v>
      </c>
      <c r="AP48" s="30">
        <v>11.54131232462767</v>
      </c>
      <c r="AQ48" s="30">
        <v>5.3772285775955107</v>
      </c>
      <c r="AR48" s="30">
        <v>379.27548387096772</v>
      </c>
      <c r="AS48" s="30">
        <v>258.73016129032254</v>
      </c>
      <c r="AT48" s="30">
        <v>120.54532258064515</v>
      </c>
      <c r="AV48" s="103">
        <v>6516.5268551322051</v>
      </c>
      <c r="AW48" s="124">
        <v>3282.8850655577867</v>
      </c>
      <c r="AX48" s="104">
        <v>1.9849999999999997</v>
      </c>
    </row>
    <row r="49" spans="1:50" x14ac:dyDescent="0.3">
      <c r="A49" s="143">
        <v>1920</v>
      </c>
      <c r="B49" s="5" t="s">
        <v>49</v>
      </c>
      <c r="C49" s="5" t="s">
        <v>49</v>
      </c>
      <c r="D49" s="147">
        <v>272.5433497536946</v>
      </c>
      <c r="E49" s="95" t="s">
        <v>49</v>
      </c>
      <c r="F49" s="95" t="s">
        <v>49</v>
      </c>
      <c r="G49" s="95" t="s">
        <v>49</v>
      </c>
      <c r="H49" s="95" t="s">
        <v>49</v>
      </c>
      <c r="I49" s="146">
        <f t="shared" si="2"/>
        <v>272.5433497536946</v>
      </c>
      <c r="J49" s="83">
        <f t="shared" si="3"/>
        <v>7.4676179004185679</v>
      </c>
      <c r="K49" s="218"/>
      <c r="L49" s="95" t="s">
        <v>49</v>
      </c>
      <c r="M49" s="95" t="s">
        <v>49</v>
      </c>
      <c r="N49" s="95" t="s">
        <v>49</v>
      </c>
      <c r="O49" s="95" t="s">
        <v>49</v>
      </c>
      <c r="P49" s="95" t="s">
        <v>49</v>
      </c>
      <c r="Q49" s="95" t="s">
        <v>49</v>
      </c>
      <c r="R49" s="95" t="s">
        <v>49</v>
      </c>
      <c r="S49" s="128" t="s">
        <v>49</v>
      </c>
      <c r="T49" s="128" t="s">
        <v>49</v>
      </c>
      <c r="U49" s="128"/>
      <c r="V49" s="128" t="s">
        <v>49</v>
      </c>
      <c r="W49" s="128" t="s">
        <v>49</v>
      </c>
      <c r="X49" s="128" t="s">
        <v>49</v>
      </c>
      <c r="Y49" s="128" t="s">
        <v>49</v>
      </c>
      <c r="AA49" s="128" t="s">
        <v>49</v>
      </c>
      <c r="AB49" s="128" t="s">
        <v>49</v>
      </c>
      <c r="AD49" s="143">
        <v>1920</v>
      </c>
      <c r="AE49" s="130" t="s">
        <v>49</v>
      </c>
      <c r="AF49" s="130" t="s">
        <v>49</v>
      </c>
      <c r="AG49" s="130" t="s">
        <v>49</v>
      </c>
      <c r="AH49" s="130" t="s">
        <v>49</v>
      </c>
      <c r="AI49" s="130" t="s">
        <v>49</v>
      </c>
      <c r="AJ49" s="130" t="s">
        <v>49</v>
      </c>
      <c r="AL49" s="30">
        <v>994.84099999999989</v>
      </c>
      <c r="AM49" s="30">
        <v>709.10699999999997</v>
      </c>
      <c r="AN49" s="30">
        <v>285.73399999999998</v>
      </c>
      <c r="AO49" s="30">
        <v>18.989139148692498</v>
      </c>
      <c r="AP49" s="30">
        <v>13.535159381561366</v>
      </c>
      <c r="AQ49" s="30">
        <v>5.4539797671311314</v>
      </c>
      <c r="AR49" s="30">
        <v>492.29245360824734</v>
      </c>
      <c r="AS49" s="30">
        <v>350.8983092783505</v>
      </c>
      <c r="AT49" s="30">
        <v>141.39414432989687</v>
      </c>
      <c r="AV49" s="103">
        <v>7335.8350723089443</v>
      </c>
      <c r="AW49" s="124">
        <v>3649.6691902034554</v>
      </c>
      <c r="AX49" s="104">
        <v>2.0099999999999998</v>
      </c>
    </row>
    <row r="50" spans="1:50" x14ac:dyDescent="0.3">
      <c r="A50" s="143">
        <v>1921</v>
      </c>
      <c r="B50" s="5" t="s">
        <v>49</v>
      </c>
      <c r="C50" s="5" t="s">
        <v>49</v>
      </c>
      <c r="D50" s="147">
        <v>277.58786407766991</v>
      </c>
      <c r="E50" s="95" t="s">
        <v>49</v>
      </c>
      <c r="F50" s="95" t="s">
        <v>49</v>
      </c>
      <c r="G50" s="95" t="s">
        <v>49</v>
      </c>
      <c r="H50" s="95" t="s">
        <v>49</v>
      </c>
      <c r="I50" s="146">
        <f t="shared" si="2"/>
        <v>277.58786407766991</v>
      </c>
      <c r="J50" s="83">
        <f t="shared" si="3"/>
        <v>10.376680467431381</v>
      </c>
      <c r="K50" s="218"/>
      <c r="L50" s="95" t="s">
        <v>49</v>
      </c>
      <c r="M50" s="95" t="s">
        <v>49</v>
      </c>
      <c r="N50" s="95" t="s">
        <v>49</v>
      </c>
      <c r="O50" s="95" t="s">
        <v>49</v>
      </c>
      <c r="P50" s="95" t="s">
        <v>49</v>
      </c>
      <c r="Q50" s="95" t="s">
        <v>49</v>
      </c>
      <c r="R50" s="95" t="s">
        <v>49</v>
      </c>
      <c r="S50" s="128" t="s">
        <v>49</v>
      </c>
      <c r="T50" s="128" t="s">
        <v>49</v>
      </c>
      <c r="U50" s="128"/>
      <c r="V50" s="128" t="s">
        <v>49</v>
      </c>
      <c r="W50" s="128" t="s">
        <v>49</v>
      </c>
      <c r="X50" s="128" t="s">
        <v>49</v>
      </c>
      <c r="Y50" s="128" t="s">
        <v>49</v>
      </c>
      <c r="AA50" s="128" t="s">
        <v>49</v>
      </c>
      <c r="AB50" s="128" t="s">
        <v>49</v>
      </c>
      <c r="AD50" s="143">
        <v>1921</v>
      </c>
      <c r="AE50" s="130" t="s">
        <v>49</v>
      </c>
      <c r="AF50" s="130" t="s">
        <v>49</v>
      </c>
      <c r="AG50" s="130" t="s">
        <v>49</v>
      </c>
      <c r="AH50" s="130" t="s">
        <v>49</v>
      </c>
      <c r="AI50" s="130" t="s">
        <v>49</v>
      </c>
      <c r="AJ50" s="130" t="s">
        <v>49</v>
      </c>
      <c r="AL50" s="30">
        <v>1039.2629999999999</v>
      </c>
      <c r="AM50" s="30">
        <v>749.05100000000004</v>
      </c>
      <c r="AN50" s="30">
        <v>290.21199999999999</v>
      </c>
      <c r="AO50" s="30">
        <v>19.002797586396049</v>
      </c>
      <c r="AP50" s="30">
        <v>13.696306454562077</v>
      </c>
      <c r="AQ50" s="30">
        <v>5.3064911318339725</v>
      </c>
      <c r="AR50" s="30">
        <v>503.47823980621729</v>
      </c>
      <c r="AS50" s="30">
        <v>362.88300363342768</v>
      </c>
      <c r="AT50" s="30">
        <v>140.5952361727897</v>
      </c>
      <c r="AV50" s="103">
        <v>5455</v>
      </c>
      <c r="AW50" s="124">
        <v>2675.112382509195</v>
      </c>
      <c r="AX50" s="104">
        <v>2.0391666666666666</v>
      </c>
    </row>
    <row r="51" spans="1:50" x14ac:dyDescent="0.3">
      <c r="A51" s="143">
        <v>1922</v>
      </c>
      <c r="B51" s="5" t="s">
        <v>49</v>
      </c>
      <c r="C51" s="5" t="s">
        <v>49</v>
      </c>
      <c r="D51" s="147">
        <v>720.91262135922329</v>
      </c>
      <c r="E51" s="95" t="s">
        <v>49</v>
      </c>
      <c r="F51" s="95" t="s">
        <v>49</v>
      </c>
      <c r="G51" s="95" t="s">
        <v>49</v>
      </c>
      <c r="H51" s="95" t="s">
        <v>49</v>
      </c>
      <c r="I51" s="146">
        <f t="shared" si="2"/>
        <v>720.91262135922329</v>
      </c>
      <c r="J51" s="83">
        <f t="shared" si="3"/>
        <v>32.236887915899906</v>
      </c>
      <c r="K51" s="218"/>
      <c r="L51" s="95" t="s">
        <v>49</v>
      </c>
      <c r="M51" s="95" t="s">
        <v>49</v>
      </c>
      <c r="N51" s="95" t="s">
        <v>49</v>
      </c>
      <c r="O51" s="95" t="s">
        <v>49</v>
      </c>
      <c r="P51" s="95" t="s">
        <v>49</v>
      </c>
      <c r="Q51" s="95" t="s">
        <v>49</v>
      </c>
      <c r="R51" s="95" t="s">
        <v>49</v>
      </c>
      <c r="S51" s="128" t="s">
        <v>49</v>
      </c>
      <c r="T51" s="128" t="s">
        <v>49</v>
      </c>
      <c r="U51" s="128"/>
      <c r="V51" s="128" t="s">
        <v>49</v>
      </c>
      <c r="W51" s="128" t="s">
        <v>49</v>
      </c>
      <c r="X51" s="128" t="s">
        <v>49</v>
      </c>
      <c r="Y51" s="128" t="s">
        <v>49</v>
      </c>
      <c r="AA51" s="135">
        <v>113.47499999999999</v>
      </c>
      <c r="AB51" s="141">
        <f>(AA51/AV51)*100</f>
        <v>2.4722222222222223</v>
      </c>
      <c r="AD51" s="143">
        <v>1922</v>
      </c>
      <c r="AE51" s="130" t="s">
        <v>49</v>
      </c>
      <c r="AF51" s="130" t="s">
        <v>49</v>
      </c>
      <c r="AG51" s="130" t="s">
        <v>49</v>
      </c>
      <c r="AH51" s="130" t="s">
        <v>49</v>
      </c>
      <c r="AI51" s="130" t="s">
        <v>49</v>
      </c>
      <c r="AJ51" s="130" t="s">
        <v>49</v>
      </c>
      <c r="AL51" s="30">
        <v>1032.5530000000001</v>
      </c>
      <c r="AM51" s="30">
        <v>739.94</v>
      </c>
      <c r="AN51" s="30">
        <v>292.613</v>
      </c>
      <c r="AO51" s="30">
        <v>20.704892721074796</v>
      </c>
      <c r="AP51" s="30">
        <v>14.837377180669742</v>
      </c>
      <c r="AQ51" s="30">
        <v>5.8675155404050532</v>
      </c>
      <c r="AR51" s="30">
        <v>488.58974763406934</v>
      </c>
      <c r="AS51" s="30">
        <v>350.12933753943213</v>
      </c>
      <c r="AT51" s="30">
        <v>138.46041009463721</v>
      </c>
      <c r="AV51" s="103">
        <v>4590</v>
      </c>
      <c r="AW51" s="124">
        <v>2236.2971985383683</v>
      </c>
      <c r="AX51" s="104">
        <v>2.0524999999999998</v>
      </c>
    </row>
    <row r="52" spans="1:50" x14ac:dyDescent="0.3">
      <c r="A52" s="143">
        <v>1923</v>
      </c>
      <c r="B52" s="5" t="s">
        <v>49</v>
      </c>
      <c r="C52" s="5" t="s">
        <v>49</v>
      </c>
      <c r="D52" s="147">
        <v>741.74975609756109</v>
      </c>
      <c r="E52" s="95" t="s">
        <v>49</v>
      </c>
      <c r="F52" s="95" t="s">
        <v>49</v>
      </c>
      <c r="G52" s="95" t="s">
        <v>49</v>
      </c>
      <c r="H52" s="95" t="s">
        <v>49</v>
      </c>
      <c r="I52" s="146">
        <f t="shared" si="2"/>
        <v>741.74975609756109</v>
      </c>
      <c r="J52" s="83">
        <f t="shared" si="3"/>
        <v>30.400792755893264</v>
      </c>
      <c r="K52" s="218"/>
      <c r="L52" s="95" t="s">
        <v>49</v>
      </c>
      <c r="M52" s="95" t="s">
        <v>49</v>
      </c>
      <c r="N52" s="95" t="s">
        <v>49</v>
      </c>
      <c r="O52" s="95" t="s">
        <v>49</v>
      </c>
      <c r="P52" s="95" t="s">
        <v>49</v>
      </c>
      <c r="Q52" s="95" t="s">
        <v>49</v>
      </c>
      <c r="R52" s="95" t="s">
        <v>49</v>
      </c>
      <c r="S52" s="128" t="s">
        <v>49</v>
      </c>
      <c r="T52" s="128" t="s">
        <v>49</v>
      </c>
      <c r="U52" s="128"/>
      <c r="V52" s="128" t="s">
        <v>49</v>
      </c>
      <c r="W52" s="128" t="s">
        <v>49</v>
      </c>
      <c r="X52" s="128" t="s">
        <v>49</v>
      </c>
      <c r="Y52" s="128" t="s">
        <v>49</v>
      </c>
      <c r="AA52" s="128" t="s">
        <v>49</v>
      </c>
      <c r="AB52" s="128" t="s">
        <v>49</v>
      </c>
      <c r="AD52" s="143">
        <v>1923</v>
      </c>
      <c r="AE52" s="130" t="s">
        <v>49</v>
      </c>
      <c r="AF52" s="130" t="s">
        <v>49</v>
      </c>
      <c r="AG52" s="130" t="s">
        <v>49</v>
      </c>
      <c r="AH52" s="130" t="s">
        <v>49</v>
      </c>
      <c r="AI52" s="130" t="s">
        <v>49</v>
      </c>
      <c r="AJ52" s="130" t="s">
        <v>49</v>
      </c>
      <c r="AL52" s="30">
        <v>1043.355</v>
      </c>
      <c r="AM52" s="30">
        <v>745.56100000000004</v>
      </c>
      <c r="AN52" s="30">
        <v>297.79399999999998</v>
      </c>
      <c r="AO52" s="30">
        <v>20.792247907532882</v>
      </c>
      <c r="AP52" s="30">
        <v>14.857732164208848</v>
      </c>
      <c r="AQ52" s="30">
        <v>5.9345157433240328</v>
      </c>
      <c r="AR52" s="30">
        <v>502.41813804173358</v>
      </c>
      <c r="AS52" s="30">
        <v>359.01813804173355</v>
      </c>
      <c r="AT52" s="30">
        <v>143.4</v>
      </c>
      <c r="AV52" s="103">
        <v>5014</v>
      </c>
      <c r="AW52" s="124">
        <v>2439.9026763990264</v>
      </c>
      <c r="AX52" s="104">
        <v>2.0550000000000002</v>
      </c>
    </row>
    <row r="53" spans="1:50" x14ac:dyDescent="0.3">
      <c r="A53" s="143">
        <v>1924</v>
      </c>
      <c r="B53" s="5" t="s">
        <v>49</v>
      </c>
      <c r="C53" s="5" t="s">
        <v>49</v>
      </c>
      <c r="D53" s="147">
        <v>780.46487804878052</v>
      </c>
      <c r="E53" s="95" t="s">
        <v>49</v>
      </c>
      <c r="F53" s="95" t="s">
        <v>49</v>
      </c>
      <c r="G53" s="95" t="s">
        <v>49</v>
      </c>
      <c r="H53" s="95" t="s">
        <v>49</v>
      </c>
      <c r="I53" s="146">
        <f t="shared" si="2"/>
        <v>780.46487804878052</v>
      </c>
      <c r="J53" s="83">
        <f t="shared" si="3"/>
        <v>34.814607122112669</v>
      </c>
      <c r="K53" s="218"/>
      <c r="L53" s="95" t="s">
        <v>49</v>
      </c>
      <c r="M53" s="95" t="s">
        <v>49</v>
      </c>
      <c r="N53" s="95" t="s">
        <v>49</v>
      </c>
      <c r="O53" s="95" t="s">
        <v>49</v>
      </c>
      <c r="P53" s="95" t="s">
        <v>49</v>
      </c>
      <c r="Q53" s="95" t="s">
        <v>49</v>
      </c>
      <c r="R53" s="95" t="s">
        <v>49</v>
      </c>
      <c r="S53" s="128" t="s">
        <v>49</v>
      </c>
      <c r="T53" s="128" t="s">
        <v>49</v>
      </c>
      <c r="U53" s="128"/>
      <c r="V53" s="128" t="s">
        <v>49</v>
      </c>
      <c r="W53" s="128" t="s">
        <v>49</v>
      </c>
      <c r="X53" s="128" t="s">
        <v>49</v>
      </c>
      <c r="Y53" s="128" t="s">
        <v>49</v>
      </c>
      <c r="AA53" s="128" t="s">
        <v>49</v>
      </c>
      <c r="AB53" s="128" t="s">
        <v>49</v>
      </c>
      <c r="AD53" s="143">
        <v>1924</v>
      </c>
      <c r="AE53" s="130" t="s">
        <v>49</v>
      </c>
      <c r="AF53" s="130" t="s">
        <v>49</v>
      </c>
      <c r="AG53" s="130" t="s">
        <v>49</v>
      </c>
      <c r="AH53" s="130" t="s">
        <v>49</v>
      </c>
      <c r="AI53" s="130" t="s">
        <v>49</v>
      </c>
      <c r="AJ53" s="130" t="s">
        <v>49</v>
      </c>
      <c r="AL53" s="30">
        <v>1019.053</v>
      </c>
      <c r="AM53" s="30">
        <v>764.053</v>
      </c>
      <c r="AN53" s="30">
        <v>255</v>
      </c>
      <c r="AO53" s="30">
        <v>20.955233395023647</v>
      </c>
      <c r="AP53" s="30">
        <v>15.711556652272259</v>
      </c>
      <c r="AQ53" s="30">
        <v>5.2436767427513882</v>
      </c>
      <c r="AR53" s="30">
        <v>492.29613526570051</v>
      </c>
      <c r="AS53" s="30">
        <v>369.10772946859908</v>
      </c>
      <c r="AT53" s="30">
        <v>123.18840579710145</v>
      </c>
      <c r="AV53" s="103">
        <v>4633</v>
      </c>
      <c r="AW53" s="124">
        <v>2241.7741935483868</v>
      </c>
      <c r="AX53" s="104">
        <v>2.0666666666666669</v>
      </c>
    </row>
    <row r="54" spans="1:50" x14ac:dyDescent="0.3">
      <c r="A54" s="143">
        <v>1925</v>
      </c>
      <c r="B54" s="5" t="s">
        <v>49</v>
      </c>
      <c r="C54" s="5" t="s">
        <v>49</v>
      </c>
      <c r="D54" s="147">
        <v>420.06862745098039</v>
      </c>
      <c r="E54" s="95" t="s">
        <v>49</v>
      </c>
      <c r="F54" s="95" t="s">
        <v>49</v>
      </c>
      <c r="G54" s="95" t="s">
        <v>49</v>
      </c>
      <c r="H54" s="95" t="s">
        <v>49</v>
      </c>
      <c r="I54" s="146">
        <f t="shared" si="2"/>
        <v>420.06862745098039</v>
      </c>
      <c r="J54" s="83">
        <f t="shared" si="3"/>
        <v>16.203257962216512</v>
      </c>
      <c r="K54" s="218"/>
      <c r="L54" s="95" t="s">
        <v>49</v>
      </c>
      <c r="M54" s="95" t="s">
        <v>49</v>
      </c>
      <c r="N54" s="95" t="s">
        <v>49</v>
      </c>
      <c r="O54" s="95" t="s">
        <v>49</v>
      </c>
      <c r="P54" s="95" t="s">
        <v>49</v>
      </c>
      <c r="Q54" s="95" t="s">
        <v>49</v>
      </c>
      <c r="R54" s="95" t="s">
        <v>49</v>
      </c>
      <c r="S54" s="128" t="s">
        <v>49</v>
      </c>
      <c r="T54" s="128" t="s">
        <v>49</v>
      </c>
      <c r="U54" s="128"/>
      <c r="V54" s="128" t="s">
        <v>49</v>
      </c>
      <c r="W54" s="128" t="s">
        <v>49</v>
      </c>
      <c r="X54" s="128" t="s">
        <v>49</v>
      </c>
      <c r="Y54" s="128" t="s">
        <v>49</v>
      </c>
      <c r="AA54" s="135">
        <v>108.01600000000001</v>
      </c>
      <c r="AB54" s="141">
        <f>(AA54/AV54)*100</f>
        <v>2.0617675128841384</v>
      </c>
      <c r="AD54" s="143">
        <v>1925</v>
      </c>
      <c r="AE54" s="130" t="s">
        <v>49</v>
      </c>
      <c r="AF54" s="130" t="s">
        <v>49</v>
      </c>
      <c r="AG54" s="130" t="s">
        <v>49</v>
      </c>
      <c r="AH54" s="130" t="s">
        <v>49</v>
      </c>
      <c r="AI54" s="130" t="s">
        <v>49</v>
      </c>
      <c r="AJ54" s="130" t="s">
        <v>49</v>
      </c>
      <c r="AL54" s="30">
        <v>1048.3019999999999</v>
      </c>
      <c r="AM54" s="30">
        <v>782.50199999999995</v>
      </c>
      <c r="AN54" s="30">
        <v>265.8</v>
      </c>
      <c r="AO54" s="30">
        <v>22.457197943444729</v>
      </c>
      <c r="AP54" s="30">
        <v>16.763110539845758</v>
      </c>
      <c r="AQ54" s="30">
        <v>5.6940874035989717</v>
      </c>
      <c r="AR54" s="30">
        <v>464.70720354636126</v>
      </c>
      <c r="AS54" s="30">
        <v>346.87934983376431</v>
      </c>
      <c r="AT54" s="30">
        <v>117.82785371259698</v>
      </c>
      <c r="AV54" s="103">
        <v>5239</v>
      </c>
      <c r="AW54" s="124">
        <v>2592.4948453608245</v>
      </c>
      <c r="AX54" s="104">
        <v>2.0208333333333335</v>
      </c>
    </row>
    <row r="55" spans="1:50" x14ac:dyDescent="0.3">
      <c r="A55" s="143">
        <v>1926</v>
      </c>
      <c r="B55" s="5" t="s">
        <v>49</v>
      </c>
      <c r="C55" s="5" t="s">
        <v>49</v>
      </c>
      <c r="D55" s="147">
        <v>411.1568075117371</v>
      </c>
      <c r="E55" s="95" t="s">
        <v>49</v>
      </c>
      <c r="F55" s="95" t="s">
        <v>49</v>
      </c>
      <c r="G55" s="95" t="s">
        <v>49</v>
      </c>
      <c r="H55" s="95" t="s">
        <v>49</v>
      </c>
      <c r="I55" s="146">
        <f t="shared" si="2"/>
        <v>411.1568075117371</v>
      </c>
      <c r="J55" s="83">
        <f t="shared" si="3"/>
        <v>15.51830639676011</v>
      </c>
      <c r="K55" s="218"/>
      <c r="L55" s="95" t="s">
        <v>49</v>
      </c>
      <c r="M55" s="95" t="s">
        <v>49</v>
      </c>
      <c r="N55" s="95" t="s">
        <v>49</v>
      </c>
      <c r="O55" s="95" t="s">
        <v>49</v>
      </c>
      <c r="P55" s="95" t="s">
        <v>49</v>
      </c>
      <c r="Q55" s="95" t="s">
        <v>49</v>
      </c>
      <c r="R55" s="95" t="s">
        <v>49</v>
      </c>
      <c r="S55" s="128" t="s">
        <v>49</v>
      </c>
      <c r="T55" s="128" t="s">
        <v>49</v>
      </c>
      <c r="U55" s="128"/>
      <c r="V55" s="128" t="s">
        <v>49</v>
      </c>
      <c r="W55" s="128" t="s">
        <v>49</v>
      </c>
      <c r="X55" s="128" t="s">
        <v>49</v>
      </c>
      <c r="Y55" s="128" t="s">
        <v>49</v>
      </c>
      <c r="AA55" s="128" t="s">
        <v>49</v>
      </c>
      <c r="AB55" s="128" t="s">
        <v>49</v>
      </c>
      <c r="AD55" s="143">
        <v>1926</v>
      </c>
      <c r="AE55" s="130" t="s">
        <v>49</v>
      </c>
      <c r="AF55" s="130" t="s">
        <v>49</v>
      </c>
      <c r="AG55" s="130" t="s">
        <v>49</v>
      </c>
      <c r="AH55" s="130" t="s">
        <v>49</v>
      </c>
      <c r="AI55" s="130" t="s">
        <v>49</v>
      </c>
      <c r="AJ55" s="130" t="s">
        <v>49</v>
      </c>
      <c r="AL55" s="30">
        <v>1091.894</v>
      </c>
      <c r="AM55" s="30">
        <v>800.99400000000003</v>
      </c>
      <c r="AN55" s="30">
        <v>290.90000000000003</v>
      </c>
      <c r="AO55" s="30">
        <v>25.886533902323379</v>
      </c>
      <c r="AP55" s="30">
        <v>18.98990042674253</v>
      </c>
      <c r="AQ55" s="30">
        <v>6.8966334755808445</v>
      </c>
      <c r="AR55" s="30">
        <v>407.16991920447481</v>
      </c>
      <c r="AS55" s="30">
        <v>298.69260410192669</v>
      </c>
      <c r="AT55" s="30">
        <v>108.47731510254818</v>
      </c>
      <c r="AV55" s="103">
        <v>5469</v>
      </c>
      <c r="AW55" s="124">
        <v>2649.4953572870418</v>
      </c>
      <c r="AX55" s="104">
        <v>2.064166666666666</v>
      </c>
    </row>
    <row r="56" spans="1:50" x14ac:dyDescent="0.3">
      <c r="A56" s="143">
        <v>1927</v>
      </c>
      <c r="B56" s="5" t="s">
        <v>49</v>
      </c>
      <c r="C56" s="5" t="s">
        <v>49</v>
      </c>
      <c r="D56" s="147">
        <v>466.3791262135922</v>
      </c>
      <c r="E56" s="95" t="s">
        <v>49</v>
      </c>
      <c r="F56" s="95" t="s">
        <v>49</v>
      </c>
      <c r="G56" s="95" t="s">
        <v>49</v>
      </c>
      <c r="H56" s="95" t="s">
        <v>49</v>
      </c>
      <c r="I56" s="146">
        <f t="shared" si="2"/>
        <v>466.3791262135922</v>
      </c>
      <c r="J56" s="83">
        <f t="shared" si="3"/>
        <v>19.763676627191867</v>
      </c>
      <c r="K56" s="218"/>
      <c r="L56" s="95" t="s">
        <v>49</v>
      </c>
      <c r="M56" s="95" t="s">
        <v>49</v>
      </c>
      <c r="N56" s="95" t="s">
        <v>49</v>
      </c>
      <c r="O56" s="95" t="s">
        <v>49</v>
      </c>
      <c r="P56" s="95" t="s">
        <v>49</v>
      </c>
      <c r="Q56" s="95" t="s">
        <v>49</v>
      </c>
      <c r="R56" s="95" t="s">
        <v>49</v>
      </c>
      <c r="S56" s="128" t="s">
        <v>49</v>
      </c>
      <c r="T56" s="128" t="s">
        <v>49</v>
      </c>
      <c r="U56" s="128"/>
      <c r="V56" s="128" t="s">
        <v>49</v>
      </c>
      <c r="W56" s="128" t="s">
        <v>49</v>
      </c>
      <c r="X56" s="128" t="s">
        <v>49</v>
      </c>
      <c r="Y56" s="128" t="s">
        <v>49</v>
      </c>
      <c r="AA56" s="128" t="s">
        <v>49</v>
      </c>
      <c r="AB56" s="128" t="s">
        <v>49</v>
      </c>
      <c r="AD56" s="143">
        <v>1927</v>
      </c>
      <c r="AE56" s="130" t="s">
        <v>49</v>
      </c>
      <c r="AF56" s="130" t="s">
        <v>49</v>
      </c>
      <c r="AG56" s="130" t="s">
        <v>49</v>
      </c>
      <c r="AH56" s="130" t="s">
        <v>49</v>
      </c>
      <c r="AI56" s="130" t="s">
        <v>49</v>
      </c>
      <c r="AJ56" s="130" t="s">
        <v>49</v>
      </c>
      <c r="AL56" s="30">
        <v>1128.778</v>
      </c>
      <c r="AM56" s="30">
        <v>837.97799999999995</v>
      </c>
      <c r="AN56" s="30" t="s">
        <v>221</v>
      </c>
      <c r="AO56" s="30">
        <v>35.208296943231446</v>
      </c>
      <c r="AP56" s="30">
        <v>26.137804117280101</v>
      </c>
      <c r="AQ56" s="30">
        <v>9.0704928259513409</v>
      </c>
      <c r="AR56" s="30">
        <v>356.92584980237154</v>
      </c>
      <c r="AS56" s="30">
        <v>264.97328063241105</v>
      </c>
      <c r="AT56" s="30">
        <v>91.952569169960469</v>
      </c>
      <c r="AV56" s="103">
        <v>4987</v>
      </c>
      <c r="AW56" s="124">
        <v>2359.7791798107251</v>
      </c>
      <c r="AX56" s="104">
        <v>2.1133333333333337</v>
      </c>
    </row>
    <row r="57" spans="1:50" x14ac:dyDescent="0.3">
      <c r="A57" s="143">
        <v>1928</v>
      </c>
      <c r="B57" s="5" t="s">
        <v>49</v>
      </c>
      <c r="C57" s="5" t="s">
        <v>49</v>
      </c>
      <c r="D57" s="147">
        <v>474.81730769230768</v>
      </c>
      <c r="E57" s="95" t="s">
        <v>49</v>
      </c>
      <c r="F57" s="95" t="s">
        <v>49</v>
      </c>
      <c r="G57" s="95" t="s">
        <v>49</v>
      </c>
      <c r="H57" s="95" t="s">
        <v>49</v>
      </c>
      <c r="I57" s="146">
        <f t="shared" si="2"/>
        <v>474.81730769230768</v>
      </c>
      <c r="J57" s="83">
        <f t="shared" si="3"/>
        <v>19.650005493045551</v>
      </c>
      <c r="K57" s="218"/>
      <c r="L57" s="95" t="s">
        <v>49</v>
      </c>
      <c r="M57" s="95" t="s">
        <v>49</v>
      </c>
      <c r="N57" s="95" t="s">
        <v>49</v>
      </c>
      <c r="O57" s="95" t="s">
        <v>49</v>
      </c>
      <c r="P57" s="95" t="s">
        <v>49</v>
      </c>
      <c r="Q57" s="95" t="s">
        <v>49</v>
      </c>
      <c r="R57" s="95" t="s">
        <v>49</v>
      </c>
      <c r="S57" s="128" t="s">
        <v>49</v>
      </c>
      <c r="T57" s="128" t="s">
        <v>49</v>
      </c>
      <c r="U57" s="128"/>
      <c r="V57" s="128" t="s">
        <v>49</v>
      </c>
      <c r="W57" s="128" t="s">
        <v>49</v>
      </c>
      <c r="X57" s="128" t="s">
        <v>49</v>
      </c>
      <c r="Y57" s="128" t="s">
        <v>49</v>
      </c>
      <c r="AA57" s="128" t="s">
        <v>49</v>
      </c>
      <c r="AB57" s="128" t="s">
        <v>49</v>
      </c>
      <c r="AD57" s="143">
        <v>1928</v>
      </c>
      <c r="AE57" s="130" t="s">
        <v>49</v>
      </c>
      <c r="AF57" s="130" t="s">
        <v>49</v>
      </c>
      <c r="AG57" s="130" t="s">
        <v>49</v>
      </c>
      <c r="AH57" s="130" t="s">
        <v>49</v>
      </c>
      <c r="AI57" s="130" t="s">
        <v>49</v>
      </c>
      <c r="AJ57" s="130" t="s">
        <v>49</v>
      </c>
      <c r="AL57" s="30">
        <v>1218.278</v>
      </c>
      <c r="AM57" s="30">
        <v>837.97799999999995</v>
      </c>
      <c r="AN57" s="30">
        <v>380.3</v>
      </c>
      <c r="AO57" s="30">
        <v>32.212533051295608</v>
      </c>
      <c r="AP57" s="30">
        <v>22.157006874669484</v>
      </c>
      <c r="AQ57" s="30">
        <v>10.055526176626124</v>
      </c>
      <c r="AR57" s="30">
        <v>345.52909477664844</v>
      </c>
      <c r="AS57" s="30">
        <v>237.66806901441731</v>
      </c>
      <c r="AT57" s="30">
        <v>107.86102576223112</v>
      </c>
      <c r="AV57" s="103">
        <v>5018</v>
      </c>
      <c r="AW57" s="124">
        <v>2416.3723916532904</v>
      </c>
      <c r="AX57" s="104">
        <v>2.0766666666666667</v>
      </c>
    </row>
    <row r="58" spans="1:50" x14ac:dyDescent="0.3">
      <c r="A58" s="143">
        <v>1929</v>
      </c>
      <c r="B58" s="5" t="s">
        <v>49</v>
      </c>
      <c r="C58" s="5" t="s">
        <v>49</v>
      </c>
      <c r="D58" s="147">
        <v>486.94423076923078</v>
      </c>
      <c r="E58" s="95" t="s">
        <v>49</v>
      </c>
      <c r="F58" s="95" t="s">
        <v>49</v>
      </c>
      <c r="G58" s="95" t="s">
        <v>49</v>
      </c>
      <c r="H58" s="95" t="s">
        <v>49</v>
      </c>
      <c r="I58" s="146">
        <f t="shared" si="2"/>
        <v>486.94423076923078</v>
      </c>
      <c r="J58" s="83">
        <f t="shared" si="3"/>
        <v>20.727422531201061</v>
      </c>
      <c r="K58" s="218"/>
      <c r="L58" s="95" t="s">
        <v>49</v>
      </c>
      <c r="M58" s="95" t="s">
        <v>49</v>
      </c>
      <c r="N58" s="95" t="s">
        <v>49</v>
      </c>
      <c r="O58" s="95" t="s">
        <v>49</v>
      </c>
      <c r="P58" s="95" t="s">
        <v>49</v>
      </c>
      <c r="Q58" s="95" t="s">
        <v>49</v>
      </c>
      <c r="R58" s="95" t="s">
        <v>49</v>
      </c>
      <c r="S58" s="128" t="s">
        <v>49</v>
      </c>
      <c r="T58" s="128" t="s">
        <v>49</v>
      </c>
      <c r="U58" s="128"/>
      <c r="V58" s="128" t="s">
        <v>49</v>
      </c>
      <c r="W58" s="128" t="s">
        <v>49</v>
      </c>
      <c r="X58" s="128" t="s">
        <v>49</v>
      </c>
      <c r="Y58" s="128" t="s">
        <v>49</v>
      </c>
      <c r="AA58" s="135">
        <v>116</v>
      </c>
      <c r="AB58" s="141">
        <f>(AA58/AV58)*100</f>
        <v>2.3853588319967098</v>
      </c>
      <c r="AD58" s="143">
        <v>1929</v>
      </c>
      <c r="AE58" s="130" t="s">
        <v>49</v>
      </c>
      <c r="AF58" s="130" t="s">
        <v>49</v>
      </c>
      <c r="AG58" s="130" t="s">
        <v>49</v>
      </c>
      <c r="AH58" s="130" t="s">
        <v>49</v>
      </c>
      <c r="AI58" s="130" t="s">
        <v>49</v>
      </c>
      <c r="AJ58" s="130" t="s">
        <v>49</v>
      </c>
      <c r="AL58" s="174">
        <v>1244.2</v>
      </c>
      <c r="AM58" s="174">
        <v>855.1</v>
      </c>
      <c r="AN58" s="174">
        <v>389.1</v>
      </c>
      <c r="AO58" s="174">
        <v>29.973500361358713</v>
      </c>
      <c r="AP58" s="174">
        <v>20.599855456516501</v>
      </c>
      <c r="AQ58" s="174">
        <v>9.373644904842207</v>
      </c>
      <c r="AR58" s="174">
        <v>345.61111111111103</v>
      </c>
      <c r="AS58" s="174">
        <v>237.52777777777771</v>
      </c>
      <c r="AT58" s="174">
        <v>108.08333333333331</v>
      </c>
      <c r="AV58" s="103">
        <v>4863</v>
      </c>
      <c r="AW58" s="124">
        <v>2349.275362318841</v>
      </c>
      <c r="AX58" s="104">
        <v>2.0699999999999998</v>
      </c>
    </row>
    <row r="59" spans="1:50" x14ac:dyDescent="0.3">
      <c r="A59" s="143">
        <v>1930</v>
      </c>
      <c r="B59" s="5" t="s">
        <v>49</v>
      </c>
      <c r="C59" s="5" t="s">
        <v>49</v>
      </c>
      <c r="D59" s="147">
        <v>413.42868525896415</v>
      </c>
      <c r="E59" s="95" t="s">
        <v>49</v>
      </c>
      <c r="F59" s="95" t="s">
        <v>49</v>
      </c>
      <c r="G59" s="95" t="s">
        <v>49</v>
      </c>
      <c r="H59" s="95" t="s">
        <v>49</v>
      </c>
      <c r="I59" s="146">
        <f t="shared" si="2"/>
        <v>413.42868525896415</v>
      </c>
      <c r="J59" s="83">
        <f t="shared" si="3"/>
        <v>19.97913901378206</v>
      </c>
      <c r="K59" s="218"/>
      <c r="L59" s="95" t="s">
        <v>49</v>
      </c>
      <c r="M59" s="95" t="s">
        <v>49</v>
      </c>
      <c r="N59" s="95" t="s">
        <v>49</v>
      </c>
      <c r="O59" s="95" t="s">
        <v>49</v>
      </c>
      <c r="P59" s="95" t="s">
        <v>49</v>
      </c>
      <c r="Q59" s="95" t="s">
        <v>49</v>
      </c>
      <c r="R59" s="95" t="s">
        <v>49</v>
      </c>
      <c r="S59" s="128" t="s">
        <v>49</v>
      </c>
      <c r="T59" s="128" t="s">
        <v>49</v>
      </c>
      <c r="U59" s="128"/>
      <c r="V59" s="128" t="s">
        <v>49</v>
      </c>
      <c r="W59" s="128" t="s">
        <v>49</v>
      </c>
      <c r="X59" s="128" t="s">
        <v>49</v>
      </c>
      <c r="Y59" s="128" t="s">
        <v>49</v>
      </c>
      <c r="AA59" s="128" t="s">
        <v>49</v>
      </c>
      <c r="AB59" s="128" t="s">
        <v>49</v>
      </c>
      <c r="AD59" s="143">
        <v>1930</v>
      </c>
      <c r="AE59" s="130" t="s">
        <v>49</v>
      </c>
      <c r="AF59" s="130" t="s">
        <v>49</v>
      </c>
      <c r="AG59" s="130" t="s">
        <v>49</v>
      </c>
      <c r="AH59" s="130" t="s">
        <v>49</v>
      </c>
      <c r="AI59" s="130" t="s">
        <v>49</v>
      </c>
      <c r="AJ59" s="130" t="s">
        <v>49</v>
      </c>
      <c r="AV59" s="103">
        <v>4668</v>
      </c>
      <c r="AW59" s="124">
        <v>2069.3018101219063</v>
      </c>
      <c r="AX59" s="104">
        <v>2.2558333333333334</v>
      </c>
    </row>
    <row r="60" spans="1:50" x14ac:dyDescent="0.3">
      <c r="A60" s="143">
        <v>1931</v>
      </c>
      <c r="B60" s="5" t="s">
        <v>49</v>
      </c>
      <c r="C60" s="5" t="s">
        <v>49</v>
      </c>
      <c r="D60" s="147">
        <v>413.32996108949419</v>
      </c>
      <c r="E60" s="95" t="s">
        <v>49</v>
      </c>
      <c r="F60" s="95" t="s">
        <v>49</v>
      </c>
      <c r="G60" s="95" t="s">
        <v>49</v>
      </c>
      <c r="H60" s="95" t="s">
        <v>49</v>
      </c>
      <c r="I60" s="146">
        <f t="shared" si="2"/>
        <v>413.32996108949419</v>
      </c>
      <c r="J60" s="83">
        <f t="shared" si="3"/>
        <v>26.278169250553034</v>
      </c>
      <c r="K60" s="218"/>
      <c r="L60" s="95" t="s">
        <v>49</v>
      </c>
      <c r="M60" s="95" t="s">
        <v>49</v>
      </c>
      <c r="N60" s="95" t="s">
        <v>49</v>
      </c>
      <c r="O60" s="95" t="s">
        <v>49</v>
      </c>
      <c r="P60" s="95" t="s">
        <v>49</v>
      </c>
      <c r="Q60" s="95" t="s">
        <v>49</v>
      </c>
      <c r="R60" s="95" t="s">
        <v>49</v>
      </c>
      <c r="S60" s="128" t="s">
        <v>49</v>
      </c>
      <c r="T60" s="128" t="s">
        <v>49</v>
      </c>
      <c r="U60" s="128"/>
      <c r="V60" s="128" t="s">
        <v>49</v>
      </c>
      <c r="W60" s="128" t="s">
        <v>49</v>
      </c>
      <c r="X60" s="128" t="s">
        <v>49</v>
      </c>
      <c r="Y60" s="128" t="s">
        <v>49</v>
      </c>
      <c r="AA60" s="128" t="s">
        <v>49</v>
      </c>
      <c r="AB60" s="128" t="s">
        <v>49</v>
      </c>
      <c r="AD60" s="143">
        <v>1931</v>
      </c>
      <c r="AE60" s="130" t="s">
        <v>49</v>
      </c>
      <c r="AF60" s="130" t="s">
        <v>49</v>
      </c>
      <c r="AG60" s="130" t="s">
        <v>49</v>
      </c>
      <c r="AH60" s="130" t="s">
        <v>49</v>
      </c>
      <c r="AI60" s="130" t="s">
        <v>49</v>
      </c>
      <c r="AJ60" s="130" t="s">
        <v>49</v>
      </c>
      <c r="AV60" s="103">
        <v>4218</v>
      </c>
      <c r="AW60" s="124">
        <v>1572.9024238657551</v>
      </c>
      <c r="AX60" s="104">
        <v>2.6816666666666666</v>
      </c>
    </row>
    <row r="61" spans="1:50" x14ac:dyDescent="0.3">
      <c r="A61" s="143">
        <v>1932</v>
      </c>
      <c r="B61" s="5" t="s">
        <v>49</v>
      </c>
      <c r="C61" s="5" t="s">
        <v>49</v>
      </c>
      <c r="D61" s="147">
        <v>348.57605177993526</v>
      </c>
      <c r="E61" s="95" t="s">
        <v>49</v>
      </c>
      <c r="F61" s="95" t="s">
        <v>49</v>
      </c>
      <c r="G61" s="95" t="s">
        <v>49</v>
      </c>
      <c r="H61" s="95" t="s">
        <v>49</v>
      </c>
      <c r="I61" s="146">
        <f t="shared" si="2"/>
        <v>348.57605177993526</v>
      </c>
      <c r="J61" s="83">
        <f t="shared" si="3"/>
        <v>34.384646405303968</v>
      </c>
      <c r="K61" s="218"/>
      <c r="L61" s="95" t="s">
        <v>49</v>
      </c>
      <c r="M61" s="95" t="s">
        <v>49</v>
      </c>
      <c r="N61" s="95" t="s">
        <v>49</v>
      </c>
      <c r="O61" s="95" t="s">
        <v>49</v>
      </c>
      <c r="P61" s="95" t="s">
        <v>49</v>
      </c>
      <c r="Q61" s="95" t="s">
        <v>49</v>
      </c>
      <c r="R61" s="95" t="s">
        <v>49</v>
      </c>
      <c r="S61" s="128" t="s">
        <v>49</v>
      </c>
      <c r="T61" s="128" t="s">
        <v>49</v>
      </c>
      <c r="U61" s="128"/>
      <c r="V61" s="128" t="s">
        <v>49</v>
      </c>
      <c r="W61" s="128" t="s">
        <v>49</v>
      </c>
      <c r="X61" s="128" t="s">
        <v>49</v>
      </c>
      <c r="Y61" s="128" t="s">
        <v>49</v>
      </c>
      <c r="AA61" s="128" t="s">
        <v>49</v>
      </c>
      <c r="AB61" s="128" t="s">
        <v>49</v>
      </c>
      <c r="AD61" s="143">
        <v>1932</v>
      </c>
      <c r="AE61" s="130" t="s">
        <v>49</v>
      </c>
      <c r="AF61" s="130" t="s">
        <v>49</v>
      </c>
      <c r="AG61" s="130" t="s">
        <v>49</v>
      </c>
      <c r="AH61" s="130" t="s">
        <v>49</v>
      </c>
      <c r="AI61" s="130" t="s">
        <v>49</v>
      </c>
      <c r="AJ61" s="130" t="s">
        <v>49</v>
      </c>
      <c r="AV61" s="103">
        <v>3206</v>
      </c>
      <c r="AW61" s="124">
        <v>1013.7549407114624</v>
      </c>
      <c r="AX61" s="104">
        <v>3.1625000000000001</v>
      </c>
    </row>
    <row r="62" spans="1:50" x14ac:dyDescent="0.3">
      <c r="A62" s="143">
        <v>1933</v>
      </c>
      <c r="B62" s="5" t="s">
        <v>49</v>
      </c>
      <c r="C62" s="5" t="s">
        <v>49</v>
      </c>
      <c r="D62" s="147">
        <v>308.87138888888887</v>
      </c>
      <c r="E62" s="95" t="s">
        <v>49</v>
      </c>
      <c r="F62" s="95" t="s">
        <v>49</v>
      </c>
      <c r="G62" s="95" t="s">
        <v>49</v>
      </c>
      <c r="H62" s="95" t="s">
        <v>49</v>
      </c>
      <c r="I62" s="146">
        <f t="shared" si="2"/>
        <v>308.87138888888887</v>
      </c>
      <c r="J62" s="83">
        <f t="shared" si="3"/>
        <v>28.795056548318556</v>
      </c>
      <c r="K62" s="218"/>
      <c r="L62" s="95" t="s">
        <v>49</v>
      </c>
      <c r="M62" s="95" t="s">
        <v>49</v>
      </c>
      <c r="N62" s="95" t="s">
        <v>49</v>
      </c>
      <c r="O62" s="95" t="s">
        <v>49</v>
      </c>
      <c r="P62" s="95" t="s">
        <v>49</v>
      </c>
      <c r="Q62" s="95" t="s">
        <v>49</v>
      </c>
      <c r="R62" s="95" t="s">
        <v>49</v>
      </c>
      <c r="S62" s="128" t="s">
        <v>49</v>
      </c>
      <c r="T62" s="128" t="s">
        <v>49</v>
      </c>
      <c r="U62" s="128"/>
      <c r="V62" s="128" t="s">
        <v>49</v>
      </c>
      <c r="W62" s="128" t="s">
        <v>49</v>
      </c>
      <c r="X62" s="128" t="s">
        <v>49</v>
      </c>
      <c r="Y62" s="128" t="s">
        <v>49</v>
      </c>
      <c r="AA62" s="128" t="s">
        <v>49</v>
      </c>
      <c r="AB62" s="128" t="s">
        <v>49</v>
      </c>
      <c r="AD62" s="143">
        <v>1933</v>
      </c>
      <c r="AE62" s="130" t="s">
        <v>49</v>
      </c>
      <c r="AF62" s="130" t="s">
        <v>49</v>
      </c>
      <c r="AG62" s="130" t="s">
        <v>49</v>
      </c>
      <c r="AH62" s="130" t="s">
        <v>49</v>
      </c>
      <c r="AI62" s="130" t="s">
        <v>49</v>
      </c>
      <c r="AJ62" s="130" t="s">
        <v>49</v>
      </c>
      <c r="AV62" s="103">
        <v>3782</v>
      </c>
      <c r="AW62" s="124">
        <v>1072.6542188607891</v>
      </c>
      <c r="AX62" s="104">
        <v>3.5258333333333343</v>
      </c>
    </row>
    <row r="63" spans="1:50" x14ac:dyDescent="0.3">
      <c r="A63" s="143">
        <v>1934</v>
      </c>
      <c r="B63" s="5" t="s">
        <v>49</v>
      </c>
      <c r="C63" s="5" t="s">
        <v>49</v>
      </c>
      <c r="D63" s="147">
        <v>315.41638888888889</v>
      </c>
      <c r="E63" s="95" t="s">
        <v>49</v>
      </c>
      <c r="F63" s="95" t="s">
        <v>49</v>
      </c>
      <c r="G63" s="95" t="s">
        <v>49</v>
      </c>
      <c r="H63" s="95" t="s">
        <v>49</v>
      </c>
      <c r="I63" s="146">
        <f t="shared" si="2"/>
        <v>315.41638888888889</v>
      </c>
      <c r="J63" s="83">
        <f t="shared" si="3"/>
        <v>27.354830161406895</v>
      </c>
      <c r="K63" s="218"/>
      <c r="L63" s="95" t="s">
        <v>49</v>
      </c>
      <c r="M63" s="95" t="s">
        <v>49</v>
      </c>
      <c r="N63" s="95" t="s">
        <v>49</v>
      </c>
      <c r="O63" s="95" t="s">
        <v>49</v>
      </c>
      <c r="P63" s="95" t="s">
        <v>49</v>
      </c>
      <c r="Q63" s="95" t="s">
        <v>49</v>
      </c>
      <c r="R63" s="95" t="s">
        <v>49</v>
      </c>
      <c r="S63" s="128" t="s">
        <v>49</v>
      </c>
      <c r="T63" s="128" t="s">
        <v>49</v>
      </c>
      <c r="U63" s="128"/>
      <c r="V63" s="128" t="s">
        <v>49</v>
      </c>
      <c r="W63" s="128" t="s">
        <v>49</v>
      </c>
      <c r="X63" s="128" t="s">
        <v>49</v>
      </c>
      <c r="Y63" s="128" t="s">
        <v>49</v>
      </c>
      <c r="AA63" s="128" t="s">
        <v>49</v>
      </c>
      <c r="AB63" s="128" t="s">
        <v>49</v>
      </c>
      <c r="AD63" s="143">
        <v>1934</v>
      </c>
      <c r="AE63" s="130" t="s">
        <v>49</v>
      </c>
      <c r="AF63" s="130" t="s">
        <v>49</v>
      </c>
      <c r="AG63" s="130" t="s">
        <v>49</v>
      </c>
      <c r="AH63" s="130" t="s">
        <v>49</v>
      </c>
      <c r="AI63" s="130" t="s">
        <v>49</v>
      </c>
      <c r="AJ63" s="130" t="s">
        <v>49</v>
      </c>
      <c r="AV63" s="103">
        <v>4151</v>
      </c>
      <c r="AW63" s="124">
        <v>1153.0555555555552</v>
      </c>
      <c r="AX63" s="104">
        <v>3.600000000000001</v>
      </c>
    </row>
    <row r="64" spans="1:50" x14ac:dyDescent="0.3">
      <c r="A64" s="143">
        <v>1935</v>
      </c>
      <c r="B64" s="5" t="s">
        <v>49</v>
      </c>
      <c r="C64" s="5" t="s">
        <v>49</v>
      </c>
      <c r="D64" s="147">
        <v>322.40916666666664</v>
      </c>
      <c r="E64" s="95" t="s">
        <v>49</v>
      </c>
      <c r="F64" s="95" t="s">
        <v>49</v>
      </c>
      <c r="G64" s="95" t="s">
        <v>49</v>
      </c>
      <c r="H64" s="95" t="s">
        <v>49</v>
      </c>
      <c r="I64" s="146">
        <f t="shared" si="2"/>
        <v>322.40916666666664</v>
      </c>
      <c r="J64" s="83">
        <f t="shared" si="3"/>
        <v>25.565484581497799</v>
      </c>
      <c r="K64" s="218"/>
      <c r="L64" s="95" t="s">
        <v>49</v>
      </c>
      <c r="M64" s="95" t="s">
        <v>49</v>
      </c>
      <c r="N64" s="95" t="s">
        <v>49</v>
      </c>
      <c r="O64" s="95" t="s">
        <v>49</v>
      </c>
      <c r="P64" s="95" t="s">
        <v>49</v>
      </c>
      <c r="Q64" s="95" t="s">
        <v>49</v>
      </c>
      <c r="R64" s="95" t="s">
        <v>49</v>
      </c>
      <c r="S64" s="128" t="s">
        <v>49</v>
      </c>
      <c r="T64" s="128" t="s">
        <v>49</v>
      </c>
      <c r="U64" s="128"/>
      <c r="V64" s="128" t="s">
        <v>49</v>
      </c>
      <c r="W64" s="128" t="s">
        <v>49</v>
      </c>
      <c r="X64" s="128" t="s">
        <v>49</v>
      </c>
      <c r="Y64" s="128" t="s">
        <v>49</v>
      </c>
      <c r="AA64" s="128" t="s">
        <v>49</v>
      </c>
      <c r="AB64" s="128" t="s">
        <v>49</v>
      </c>
      <c r="AD64" s="143">
        <v>1935</v>
      </c>
      <c r="AE64" s="130" t="s">
        <v>49</v>
      </c>
      <c r="AF64" s="130" t="s">
        <v>49</v>
      </c>
      <c r="AG64" s="130" t="s">
        <v>49</v>
      </c>
      <c r="AH64" s="130" t="s">
        <v>49</v>
      </c>
      <c r="AI64" s="130" t="s">
        <v>49</v>
      </c>
      <c r="AJ64" s="130" t="s">
        <v>49</v>
      </c>
      <c r="AV64" s="103">
        <v>4540</v>
      </c>
      <c r="AW64" s="124">
        <v>1261.1111111111109</v>
      </c>
      <c r="AX64" s="104">
        <v>3.600000000000001</v>
      </c>
    </row>
    <row r="65" spans="1:50" x14ac:dyDescent="0.3">
      <c r="A65" s="143">
        <v>1936</v>
      </c>
      <c r="B65" s="5" t="s">
        <v>49</v>
      </c>
      <c r="C65" s="5" t="s">
        <v>49</v>
      </c>
      <c r="D65" s="147">
        <v>329.37083333333328</v>
      </c>
      <c r="E65" s="95" t="s">
        <v>49</v>
      </c>
      <c r="F65" s="95" t="s">
        <v>49</v>
      </c>
      <c r="G65" s="95" t="s">
        <v>49</v>
      </c>
      <c r="H65" s="95" t="s">
        <v>49</v>
      </c>
      <c r="I65" s="146">
        <f t="shared" si="2"/>
        <v>329.37083333333328</v>
      </c>
      <c r="J65" s="83">
        <f t="shared" si="3"/>
        <v>22.179854096520764</v>
      </c>
      <c r="K65" s="218"/>
      <c r="L65" s="95" t="s">
        <v>49</v>
      </c>
      <c r="M65" s="95" t="s">
        <v>49</v>
      </c>
      <c r="N65" s="95" t="s">
        <v>49</v>
      </c>
      <c r="O65" s="95" t="s">
        <v>49</v>
      </c>
      <c r="P65" s="95" t="s">
        <v>49</v>
      </c>
      <c r="Q65" s="95" t="s">
        <v>49</v>
      </c>
      <c r="R65" s="95" t="s">
        <v>49</v>
      </c>
      <c r="S65" s="128" t="s">
        <v>49</v>
      </c>
      <c r="T65" s="128" t="s">
        <v>49</v>
      </c>
      <c r="U65" s="128"/>
      <c r="V65" s="128" t="s">
        <v>49</v>
      </c>
      <c r="W65" s="128" t="s">
        <v>49</v>
      </c>
      <c r="X65" s="128" t="s">
        <v>49</v>
      </c>
      <c r="Y65" s="128" t="s">
        <v>49</v>
      </c>
      <c r="AA65" s="135">
        <v>149.06700000000001</v>
      </c>
      <c r="AB65" s="141">
        <f t="shared" ref="AB65:AB71" si="4">(AA65/AV65)*100</f>
        <v>2.7883838383838384</v>
      </c>
      <c r="AD65" s="143">
        <v>1936</v>
      </c>
      <c r="AE65" s="130" t="s">
        <v>49</v>
      </c>
      <c r="AF65" s="130" t="s">
        <v>49</v>
      </c>
      <c r="AG65" s="130" t="s">
        <v>49</v>
      </c>
      <c r="AH65" s="130" t="s">
        <v>49</v>
      </c>
      <c r="AI65" s="130" t="s">
        <v>49</v>
      </c>
      <c r="AJ65" s="130" t="s">
        <v>49</v>
      </c>
      <c r="AV65" s="103">
        <v>5346</v>
      </c>
      <c r="AW65" s="124">
        <v>1484.9999999999995</v>
      </c>
      <c r="AX65" s="104">
        <v>3.600000000000001</v>
      </c>
    </row>
    <row r="66" spans="1:50" x14ac:dyDescent="0.3">
      <c r="A66" s="143">
        <v>1937</v>
      </c>
      <c r="B66" s="5" t="s">
        <v>49</v>
      </c>
      <c r="C66" s="5" t="s">
        <v>49</v>
      </c>
      <c r="D66" s="147">
        <v>336.69861111111112</v>
      </c>
      <c r="E66" s="95" t="s">
        <v>49</v>
      </c>
      <c r="F66" s="95" t="s">
        <v>49</v>
      </c>
      <c r="G66" s="95" t="s">
        <v>49</v>
      </c>
      <c r="H66" s="95" t="s">
        <v>49</v>
      </c>
      <c r="I66" s="146">
        <f t="shared" si="2"/>
        <v>336.69861111111112</v>
      </c>
      <c r="J66" s="83">
        <f t="shared" si="3"/>
        <v>17.8252205882353</v>
      </c>
      <c r="K66" s="218"/>
      <c r="L66" s="95" t="s">
        <v>49</v>
      </c>
      <c r="M66" s="95" t="s">
        <v>49</v>
      </c>
      <c r="N66" s="95" t="s">
        <v>49</v>
      </c>
      <c r="O66" s="95" t="s">
        <v>49</v>
      </c>
      <c r="P66" s="95" t="s">
        <v>49</v>
      </c>
      <c r="Q66" s="95" t="s">
        <v>49</v>
      </c>
      <c r="R66" s="95" t="s">
        <v>49</v>
      </c>
      <c r="S66" s="128" t="s">
        <v>49</v>
      </c>
      <c r="T66" s="128" t="s">
        <v>49</v>
      </c>
      <c r="U66" s="128"/>
      <c r="V66" s="128" t="s">
        <v>49</v>
      </c>
      <c r="W66" s="128" t="s">
        <v>49</v>
      </c>
      <c r="X66" s="128" t="s">
        <v>49</v>
      </c>
      <c r="Y66" s="128" t="s">
        <v>49</v>
      </c>
      <c r="AA66" s="135">
        <v>154.953</v>
      </c>
      <c r="AB66" s="141">
        <f t="shared" si="4"/>
        <v>2.2787205882352941</v>
      </c>
      <c r="AD66" s="143">
        <v>1937</v>
      </c>
      <c r="AE66" s="130" t="s">
        <v>49</v>
      </c>
      <c r="AF66" s="130" t="s">
        <v>49</v>
      </c>
      <c r="AG66" s="130" t="s">
        <v>49</v>
      </c>
      <c r="AH66" s="130" t="s">
        <v>49</v>
      </c>
      <c r="AI66" s="130" t="s">
        <v>49</v>
      </c>
      <c r="AJ66" s="130" t="s">
        <v>49</v>
      </c>
      <c r="AV66" s="103">
        <v>6800</v>
      </c>
      <c r="AW66" s="124">
        <v>1888.8888888888885</v>
      </c>
      <c r="AX66" s="104">
        <v>3.600000000000001</v>
      </c>
    </row>
    <row r="67" spans="1:50" x14ac:dyDescent="0.3">
      <c r="A67" s="143">
        <v>1938</v>
      </c>
      <c r="B67" s="5" t="s">
        <v>49</v>
      </c>
      <c r="C67" s="5" t="s">
        <v>49</v>
      </c>
      <c r="D67" s="147">
        <v>251.99327902240327</v>
      </c>
      <c r="E67" s="95" t="s">
        <v>49</v>
      </c>
      <c r="F67" s="95" t="s">
        <v>49</v>
      </c>
      <c r="G67" s="95" t="s">
        <v>49</v>
      </c>
      <c r="H67" s="95" t="s">
        <v>49</v>
      </c>
      <c r="I67" s="146">
        <f t="shared" si="2"/>
        <v>251.99327902240327</v>
      </c>
      <c r="J67" s="83">
        <f t="shared" si="3"/>
        <v>15.634935283391108</v>
      </c>
      <c r="K67" s="218"/>
      <c r="L67" s="95" t="s">
        <v>49</v>
      </c>
      <c r="M67" s="95" t="s">
        <v>49</v>
      </c>
      <c r="N67" s="95" t="s">
        <v>49</v>
      </c>
      <c r="O67" s="95" t="s">
        <v>49</v>
      </c>
      <c r="P67" s="95" t="s">
        <v>49</v>
      </c>
      <c r="Q67" s="95" t="s">
        <v>49</v>
      </c>
      <c r="R67" s="95" t="s">
        <v>49</v>
      </c>
      <c r="S67" s="128" t="s">
        <v>49</v>
      </c>
      <c r="T67" s="128" t="s">
        <v>49</v>
      </c>
      <c r="U67" s="128"/>
      <c r="V67" s="128" t="s">
        <v>49</v>
      </c>
      <c r="W67" s="128" t="s">
        <v>49</v>
      </c>
      <c r="X67" s="128" t="s">
        <v>49</v>
      </c>
      <c r="Y67" s="128" t="s">
        <v>49</v>
      </c>
      <c r="AA67" s="135">
        <v>168.625</v>
      </c>
      <c r="AB67" s="141">
        <f t="shared" si="4"/>
        <v>2.3159593462436479</v>
      </c>
      <c r="AD67" s="143">
        <v>1938</v>
      </c>
      <c r="AE67" s="130" t="s">
        <v>49</v>
      </c>
      <c r="AF67" s="130" t="s">
        <v>49</v>
      </c>
      <c r="AG67" s="130" t="s">
        <v>49</v>
      </c>
      <c r="AH67" s="130" t="s">
        <v>49</v>
      </c>
      <c r="AI67" s="130" t="s">
        <v>49</v>
      </c>
      <c r="AJ67" s="130" t="s">
        <v>49</v>
      </c>
      <c r="AV67" s="103">
        <v>7281</v>
      </c>
      <c r="AW67" s="124">
        <v>1611.7321527393474</v>
      </c>
      <c r="AX67" s="104">
        <v>4.5174999999999992</v>
      </c>
    </row>
    <row r="68" spans="1:50" x14ac:dyDescent="0.3">
      <c r="A68" s="143">
        <v>1939</v>
      </c>
      <c r="B68" s="5" t="s">
        <v>49</v>
      </c>
      <c r="C68" s="5" t="s">
        <v>49</v>
      </c>
      <c r="D68" s="147">
        <v>260.30309278350518</v>
      </c>
      <c r="E68" s="95" t="s">
        <v>49</v>
      </c>
      <c r="F68" s="95" t="s">
        <v>49</v>
      </c>
      <c r="G68" s="95" t="s">
        <v>49</v>
      </c>
      <c r="H68" s="95" t="s">
        <v>49</v>
      </c>
      <c r="I68" s="146">
        <f t="shared" si="2"/>
        <v>260.30309278350518</v>
      </c>
      <c r="J68" s="83">
        <f t="shared" si="3"/>
        <v>18.069637729619263</v>
      </c>
      <c r="K68" s="218"/>
      <c r="L68" s="95" t="s">
        <v>49</v>
      </c>
      <c r="M68" s="95" t="s">
        <v>49</v>
      </c>
      <c r="N68" s="95" t="s">
        <v>49</v>
      </c>
      <c r="O68" s="95" t="s">
        <v>49</v>
      </c>
      <c r="P68" s="95" t="s">
        <v>49</v>
      </c>
      <c r="Q68" s="95" t="s">
        <v>49</v>
      </c>
      <c r="R68" s="95" t="s">
        <v>49</v>
      </c>
      <c r="S68" s="128" t="s">
        <v>49</v>
      </c>
      <c r="T68" s="128" t="s">
        <v>49</v>
      </c>
      <c r="U68" s="128"/>
      <c r="V68" s="128" t="s">
        <v>49</v>
      </c>
      <c r="W68" s="128" t="s">
        <v>49</v>
      </c>
      <c r="X68" s="128" t="s">
        <v>49</v>
      </c>
      <c r="Y68" s="128" t="s">
        <v>49</v>
      </c>
      <c r="AA68" s="135">
        <v>179.351</v>
      </c>
      <c r="AB68" s="141">
        <f t="shared" si="4"/>
        <v>2.3038021836865767</v>
      </c>
      <c r="AD68" s="143">
        <v>1939</v>
      </c>
      <c r="AE68" s="130" t="s">
        <v>49</v>
      </c>
      <c r="AF68" s="130" t="s">
        <v>49</v>
      </c>
      <c r="AG68" s="130" t="s">
        <v>49</v>
      </c>
      <c r="AH68" s="130" t="s">
        <v>49</v>
      </c>
      <c r="AI68" s="130" t="s">
        <v>49</v>
      </c>
      <c r="AJ68" s="130" t="s">
        <v>49</v>
      </c>
      <c r="AV68" s="103">
        <v>7785</v>
      </c>
      <c r="AW68" s="124">
        <v>1440.5551272166535</v>
      </c>
      <c r="AX68" s="104">
        <v>5.4041666666666677</v>
      </c>
    </row>
    <row r="69" spans="1:50" x14ac:dyDescent="0.3">
      <c r="A69" s="143">
        <v>1940</v>
      </c>
      <c r="B69" s="5" t="s">
        <v>49</v>
      </c>
      <c r="C69" s="5" t="s">
        <v>49</v>
      </c>
      <c r="D69" s="147">
        <v>265.36625514403289</v>
      </c>
      <c r="E69" s="95" t="s">
        <v>49</v>
      </c>
      <c r="F69" s="95" t="s">
        <v>49</v>
      </c>
      <c r="G69" s="95" t="s">
        <v>49</v>
      </c>
      <c r="H69" s="95" t="s">
        <v>49</v>
      </c>
      <c r="I69" s="146">
        <f t="shared" si="2"/>
        <v>265.36625514403289</v>
      </c>
      <c r="J69" s="83">
        <f t="shared" si="3"/>
        <v>15.626337548334824</v>
      </c>
      <c r="K69" s="218"/>
      <c r="L69" s="95" t="s">
        <v>49</v>
      </c>
      <c r="M69" s="95" t="s">
        <v>49</v>
      </c>
      <c r="N69" s="95" t="s">
        <v>49</v>
      </c>
      <c r="O69" s="95" t="s">
        <v>49</v>
      </c>
      <c r="P69" s="95" t="s">
        <v>49</v>
      </c>
      <c r="Q69" s="95" t="s">
        <v>49</v>
      </c>
      <c r="R69" s="95" t="s">
        <v>49</v>
      </c>
      <c r="S69" s="128" t="s">
        <v>49</v>
      </c>
      <c r="T69" s="128" t="s">
        <v>49</v>
      </c>
      <c r="U69" s="128"/>
      <c r="V69" s="128" t="s">
        <v>49</v>
      </c>
      <c r="W69" s="128" t="s">
        <v>49</v>
      </c>
      <c r="X69" s="128" t="s">
        <v>49</v>
      </c>
      <c r="Y69" s="128" t="s">
        <v>49</v>
      </c>
      <c r="AA69" s="135">
        <v>438.74799999999999</v>
      </c>
      <c r="AB69" s="141">
        <f t="shared" si="4"/>
        <v>5.3188022790641289</v>
      </c>
      <c r="AD69" s="143">
        <v>1940</v>
      </c>
      <c r="AE69" s="130" t="s">
        <v>49</v>
      </c>
      <c r="AF69" s="130" t="s">
        <v>49</v>
      </c>
      <c r="AG69" s="130" t="s">
        <v>49</v>
      </c>
      <c r="AH69" s="130" t="s">
        <v>49</v>
      </c>
      <c r="AI69" s="130" t="s">
        <v>49</v>
      </c>
      <c r="AJ69" s="130" t="s">
        <v>49</v>
      </c>
      <c r="AV69" s="103">
        <v>8249</v>
      </c>
      <c r="AW69" s="124">
        <v>1698.1986618630986</v>
      </c>
      <c r="AX69" s="104">
        <v>4.857499999999999</v>
      </c>
    </row>
    <row r="70" spans="1:50" x14ac:dyDescent="0.3">
      <c r="A70" s="143">
        <v>1941</v>
      </c>
      <c r="B70" s="5" t="s">
        <v>49</v>
      </c>
      <c r="C70" s="5" t="s">
        <v>49</v>
      </c>
      <c r="D70" s="147">
        <v>271.10597938144332</v>
      </c>
      <c r="E70" s="95" t="s">
        <v>49</v>
      </c>
      <c r="F70" s="95" t="s">
        <v>49</v>
      </c>
      <c r="G70" s="95" t="s">
        <v>49</v>
      </c>
      <c r="H70" s="95" t="s">
        <v>49</v>
      </c>
      <c r="I70" s="146">
        <f t="shared" si="2"/>
        <v>271.10597938144332</v>
      </c>
      <c r="J70" s="83">
        <f t="shared" si="3"/>
        <v>14.247355321695942</v>
      </c>
      <c r="K70" s="218"/>
      <c r="L70" s="95" t="s">
        <v>49</v>
      </c>
      <c r="M70" s="95" t="s">
        <v>49</v>
      </c>
      <c r="N70" s="95" t="s">
        <v>49</v>
      </c>
      <c r="O70" s="95" t="s">
        <v>49</v>
      </c>
      <c r="P70" s="95" t="s">
        <v>49</v>
      </c>
      <c r="Q70" s="95" t="s">
        <v>49</v>
      </c>
      <c r="R70" s="95" t="s">
        <v>49</v>
      </c>
      <c r="S70" s="128" t="s">
        <v>49</v>
      </c>
      <c r="T70" s="128" t="s">
        <v>49</v>
      </c>
      <c r="U70" s="128"/>
      <c r="V70" s="128" t="s">
        <v>49</v>
      </c>
      <c r="W70" s="128" t="s">
        <v>49</v>
      </c>
      <c r="X70" s="128" t="s">
        <v>49</v>
      </c>
      <c r="Y70" s="128" t="s">
        <v>49</v>
      </c>
      <c r="AA70" s="135">
        <v>593.69899999999996</v>
      </c>
      <c r="AB70" s="141">
        <f t="shared" si="4"/>
        <v>6.4308817157712301</v>
      </c>
      <c r="AD70" s="143">
        <v>1941</v>
      </c>
      <c r="AE70" s="130" t="s">
        <v>49</v>
      </c>
      <c r="AF70" s="130" t="s">
        <v>49</v>
      </c>
      <c r="AG70" s="130" t="s">
        <v>49</v>
      </c>
      <c r="AH70" s="130" t="s">
        <v>49</v>
      </c>
      <c r="AI70" s="130" t="s">
        <v>49</v>
      </c>
      <c r="AJ70" s="130" t="s">
        <v>49</v>
      </c>
      <c r="AV70" s="103">
        <v>9232</v>
      </c>
      <c r="AW70" s="124">
        <v>1902.851253864651</v>
      </c>
      <c r="AX70" s="104">
        <v>4.8516666666666675</v>
      </c>
    </row>
    <row r="71" spans="1:50" x14ac:dyDescent="0.3">
      <c r="A71" s="143">
        <v>1942</v>
      </c>
      <c r="B71" s="5" t="s">
        <v>49</v>
      </c>
      <c r="C71" s="5" t="s">
        <v>49</v>
      </c>
      <c r="D71" s="147">
        <v>276.29855670103098</v>
      </c>
      <c r="E71" s="95" t="s">
        <v>49</v>
      </c>
      <c r="F71" s="95" t="s">
        <v>49</v>
      </c>
      <c r="G71" s="95" t="s">
        <v>49</v>
      </c>
      <c r="H71" s="95" t="s">
        <v>49</v>
      </c>
      <c r="I71" s="146">
        <f t="shared" si="2"/>
        <v>276.29855670103098</v>
      </c>
      <c r="J71" s="83">
        <f t="shared" si="3"/>
        <v>12.546091189963491</v>
      </c>
      <c r="K71" s="218"/>
      <c r="L71" s="95" t="s">
        <v>49</v>
      </c>
      <c r="M71" s="95" t="s">
        <v>49</v>
      </c>
      <c r="N71" s="95" t="s">
        <v>49</v>
      </c>
      <c r="O71" s="95" t="s">
        <v>49</v>
      </c>
      <c r="P71" s="95" t="s">
        <v>49</v>
      </c>
      <c r="Q71" s="95" t="s">
        <v>49</v>
      </c>
      <c r="R71" s="95" t="s">
        <v>49</v>
      </c>
      <c r="S71" s="128" t="s">
        <v>49</v>
      </c>
      <c r="T71" s="128" t="s">
        <v>49</v>
      </c>
      <c r="U71" s="128"/>
      <c r="V71" s="128" t="s">
        <v>49</v>
      </c>
      <c r="W71" s="128" t="s">
        <v>49</v>
      </c>
      <c r="X71" s="128" t="s">
        <v>49</v>
      </c>
      <c r="Y71" s="128" t="s">
        <v>49</v>
      </c>
      <c r="AA71" s="135">
        <v>523.04999999999995</v>
      </c>
      <c r="AB71" s="141">
        <f t="shared" si="4"/>
        <v>4.8970133882595261</v>
      </c>
      <c r="AD71" s="143">
        <v>1942</v>
      </c>
      <c r="AE71" s="130" t="s">
        <v>49</v>
      </c>
      <c r="AF71" s="130" t="s">
        <v>49</v>
      </c>
      <c r="AG71" s="130" t="s">
        <v>49</v>
      </c>
      <c r="AH71" s="130" t="s">
        <v>49</v>
      </c>
      <c r="AI71" s="130" t="s">
        <v>49</v>
      </c>
      <c r="AJ71" s="130" t="s">
        <v>49</v>
      </c>
      <c r="AV71" s="103">
        <v>10681</v>
      </c>
      <c r="AW71" s="124">
        <v>2202.2680412371133</v>
      </c>
      <c r="AX71" s="104">
        <v>4.8500000000000005</v>
      </c>
    </row>
    <row r="72" spans="1:50" x14ac:dyDescent="0.3">
      <c r="A72" s="143">
        <v>1943</v>
      </c>
      <c r="B72" s="5" t="s">
        <v>49</v>
      </c>
      <c r="C72" s="5" t="s">
        <v>49</v>
      </c>
      <c r="D72" s="147">
        <v>49.512757201646089</v>
      </c>
      <c r="E72" s="95" t="s">
        <v>49</v>
      </c>
      <c r="F72" s="95" t="s">
        <v>49</v>
      </c>
      <c r="G72" s="95" t="s">
        <v>49</v>
      </c>
      <c r="H72" s="95" t="s">
        <v>49</v>
      </c>
      <c r="I72" s="146">
        <f t="shared" si="2"/>
        <v>49.512757201646089</v>
      </c>
      <c r="J72" s="83">
        <f t="shared" si="3"/>
        <v>1.8441460392327711</v>
      </c>
      <c r="K72" s="218"/>
      <c r="L72" s="95" t="s">
        <v>49</v>
      </c>
      <c r="M72" s="95" t="s">
        <v>49</v>
      </c>
      <c r="N72" s="95" t="s">
        <v>49</v>
      </c>
      <c r="O72" s="95" t="s">
        <v>49</v>
      </c>
      <c r="P72" s="95" t="s">
        <v>49</v>
      </c>
      <c r="Q72" s="95" t="s">
        <v>49</v>
      </c>
      <c r="R72" s="95" t="s">
        <v>49</v>
      </c>
      <c r="S72" s="128" t="s">
        <v>49</v>
      </c>
      <c r="T72" s="128" t="s">
        <v>49</v>
      </c>
      <c r="U72" s="128"/>
      <c r="V72" s="128" t="s">
        <v>49</v>
      </c>
      <c r="W72" s="128" t="s">
        <v>49</v>
      </c>
      <c r="X72" s="128" t="s">
        <v>49</v>
      </c>
      <c r="Y72" s="128" t="s">
        <v>49</v>
      </c>
      <c r="AA72" s="128" t="s">
        <v>49</v>
      </c>
      <c r="AB72" s="128" t="s">
        <v>49</v>
      </c>
      <c r="AD72" s="143">
        <v>1943</v>
      </c>
      <c r="AE72" s="130" t="s">
        <v>49</v>
      </c>
      <c r="AF72" s="130" t="s">
        <v>49</v>
      </c>
      <c r="AG72" s="130" t="s">
        <v>49</v>
      </c>
      <c r="AH72" s="130" t="s">
        <v>49</v>
      </c>
      <c r="AI72" s="130" t="s">
        <v>49</v>
      </c>
      <c r="AJ72" s="130" t="s">
        <v>49</v>
      </c>
      <c r="AV72" s="103">
        <v>13035</v>
      </c>
      <c r="AW72" s="124">
        <v>2684.8609680741506</v>
      </c>
      <c r="AX72" s="104">
        <v>4.8549999999999995</v>
      </c>
    </row>
    <row r="73" spans="1:50" x14ac:dyDescent="0.3">
      <c r="A73" s="143">
        <v>1944</v>
      </c>
      <c r="B73" s="5" t="s">
        <v>49</v>
      </c>
      <c r="C73" s="5" t="s">
        <v>49</v>
      </c>
      <c r="D73" s="147">
        <v>49.614845360824745</v>
      </c>
      <c r="E73" s="95" t="s">
        <v>49</v>
      </c>
      <c r="F73" s="95" t="s">
        <v>49</v>
      </c>
      <c r="G73" s="95" t="s">
        <v>49</v>
      </c>
      <c r="H73" s="95" t="s">
        <v>49</v>
      </c>
      <c r="I73" s="146">
        <f t="shared" si="2"/>
        <v>49.614845360824745</v>
      </c>
      <c r="J73" s="83">
        <f t="shared" si="3"/>
        <v>1.2807690166367187</v>
      </c>
      <c r="K73" s="218"/>
      <c r="L73" s="95" t="s">
        <v>49</v>
      </c>
      <c r="M73" s="95" t="s">
        <v>49</v>
      </c>
      <c r="N73" s="95" t="s">
        <v>49</v>
      </c>
      <c r="O73" s="95" t="s">
        <v>49</v>
      </c>
      <c r="P73" s="95" t="s">
        <v>49</v>
      </c>
      <c r="Q73" s="95" t="s">
        <v>49</v>
      </c>
      <c r="R73" s="95" t="s">
        <v>49</v>
      </c>
      <c r="S73" s="128" t="s">
        <v>49</v>
      </c>
      <c r="T73" s="128" t="s">
        <v>49</v>
      </c>
      <c r="U73" s="128"/>
      <c r="V73" s="128" t="s">
        <v>49</v>
      </c>
      <c r="W73" s="128" t="s">
        <v>49</v>
      </c>
      <c r="X73" s="128" t="s">
        <v>49</v>
      </c>
      <c r="Y73" s="128" t="s">
        <v>49</v>
      </c>
      <c r="AA73" s="128" t="s">
        <v>49</v>
      </c>
      <c r="AB73" s="128" t="s">
        <v>49</v>
      </c>
      <c r="AD73" s="143">
        <v>1944</v>
      </c>
      <c r="AE73" s="130" t="s">
        <v>49</v>
      </c>
      <c r="AF73" s="130" t="s">
        <v>49</v>
      </c>
      <c r="AG73" s="130" t="s">
        <v>49</v>
      </c>
      <c r="AH73" s="130" t="s">
        <v>49</v>
      </c>
      <c r="AI73" s="130" t="s">
        <v>49</v>
      </c>
      <c r="AJ73" s="130" t="s">
        <v>49</v>
      </c>
      <c r="AV73" s="103">
        <v>18801</v>
      </c>
      <c r="AW73" s="124">
        <v>3873.8324175824168</v>
      </c>
      <c r="AX73" s="104">
        <v>4.8533333333333344</v>
      </c>
    </row>
    <row r="74" spans="1:50" x14ac:dyDescent="0.3">
      <c r="A74" s="143">
        <v>1945</v>
      </c>
      <c r="B74" s="5" t="s">
        <v>49</v>
      </c>
      <c r="C74" s="5" t="s">
        <v>49</v>
      </c>
      <c r="D74" s="147">
        <v>49.614845360824745</v>
      </c>
      <c r="E74" s="95" t="s">
        <v>49</v>
      </c>
      <c r="F74" s="95" t="s">
        <v>49</v>
      </c>
      <c r="G74" s="95" t="s">
        <v>49</v>
      </c>
      <c r="H74" s="95" t="s">
        <v>49</v>
      </c>
      <c r="I74" s="146">
        <f t="shared" si="2"/>
        <v>49.614845360824745</v>
      </c>
      <c r="J74" s="83">
        <f t="shared" si="3"/>
        <v>1.1710528470404395</v>
      </c>
      <c r="K74" s="218"/>
      <c r="L74" s="95" t="s">
        <v>49</v>
      </c>
      <c r="M74" s="95" t="s">
        <v>49</v>
      </c>
      <c r="N74" s="95" t="s">
        <v>49</v>
      </c>
      <c r="O74" s="95" t="s">
        <v>49</v>
      </c>
      <c r="P74" s="95" t="s">
        <v>49</v>
      </c>
      <c r="Q74" s="95" t="s">
        <v>49</v>
      </c>
      <c r="R74" s="95" t="s">
        <v>49</v>
      </c>
      <c r="S74" s="128" t="s">
        <v>49</v>
      </c>
      <c r="T74" s="128" t="s">
        <v>49</v>
      </c>
      <c r="U74" s="128"/>
      <c r="V74" s="128" t="s">
        <v>49</v>
      </c>
      <c r="W74" s="128" t="s">
        <v>49</v>
      </c>
      <c r="X74" s="128" t="s">
        <v>49</v>
      </c>
      <c r="Y74" s="128" t="s">
        <v>49</v>
      </c>
      <c r="AA74" s="128" t="s">
        <v>49</v>
      </c>
      <c r="AB74" s="128" t="s">
        <v>49</v>
      </c>
      <c r="AD74" s="143">
        <v>1945</v>
      </c>
      <c r="AE74" s="130" t="s">
        <v>49</v>
      </c>
      <c r="AF74" s="130" t="s">
        <v>49</v>
      </c>
      <c r="AG74" s="130" t="s">
        <v>49</v>
      </c>
      <c r="AH74" s="130" t="s">
        <v>49</v>
      </c>
      <c r="AI74" s="130" t="s">
        <v>49</v>
      </c>
      <c r="AJ74" s="130" t="s">
        <v>49</v>
      </c>
      <c r="AV74" s="103">
        <v>20566</v>
      </c>
      <c r="AW74" s="124">
        <v>4236.7725321888411</v>
      </c>
      <c r="AX74" s="104">
        <v>4.854166666666667</v>
      </c>
    </row>
    <row r="75" spans="1:50" x14ac:dyDescent="0.3">
      <c r="A75" s="143">
        <v>1946</v>
      </c>
      <c r="B75" s="5" t="s">
        <v>49</v>
      </c>
      <c r="C75" s="5" t="s">
        <v>49</v>
      </c>
      <c r="D75" s="147">
        <v>49.512757201646089</v>
      </c>
      <c r="E75" s="95" t="s">
        <v>49</v>
      </c>
      <c r="F75" s="95" t="s">
        <v>49</v>
      </c>
      <c r="G75" s="95" t="s">
        <v>49</v>
      </c>
      <c r="H75" s="95" t="s">
        <v>49</v>
      </c>
      <c r="I75" s="146">
        <f t="shared" si="2"/>
        <v>49.512757201646089</v>
      </c>
      <c r="J75" s="83">
        <f t="shared" si="3"/>
        <v>0.86125842727532131</v>
      </c>
      <c r="K75" s="218"/>
      <c r="L75" s="95" t="s">
        <v>49</v>
      </c>
      <c r="M75" s="95" t="s">
        <v>49</v>
      </c>
      <c r="N75" s="95" t="s">
        <v>49</v>
      </c>
      <c r="O75" s="95" t="s">
        <v>49</v>
      </c>
      <c r="P75" s="95" t="s">
        <v>49</v>
      </c>
      <c r="Q75" s="95" t="s">
        <v>49</v>
      </c>
      <c r="R75" s="95" t="s">
        <v>49</v>
      </c>
      <c r="S75" s="128" t="s">
        <v>49</v>
      </c>
      <c r="T75" s="128" t="s">
        <v>49</v>
      </c>
      <c r="U75" s="128"/>
      <c r="V75" s="128" t="s">
        <v>49</v>
      </c>
      <c r="W75" s="128" t="s">
        <v>49</v>
      </c>
      <c r="X75" s="128" t="s">
        <v>49</v>
      </c>
      <c r="Y75" s="128" t="s">
        <v>49</v>
      </c>
      <c r="AA75" s="135">
        <v>1786.9680000000001</v>
      </c>
      <c r="AB75" s="141">
        <f t="shared" ref="AB75:AB82" si="5">(AA75/AV75)*100</f>
        <v>6.3980236305048344</v>
      </c>
      <c r="AD75" s="143">
        <v>1946</v>
      </c>
      <c r="AE75" s="130" t="s">
        <v>49</v>
      </c>
      <c r="AF75" s="130" t="s">
        <v>49</v>
      </c>
      <c r="AG75" s="130" t="s">
        <v>49</v>
      </c>
      <c r="AH75" s="130" t="s">
        <v>49</v>
      </c>
      <c r="AI75" s="130" t="s">
        <v>49</v>
      </c>
      <c r="AJ75" s="130" t="s">
        <v>49</v>
      </c>
      <c r="AV75" s="103">
        <v>27930</v>
      </c>
      <c r="AW75" s="124">
        <v>5748.8850771869638</v>
      </c>
      <c r="AX75" s="104">
        <v>4.8583333333333334</v>
      </c>
    </row>
    <row r="76" spans="1:50" x14ac:dyDescent="0.3">
      <c r="A76" s="143">
        <v>1947</v>
      </c>
      <c r="B76" s="5" t="s">
        <v>49</v>
      </c>
      <c r="C76" s="5" t="s">
        <v>49</v>
      </c>
      <c r="D76" s="147">
        <v>49.512757201646089</v>
      </c>
      <c r="E76" s="95" t="s">
        <v>49</v>
      </c>
      <c r="F76" s="95" t="s">
        <v>49</v>
      </c>
      <c r="G76" s="95" t="s">
        <v>49</v>
      </c>
      <c r="H76" s="95" t="s">
        <v>49</v>
      </c>
      <c r="I76" s="146">
        <f t="shared" si="2"/>
        <v>49.512757201646089</v>
      </c>
      <c r="J76" s="83">
        <f t="shared" si="3"/>
        <v>0.77565677078296746</v>
      </c>
      <c r="K76" s="218"/>
      <c r="L76" s="95" t="s">
        <v>49</v>
      </c>
      <c r="M76" s="95" t="s">
        <v>49</v>
      </c>
      <c r="N76" s="95" t="s">
        <v>49</v>
      </c>
      <c r="O76" s="95" t="s">
        <v>49</v>
      </c>
      <c r="P76" s="95" t="s">
        <v>49</v>
      </c>
      <c r="Q76" s="95" t="s">
        <v>49</v>
      </c>
      <c r="R76" s="95" t="s">
        <v>49</v>
      </c>
      <c r="S76" s="128" t="s">
        <v>49</v>
      </c>
      <c r="T76" s="128" t="s">
        <v>49</v>
      </c>
      <c r="U76" s="128"/>
      <c r="V76" s="128" t="s">
        <v>49</v>
      </c>
      <c r="W76" s="128" t="s">
        <v>49</v>
      </c>
      <c r="X76" s="128" t="s">
        <v>49</v>
      </c>
      <c r="Y76" s="128" t="s">
        <v>49</v>
      </c>
      <c r="AA76" s="135">
        <v>2841.127</v>
      </c>
      <c r="AB76" s="141">
        <f t="shared" si="5"/>
        <v>9.1581310640492539</v>
      </c>
      <c r="AD76" s="143">
        <v>1947</v>
      </c>
      <c r="AE76" s="130" t="s">
        <v>49</v>
      </c>
      <c r="AF76" s="130" t="s">
        <v>49</v>
      </c>
      <c r="AG76" s="130" t="s">
        <v>49</v>
      </c>
      <c r="AH76" s="130" t="s">
        <v>49</v>
      </c>
      <c r="AI76" s="130" t="s">
        <v>49</v>
      </c>
      <c r="AJ76" s="130" t="s">
        <v>49</v>
      </c>
      <c r="AV76" s="103">
        <v>31023</v>
      </c>
      <c r="AW76" s="124">
        <v>6383.333333333333</v>
      </c>
      <c r="AX76" s="104">
        <v>4.8600000000000003</v>
      </c>
    </row>
    <row r="77" spans="1:50" x14ac:dyDescent="0.3">
      <c r="A77" s="143">
        <v>1948</v>
      </c>
      <c r="B77" s="5" t="s">
        <v>49</v>
      </c>
      <c r="C77" s="5" t="s">
        <v>49</v>
      </c>
      <c r="D77" s="147">
        <v>34.97558139534884</v>
      </c>
      <c r="E77" s="95" t="s">
        <v>49</v>
      </c>
      <c r="F77" s="95" t="s">
        <v>49</v>
      </c>
      <c r="G77" s="95" t="s">
        <v>49</v>
      </c>
      <c r="H77" s="95" t="s">
        <v>49</v>
      </c>
      <c r="I77" s="146">
        <f t="shared" si="2"/>
        <v>34.97558139534884</v>
      </c>
      <c r="J77" s="83">
        <f t="shared" si="3"/>
        <v>0.59849407053207371</v>
      </c>
      <c r="K77" s="218"/>
      <c r="L77" s="95" t="s">
        <v>49</v>
      </c>
      <c r="M77" s="95" t="s">
        <v>49</v>
      </c>
      <c r="N77" s="95" t="s">
        <v>49</v>
      </c>
      <c r="O77" s="95" t="s">
        <v>49</v>
      </c>
      <c r="P77" s="95" t="s">
        <v>49</v>
      </c>
      <c r="Q77" s="95" t="s">
        <v>49</v>
      </c>
      <c r="R77" s="95" t="s">
        <v>49</v>
      </c>
      <c r="S77" s="128" t="s">
        <v>49</v>
      </c>
      <c r="T77" s="128" t="s">
        <v>49</v>
      </c>
      <c r="U77" s="128"/>
      <c r="V77" s="128" t="s">
        <v>49</v>
      </c>
      <c r="W77" s="128" t="s">
        <v>49</v>
      </c>
      <c r="X77" s="128" t="s">
        <v>49</v>
      </c>
      <c r="Y77" s="128" t="s">
        <v>49</v>
      </c>
      <c r="AA77" s="135">
        <v>3358.748</v>
      </c>
      <c r="AB77" s="141">
        <f t="shared" si="5"/>
        <v>10.146968369535664</v>
      </c>
      <c r="AD77" s="143">
        <v>1948</v>
      </c>
      <c r="AE77" s="130" t="s">
        <v>49</v>
      </c>
      <c r="AF77" s="130" t="s">
        <v>49</v>
      </c>
      <c r="AG77" s="130" t="s">
        <v>49</v>
      </c>
      <c r="AH77" s="130" t="s">
        <v>49</v>
      </c>
      <c r="AI77" s="130" t="s">
        <v>49</v>
      </c>
      <c r="AJ77" s="130" t="s">
        <v>49</v>
      </c>
      <c r="AV77" s="103">
        <v>33101</v>
      </c>
      <c r="AW77" s="124">
        <v>5843.9311460938652</v>
      </c>
      <c r="AX77" s="104">
        <v>5.6641666666666666</v>
      </c>
    </row>
    <row r="78" spans="1:50" x14ac:dyDescent="0.3">
      <c r="A78" s="143">
        <v>1949</v>
      </c>
      <c r="B78" s="5" t="s">
        <v>49</v>
      </c>
      <c r="C78" s="5" t="s">
        <v>49</v>
      </c>
      <c r="D78" s="147">
        <v>27.850925925925925</v>
      </c>
      <c r="E78" s="95" t="s">
        <v>49</v>
      </c>
      <c r="F78" s="95" t="s">
        <v>49</v>
      </c>
      <c r="G78" s="95" t="s">
        <v>49</v>
      </c>
      <c r="H78" s="95" t="s">
        <v>49</v>
      </c>
      <c r="I78" s="146">
        <f t="shared" si="2"/>
        <v>27.850925925925925</v>
      </c>
      <c r="J78" s="83">
        <f t="shared" si="3"/>
        <v>0.61128188009176188</v>
      </c>
      <c r="K78" s="218"/>
      <c r="L78" s="95" t="s">
        <v>49</v>
      </c>
      <c r="M78" s="95" t="s">
        <v>49</v>
      </c>
      <c r="N78" s="95" t="s">
        <v>49</v>
      </c>
      <c r="O78" s="95" t="s">
        <v>49</v>
      </c>
      <c r="P78" s="95" t="s">
        <v>49</v>
      </c>
      <c r="Q78" s="95" t="s">
        <v>49</v>
      </c>
      <c r="R78" s="95" t="s">
        <v>49</v>
      </c>
      <c r="S78" s="128" t="s">
        <v>49</v>
      </c>
      <c r="T78" s="128" t="s">
        <v>49</v>
      </c>
      <c r="U78" s="128"/>
      <c r="V78" s="128" t="s">
        <v>49</v>
      </c>
      <c r="W78" s="128" t="s">
        <v>49</v>
      </c>
      <c r="X78" s="128" t="s">
        <v>49</v>
      </c>
      <c r="Y78" s="128" t="s">
        <v>49</v>
      </c>
      <c r="AA78" s="135">
        <v>3777.6309999999999</v>
      </c>
      <c r="AB78" s="141">
        <f t="shared" si="5"/>
        <v>10.374686916401187</v>
      </c>
      <c r="AD78" s="143">
        <v>1949</v>
      </c>
      <c r="AE78" s="130" t="s">
        <v>49</v>
      </c>
      <c r="AF78" s="130" t="s">
        <v>49</v>
      </c>
      <c r="AG78" s="130" t="s">
        <v>49</v>
      </c>
      <c r="AH78" s="130" t="s">
        <v>49</v>
      </c>
      <c r="AI78" s="130" t="s">
        <v>49</v>
      </c>
      <c r="AJ78" s="130" t="s">
        <v>49</v>
      </c>
      <c r="AV78" s="103">
        <v>36412</v>
      </c>
      <c r="AW78" s="124">
        <v>4556.1510708848618</v>
      </c>
      <c r="AX78" s="104">
        <v>7.9918333333333331</v>
      </c>
    </row>
    <row r="79" spans="1:50" x14ac:dyDescent="0.3">
      <c r="A79" s="143">
        <v>1950</v>
      </c>
      <c r="B79" s="5" t="s">
        <v>49</v>
      </c>
      <c r="C79" s="5" t="s">
        <v>49</v>
      </c>
      <c r="D79" s="147">
        <v>27.818728323699421</v>
      </c>
      <c r="E79" s="95" t="s">
        <v>49</v>
      </c>
      <c r="F79" s="95" t="s">
        <v>49</v>
      </c>
      <c r="G79" s="95" t="s">
        <v>49</v>
      </c>
      <c r="H79" s="95" t="s">
        <v>49</v>
      </c>
      <c r="I79" s="146">
        <f t="shared" si="2"/>
        <v>27.818728323699421</v>
      </c>
      <c r="J79" s="83">
        <f t="shared" si="3"/>
        <v>0.57016857734024895</v>
      </c>
      <c r="K79" s="218"/>
      <c r="L79" s="95" t="s">
        <v>49</v>
      </c>
      <c r="M79" s="95" t="s">
        <v>49</v>
      </c>
      <c r="N79" s="95" t="s">
        <v>49</v>
      </c>
      <c r="O79" s="95" t="s">
        <v>49</v>
      </c>
      <c r="P79" s="95" t="s">
        <v>49</v>
      </c>
      <c r="Q79" s="95" t="s">
        <v>49</v>
      </c>
      <c r="R79" s="95" t="s">
        <v>49</v>
      </c>
      <c r="S79" s="128" t="s">
        <v>49</v>
      </c>
      <c r="T79" s="128" t="s">
        <v>49</v>
      </c>
      <c r="U79" s="128"/>
      <c r="V79" s="128" t="s">
        <v>49</v>
      </c>
      <c r="W79" s="128" t="s">
        <v>49</v>
      </c>
      <c r="X79" s="128" t="s">
        <v>49</v>
      </c>
      <c r="Y79" s="128" t="s">
        <v>49</v>
      </c>
      <c r="AA79" s="135">
        <v>5274.68</v>
      </c>
      <c r="AB79" s="141">
        <f t="shared" si="5"/>
        <v>12.510210374024618</v>
      </c>
      <c r="AD79" s="143">
        <v>1950</v>
      </c>
      <c r="AE79" s="130" t="s">
        <v>49</v>
      </c>
      <c r="AF79" s="130" t="s">
        <v>49</v>
      </c>
      <c r="AG79" s="130" t="s">
        <v>49</v>
      </c>
      <c r="AH79" s="130" t="s">
        <v>49</v>
      </c>
      <c r="AI79" s="130" t="s">
        <v>49</v>
      </c>
      <c r="AJ79" s="130" t="s">
        <v>49</v>
      </c>
      <c r="AV79" s="103">
        <v>42163</v>
      </c>
      <c r="AW79" s="124">
        <v>4879.0356798457087</v>
      </c>
      <c r="AX79" s="104">
        <v>8.6416666666666675</v>
      </c>
    </row>
    <row r="80" spans="1:50" x14ac:dyDescent="0.3">
      <c r="A80" s="143">
        <v>1951</v>
      </c>
      <c r="B80" s="5" t="s">
        <v>49</v>
      </c>
      <c r="C80" s="5" t="s">
        <v>49</v>
      </c>
      <c r="D80" s="293" t="s">
        <v>222</v>
      </c>
      <c r="E80" s="149" t="s">
        <v>49</v>
      </c>
      <c r="F80" s="149" t="s">
        <v>49</v>
      </c>
      <c r="G80" s="149" t="s">
        <v>49</v>
      </c>
      <c r="H80" s="149" t="s">
        <v>49</v>
      </c>
      <c r="I80" s="150">
        <v>506.2</v>
      </c>
      <c r="J80" s="83">
        <f t="shared" si="3"/>
        <v>8.0304534748010603</v>
      </c>
      <c r="K80" s="172"/>
      <c r="L80" s="149" t="s">
        <v>49</v>
      </c>
      <c r="M80" s="149" t="s">
        <v>49</v>
      </c>
      <c r="N80" s="149" t="s">
        <v>49</v>
      </c>
      <c r="O80" s="149" t="s">
        <v>49</v>
      </c>
      <c r="P80" s="95" t="s">
        <v>49</v>
      </c>
      <c r="Q80" s="95" t="s">
        <v>49</v>
      </c>
      <c r="R80" s="95" t="s">
        <v>49</v>
      </c>
      <c r="S80" s="128" t="s">
        <v>49</v>
      </c>
      <c r="T80" s="128" t="s">
        <v>49</v>
      </c>
      <c r="U80" s="128"/>
      <c r="V80" s="128" t="s">
        <v>49</v>
      </c>
      <c r="W80" s="128" t="s">
        <v>49</v>
      </c>
      <c r="X80" s="128" t="s">
        <v>49</v>
      </c>
      <c r="Y80" s="128" t="s">
        <v>49</v>
      </c>
      <c r="AA80" s="135">
        <v>4488.3389999999999</v>
      </c>
      <c r="AB80" s="141">
        <f t="shared" si="5"/>
        <v>8.2544165517241375</v>
      </c>
      <c r="AD80" s="143">
        <v>1951</v>
      </c>
      <c r="AE80" s="130" t="s">
        <v>49</v>
      </c>
      <c r="AF80" s="130" t="s">
        <v>49</v>
      </c>
      <c r="AG80" s="130" t="s">
        <v>49</v>
      </c>
      <c r="AH80" s="130" t="s">
        <v>49</v>
      </c>
      <c r="AI80" s="130" t="s">
        <v>49</v>
      </c>
      <c r="AJ80" s="130" t="s">
        <v>49</v>
      </c>
      <c r="AV80" s="103">
        <v>54375</v>
      </c>
      <c r="AW80" s="124">
        <v>6303.5045478865713</v>
      </c>
      <c r="AX80" s="104">
        <v>8.6261538461538443</v>
      </c>
    </row>
    <row r="81" spans="1:50" x14ac:dyDescent="0.3">
      <c r="A81" s="143">
        <v>1952</v>
      </c>
      <c r="B81" s="5" t="s">
        <v>49</v>
      </c>
      <c r="C81" s="5" t="s">
        <v>49</v>
      </c>
      <c r="D81" s="293"/>
      <c r="E81" s="149" t="s">
        <v>49</v>
      </c>
      <c r="F81" s="149" t="s">
        <v>49</v>
      </c>
      <c r="G81" s="149" t="s">
        <v>49</v>
      </c>
      <c r="H81" s="149" t="s">
        <v>49</v>
      </c>
      <c r="I81" s="95" t="s">
        <v>49</v>
      </c>
      <c r="J81" s="128" t="s">
        <v>49</v>
      </c>
      <c r="K81" s="131"/>
      <c r="L81" s="149" t="s">
        <v>49</v>
      </c>
      <c r="M81" s="149" t="s">
        <v>49</v>
      </c>
      <c r="N81" s="149" t="s">
        <v>49</v>
      </c>
      <c r="O81" s="149" t="s">
        <v>49</v>
      </c>
      <c r="P81" s="95" t="s">
        <v>49</v>
      </c>
      <c r="Q81" s="95" t="s">
        <v>49</v>
      </c>
      <c r="R81" s="95" t="s">
        <v>49</v>
      </c>
      <c r="S81" s="128" t="s">
        <v>49</v>
      </c>
      <c r="T81" s="128" t="s">
        <v>49</v>
      </c>
      <c r="U81" s="128"/>
      <c r="V81" s="128" t="s">
        <v>49</v>
      </c>
      <c r="W81" s="128" t="s">
        <v>49</v>
      </c>
      <c r="X81" s="128" t="s">
        <v>49</v>
      </c>
      <c r="Y81" s="128" t="s">
        <v>49</v>
      </c>
      <c r="AA81" s="135">
        <v>4802.4449999999997</v>
      </c>
      <c r="AB81" s="141">
        <f t="shared" si="5"/>
        <v>7.8737642024494612</v>
      </c>
      <c r="AD81" s="143">
        <v>1952</v>
      </c>
      <c r="AE81" s="130" t="s">
        <v>49</v>
      </c>
      <c r="AF81" s="130" t="s">
        <v>49</v>
      </c>
      <c r="AG81" s="130" t="s">
        <v>49</v>
      </c>
      <c r="AH81" s="130" t="s">
        <v>49</v>
      </c>
      <c r="AI81" s="130" t="s">
        <v>49</v>
      </c>
      <c r="AJ81" s="130" t="s">
        <v>49</v>
      </c>
      <c r="AV81" s="103">
        <v>60993</v>
      </c>
      <c r="AW81" s="124">
        <v>7085.3436592449198</v>
      </c>
      <c r="AX81" s="104">
        <v>8.6083333333333307</v>
      </c>
    </row>
    <row r="82" spans="1:50" x14ac:dyDescent="0.3">
      <c r="A82" s="143">
        <v>1953</v>
      </c>
      <c r="B82" s="5" t="s">
        <v>49</v>
      </c>
      <c r="C82" s="5" t="s">
        <v>49</v>
      </c>
      <c r="D82" s="293"/>
      <c r="E82" s="149" t="s">
        <v>49</v>
      </c>
      <c r="F82" s="149" t="s">
        <v>49</v>
      </c>
      <c r="G82" s="149" t="s">
        <v>49</v>
      </c>
      <c r="H82" s="149" t="s">
        <v>49</v>
      </c>
      <c r="I82" s="95" t="s">
        <v>49</v>
      </c>
      <c r="J82" s="128" t="s">
        <v>49</v>
      </c>
      <c r="K82" s="131"/>
      <c r="L82" s="149" t="s">
        <v>49</v>
      </c>
      <c r="M82" s="149" t="s">
        <v>49</v>
      </c>
      <c r="N82" s="149" t="s">
        <v>49</v>
      </c>
      <c r="O82" s="149" t="s">
        <v>49</v>
      </c>
      <c r="P82" s="95" t="s">
        <v>49</v>
      </c>
      <c r="Q82" s="95" t="s">
        <v>49</v>
      </c>
      <c r="R82" s="95" t="s">
        <v>49</v>
      </c>
      <c r="S82" s="128" t="s">
        <v>49</v>
      </c>
      <c r="T82" s="128" t="s">
        <v>49</v>
      </c>
      <c r="U82" s="128"/>
      <c r="V82" s="128" t="s">
        <v>49</v>
      </c>
      <c r="W82" s="128" t="s">
        <v>49</v>
      </c>
      <c r="X82" s="128" t="s">
        <v>49</v>
      </c>
      <c r="Y82" s="128" t="s">
        <v>49</v>
      </c>
      <c r="AA82" s="135">
        <v>2134.9119999999998</v>
      </c>
      <c r="AB82" s="141">
        <f t="shared" si="5"/>
        <v>3.5192404061716998</v>
      </c>
      <c r="AD82" s="143">
        <v>1953</v>
      </c>
      <c r="AE82" s="130" t="s">
        <v>49</v>
      </c>
      <c r="AF82" s="130" t="s">
        <v>49</v>
      </c>
      <c r="AG82" s="130" t="s">
        <v>49</v>
      </c>
      <c r="AH82" s="130" t="s">
        <v>49</v>
      </c>
      <c r="AI82" s="130" t="s">
        <v>49</v>
      </c>
      <c r="AJ82" s="130" t="s">
        <v>49</v>
      </c>
      <c r="AV82" s="103">
        <v>60664</v>
      </c>
      <c r="AW82" s="124">
        <v>7047.1248789932242</v>
      </c>
      <c r="AX82" s="104">
        <v>8.6083333333333325</v>
      </c>
    </row>
    <row r="83" spans="1:50" x14ac:dyDescent="0.3">
      <c r="A83" s="143">
        <v>1954</v>
      </c>
      <c r="B83" s="5" t="s">
        <v>49</v>
      </c>
      <c r="C83" s="5" t="s">
        <v>49</v>
      </c>
      <c r="D83" s="5" t="s">
        <v>49</v>
      </c>
      <c r="E83" s="149" t="s">
        <v>49</v>
      </c>
      <c r="F83" s="149" t="s">
        <v>49</v>
      </c>
      <c r="G83" s="149" t="s">
        <v>49</v>
      </c>
      <c r="H83" s="149" t="s">
        <v>49</v>
      </c>
      <c r="I83" s="95" t="s">
        <v>49</v>
      </c>
      <c r="J83" s="128" t="s">
        <v>49</v>
      </c>
      <c r="K83" s="131"/>
      <c r="L83" s="149" t="s">
        <v>49</v>
      </c>
      <c r="M83" s="149" t="s">
        <v>49</v>
      </c>
      <c r="N83" s="149" t="s">
        <v>49</v>
      </c>
      <c r="O83" s="149" t="s">
        <v>49</v>
      </c>
      <c r="P83" s="95" t="s">
        <v>49</v>
      </c>
      <c r="Q83" s="95" t="s">
        <v>49</v>
      </c>
      <c r="R83" s="95" t="s">
        <v>49</v>
      </c>
      <c r="S83" s="128" t="s">
        <v>49</v>
      </c>
      <c r="T83" s="128" t="s">
        <v>49</v>
      </c>
      <c r="U83" s="128"/>
      <c r="V83" s="128" t="s">
        <v>49</v>
      </c>
      <c r="W83" s="128" t="s">
        <v>49</v>
      </c>
      <c r="X83" s="128" t="s">
        <v>49</v>
      </c>
      <c r="Y83" s="128" t="s">
        <v>49</v>
      </c>
      <c r="AA83" s="128" t="s">
        <v>49</v>
      </c>
      <c r="AB83" s="128" t="s">
        <v>49</v>
      </c>
      <c r="AD83" s="143">
        <v>1954</v>
      </c>
      <c r="AE83" s="130" t="s">
        <v>49</v>
      </c>
      <c r="AF83" s="130" t="s">
        <v>49</v>
      </c>
      <c r="AG83" s="130" t="s">
        <v>49</v>
      </c>
      <c r="AH83" s="130" t="s">
        <v>49</v>
      </c>
      <c r="AI83" s="130" t="s">
        <v>49</v>
      </c>
      <c r="AJ83" s="130" t="s">
        <v>49</v>
      </c>
      <c r="AV83" s="103">
        <v>73936</v>
      </c>
      <c r="AW83" s="124">
        <v>6340.0886094040316</v>
      </c>
      <c r="AX83" s="104">
        <v>11.661666666666664</v>
      </c>
    </row>
    <row r="84" spans="1:50" x14ac:dyDescent="0.3">
      <c r="A84" s="143">
        <v>1955</v>
      </c>
      <c r="B84" s="5" t="s">
        <v>49</v>
      </c>
      <c r="C84" s="5" t="s">
        <v>49</v>
      </c>
      <c r="D84" s="5" t="s">
        <v>49</v>
      </c>
      <c r="E84" s="149" t="s">
        <v>49</v>
      </c>
      <c r="F84" s="149" t="s">
        <v>49</v>
      </c>
      <c r="G84" s="149" t="s">
        <v>49</v>
      </c>
      <c r="H84" s="149" t="s">
        <v>49</v>
      </c>
      <c r="I84" s="95" t="s">
        <v>49</v>
      </c>
      <c r="J84" s="128" t="s">
        <v>49</v>
      </c>
      <c r="K84" s="131"/>
      <c r="L84" s="149" t="s">
        <v>49</v>
      </c>
      <c r="M84" s="149" t="s">
        <v>49</v>
      </c>
      <c r="N84" s="149" t="s">
        <v>49</v>
      </c>
      <c r="O84" s="149" t="s">
        <v>49</v>
      </c>
      <c r="P84" s="95" t="s">
        <v>49</v>
      </c>
      <c r="Q84" s="95" t="s">
        <v>49</v>
      </c>
      <c r="R84" s="95" t="s">
        <v>49</v>
      </c>
      <c r="S84" s="128" t="s">
        <v>49</v>
      </c>
      <c r="T84" s="128" t="s">
        <v>49</v>
      </c>
      <c r="U84" s="128"/>
      <c r="V84" s="128" t="s">
        <v>49</v>
      </c>
      <c r="W84" s="128" t="s">
        <v>49</v>
      </c>
      <c r="X84" s="128" t="s">
        <v>49</v>
      </c>
      <c r="Y84" s="128" t="s">
        <v>49</v>
      </c>
      <c r="AA84" s="128" t="s">
        <v>49</v>
      </c>
      <c r="AB84" s="128" t="s">
        <v>49</v>
      </c>
      <c r="AD84" s="143">
        <v>1955</v>
      </c>
      <c r="AE84" s="130" t="s">
        <v>49</v>
      </c>
      <c r="AF84" s="130" t="s">
        <v>49</v>
      </c>
      <c r="AG84" s="130" t="s">
        <v>49</v>
      </c>
      <c r="AH84" s="130" t="s">
        <v>49</v>
      </c>
      <c r="AI84" s="130" t="s">
        <v>49</v>
      </c>
      <c r="AJ84" s="130" t="s">
        <v>49</v>
      </c>
      <c r="AV84" s="103">
        <v>90053</v>
      </c>
      <c r="AW84" s="124">
        <v>7210.0080064051235</v>
      </c>
      <c r="AX84" s="104">
        <v>12.49</v>
      </c>
    </row>
    <row r="85" spans="1:50" x14ac:dyDescent="0.3">
      <c r="A85" s="143">
        <v>1956</v>
      </c>
      <c r="B85" s="5" t="s">
        <v>49</v>
      </c>
      <c r="C85" s="5" t="s">
        <v>49</v>
      </c>
      <c r="D85" s="5" t="s">
        <v>49</v>
      </c>
      <c r="E85" s="149" t="s">
        <v>49</v>
      </c>
      <c r="F85" s="149" t="s">
        <v>49</v>
      </c>
      <c r="G85" s="149" t="s">
        <v>49</v>
      </c>
      <c r="H85" s="149" t="s">
        <v>49</v>
      </c>
      <c r="I85" s="95" t="s">
        <v>49</v>
      </c>
      <c r="J85" s="128" t="s">
        <v>49</v>
      </c>
      <c r="K85" s="131"/>
      <c r="L85" s="149" t="s">
        <v>49</v>
      </c>
      <c r="M85" s="149" t="s">
        <v>49</v>
      </c>
      <c r="N85" s="149" t="s">
        <v>49</v>
      </c>
      <c r="O85" s="149" t="s">
        <v>49</v>
      </c>
      <c r="P85" s="95" t="s">
        <v>49</v>
      </c>
      <c r="Q85" s="95" t="s">
        <v>49</v>
      </c>
      <c r="R85" s="95" t="s">
        <v>49</v>
      </c>
      <c r="S85" s="128" t="s">
        <v>49</v>
      </c>
      <c r="T85" s="128" t="s">
        <v>49</v>
      </c>
      <c r="U85" s="128"/>
      <c r="V85" s="128" t="s">
        <v>49</v>
      </c>
      <c r="W85" s="128" t="s">
        <v>49</v>
      </c>
      <c r="X85" s="128" t="s">
        <v>49</v>
      </c>
      <c r="Y85" s="128" t="s">
        <v>49</v>
      </c>
      <c r="AA85" s="128" t="s">
        <v>49</v>
      </c>
      <c r="AB85" s="128" t="s">
        <v>49</v>
      </c>
      <c r="AD85" s="143">
        <v>1956</v>
      </c>
      <c r="AE85" s="130" t="s">
        <v>49</v>
      </c>
      <c r="AF85" s="130" t="s">
        <v>49</v>
      </c>
      <c r="AG85" s="130" t="s">
        <v>49</v>
      </c>
      <c r="AH85" s="130" t="s">
        <v>49</v>
      </c>
      <c r="AI85" s="130" t="s">
        <v>49</v>
      </c>
      <c r="AJ85" s="130" t="s">
        <v>49</v>
      </c>
      <c r="AV85" s="103">
        <v>102920</v>
      </c>
      <c r="AW85" s="124">
        <v>8240.1921537229791</v>
      </c>
      <c r="AX85" s="104">
        <v>12.49</v>
      </c>
    </row>
    <row r="86" spans="1:50" x14ac:dyDescent="0.3">
      <c r="A86" s="143">
        <v>1957</v>
      </c>
      <c r="B86" s="5" t="s">
        <v>49</v>
      </c>
      <c r="C86" s="5" t="s">
        <v>49</v>
      </c>
      <c r="D86" s="5" t="s">
        <v>49</v>
      </c>
      <c r="E86" s="149" t="s">
        <v>49</v>
      </c>
      <c r="F86" s="149" t="s">
        <v>49</v>
      </c>
      <c r="G86" s="149" t="s">
        <v>49</v>
      </c>
      <c r="H86" s="149" t="s">
        <v>49</v>
      </c>
      <c r="I86" s="95" t="s">
        <v>49</v>
      </c>
      <c r="J86" s="128" t="s">
        <v>49</v>
      </c>
      <c r="K86" s="131"/>
      <c r="L86" s="149" t="s">
        <v>49</v>
      </c>
      <c r="M86" s="149" t="s">
        <v>49</v>
      </c>
      <c r="N86" s="149" t="s">
        <v>49</v>
      </c>
      <c r="O86" s="149" t="s">
        <v>49</v>
      </c>
      <c r="P86" s="95" t="s">
        <v>49</v>
      </c>
      <c r="Q86" s="95" t="s">
        <v>49</v>
      </c>
      <c r="R86" s="95" t="s">
        <v>49</v>
      </c>
      <c r="S86" s="128" t="s">
        <v>49</v>
      </c>
      <c r="T86" s="128" t="s">
        <v>49</v>
      </c>
      <c r="U86" s="128"/>
      <c r="V86" s="128" t="s">
        <v>49</v>
      </c>
      <c r="W86" s="128" t="s">
        <v>49</v>
      </c>
      <c r="X86" s="128" t="s">
        <v>49</v>
      </c>
      <c r="Y86" s="128" t="s">
        <v>49</v>
      </c>
      <c r="AA86" s="128" t="s">
        <v>49</v>
      </c>
      <c r="AB86" s="128" t="s">
        <v>49</v>
      </c>
      <c r="AD86" s="143">
        <v>1957</v>
      </c>
      <c r="AE86" s="130" t="s">
        <v>49</v>
      </c>
      <c r="AF86" s="130" t="s">
        <v>49</v>
      </c>
      <c r="AG86" s="130" t="s">
        <v>49</v>
      </c>
      <c r="AH86" s="130" t="s">
        <v>49</v>
      </c>
      <c r="AI86" s="130" t="s">
        <v>49</v>
      </c>
      <c r="AJ86" s="130" t="s">
        <v>49</v>
      </c>
      <c r="AV86" s="103">
        <v>118206</v>
      </c>
      <c r="AW86" s="124">
        <v>9464.0512409927942</v>
      </c>
      <c r="AX86" s="104">
        <v>12.49</v>
      </c>
    </row>
    <row r="87" spans="1:50" x14ac:dyDescent="0.3">
      <c r="A87" s="143">
        <v>1958</v>
      </c>
      <c r="B87" s="5" t="s">
        <v>49</v>
      </c>
      <c r="C87" s="5" t="s">
        <v>49</v>
      </c>
      <c r="D87" s="5" t="s">
        <v>49</v>
      </c>
      <c r="E87" s="151">
        <v>602.70000000000005</v>
      </c>
      <c r="F87" s="95" t="s">
        <v>49</v>
      </c>
      <c r="G87" s="95" t="s">
        <v>49</v>
      </c>
      <c r="H87" s="95" t="s">
        <v>49</v>
      </c>
      <c r="I87" s="152">
        <f t="shared" ref="I87:I99" si="6">E87</f>
        <v>602.70000000000005</v>
      </c>
      <c r="J87" s="83">
        <f t="shared" ref="J87:J99" si="7">(I87/AW87)*100</f>
        <v>5.7298636747680343</v>
      </c>
      <c r="K87" s="218"/>
      <c r="L87" s="31" t="s">
        <v>49</v>
      </c>
      <c r="M87" s="31" t="s">
        <v>49</v>
      </c>
      <c r="N87" s="31" t="s">
        <v>49</v>
      </c>
      <c r="O87" s="95" t="s">
        <v>49</v>
      </c>
      <c r="P87" s="95" t="s">
        <v>49</v>
      </c>
      <c r="Q87" s="95" t="s">
        <v>49</v>
      </c>
      <c r="R87" s="95" t="s">
        <v>49</v>
      </c>
      <c r="S87" s="128" t="s">
        <v>49</v>
      </c>
      <c r="T87" s="128" t="s">
        <v>49</v>
      </c>
      <c r="U87" s="128"/>
      <c r="V87" s="128" t="s">
        <v>49</v>
      </c>
      <c r="W87" s="128" t="s">
        <v>49</v>
      </c>
      <c r="X87" s="128" t="s">
        <v>49</v>
      </c>
      <c r="Y87" s="128" t="s">
        <v>49</v>
      </c>
      <c r="AA87" s="128" t="s">
        <v>49</v>
      </c>
      <c r="AB87" s="128" t="s">
        <v>49</v>
      </c>
      <c r="AD87" s="143">
        <v>1958</v>
      </c>
      <c r="AE87" s="130" t="s">
        <v>49</v>
      </c>
      <c r="AF87" s="130" t="s">
        <v>49</v>
      </c>
      <c r="AG87" s="130" t="s">
        <v>49</v>
      </c>
      <c r="AH87" s="130" t="s">
        <v>49</v>
      </c>
      <c r="AI87" s="130" t="s">
        <v>49</v>
      </c>
      <c r="AJ87" s="130" t="s">
        <v>49</v>
      </c>
      <c r="AV87" s="103">
        <v>131377</v>
      </c>
      <c r="AW87" s="124">
        <v>10518.574859887911</v>
      </c>
      <c r="AX87" s="104">
        <v>12.49</v>
      </c>
    </row>
    <row r="88" spans="1:50" x14ac:dyDescent="0.3">
      <c r="A88" s="143">
        <v>1959</v>
      </c>
      <c r="B88" s="5" t="s">
        <v>49</v>
      </c>
      <c r="C88" s="5" t="s">
        <v>49</v>
      </c>
      <c r="D88" s="5" t="s">
        <v>49</v>
      </c>
      <c r="E88" s="151">
        <v>649.1</v>
      </c>
      <c r="F88" s="95" t="s">
        <v>49</v>
      </c>
      <c r="G88" s="95" t="s">
        <v>49</v>
      </c>
      <c r="H88" s="95" t="s">
        <v>49</v>
      </c>
      <c r="I88" s="152">
        <f t="shared" si="6"/>
        <v>649.1</v>
      </c>
      <c r="J88" s="83">
        <f t="shared" si="7"/>
        <v>5.7591417327309404</v>
      </c>
      <c r="K88" s="218"/>
      <c r="L88" s="31" t="s">
        <v>49</v>
      </c>
      <c r="M88" s="31" t="s">
        <v>49</v>
      </c>
      <c r="N88" s="31" t="s">
        <v>49</v>
      </c>
      <c r="O88" s="95" t="s">
        <v>49</v>
      </c>
      <c r="P88" s="95" t="s">
        <v>49</v>
      </c>
      <c r="Q88" s="95" t="s">
        <v>49</v>
      </c>
      <c r="R88" s="95" t="s">
        <v>49</v>
      </c>
      <c r="S88" s="128" t="s">
        <v>49</v>
      </c>
      <c r="T88" s="128" t="s">
        <v>49</v>
      </c>
      <c r="U88" s="128"/>
      <c r="V88" s="128" t="s">
        <v>49</v>
      </c>
      <c r="W88" s="128" t="s">
        <v>49</v>
      </c>
      <c r="X88" s="128" t="s">
        <v>49</v>
      </c>
      <c r="Y88" s="128" t="s">
        <v>49</v>
      </c>
      <c r="AA88" s="128" t="s">
        <v>49</v>
      </c>
      <c r="AB88" s="128" t="s">
        <v>49</v>
      </c>
      <c r="AD88" s="143">
        <v>1959</v>
      </c>
      <c r="AE88" s="130" t="s">
        <v>49</v>
      </c>
      <c r="AF88" s="130" t="s">
        <v>49</v>
      </c>
      <c r="AG88" s="130" t="s">
        <v>49</v>
      </c>
      <c r="AH88" s="130" t="s">
        <v>49</v>
      </c>
      <c r="AI88" s="130" t="s">
        <v>49</v>
      </c>
      <c r="AJ88" s="130" t="s">
        <v>49</v>
      </c>
      <c r="AV88" s="103">
        <v>140772</v>
      </c>
      <c r="AW88" s="124">
        <v>11270.776621297038</v>
      </c>
      <c r="AX88" s="104">
        <v>12.49</v>
      </c>
    </row>
    <row r="89" spans="1:50" x14ac:dyDescent="0.3">
      <c r="A89" s="143">
        <v>1960</v>
      </c>
      <c r="B89" s="5" t="s">
        <v>49</v>
      </c>
      <c r="C89" s="5" t="s">
        <v>49</v>
      </c>
      <c r="D89" s="5" t="s">
        <v>49</v>
      </c>
      <c r="E89" s="151">
        <v>813.3</v>
      </c>
      <c r="F89" s="95" t="s">
        <v>49</v>
      </c>
      <c r="G89" s="95" t="s">
        <v>49</v>
      </c>
      <c r="H89" s="95" t="s">
        <v>49</v>
      </c>
      <c r="I89" s="152">
        <f t="shared" si="6"/>
        <v>813.3</v>
      </c>
      <c r="J89" s="83">
        <f t="shared" si="7"/>
        <v>6.3606300445201409</v>
      </c>
      <c r="K89" s="218"/>
      <c r="L89" s="31" t="s">
        <v>49</v>
      </c>
      <c r="M89" s="31" t="s">
        <v>49</v>
      </c>
      <c r="N89" s="31" t="s">
        <v>49</v>
      </c>
      <c r="O89" s="95" t="s">
        <v>49</v>
      </c>
      <c r="P89" s="95" t="s">
        <v>49</v>
      </c>
      <c r="Q89" s="95" t="s">
        <v>49</v>
      </c>
      <c r="R89" s="95" t="s">
        <v>49</v>
      </c>
      <c r="S89" s="128" t="s">
        <v>49</v>
      </c>
      <c r="T89" s="128" t="s">
        <v>49</v>
      </c>
      <c r="U89" s="128"/>
      <c r="V89" s="128" t="s">
        <v>49</v>
      </c>
      <c r="W89" s="128" t="s">
        <v>49</v>
      </c>
      <c r="X89" s="128" t="s">
        <v>49</v>
      </c>
      <c r="Y89" s="128" t="s">
        <v>49</v>
      </c>
      <c r="AA89" s="128" t="s">
        <v>49</v>
      </c>
      <c r="AB89" s="128" t="s">
        <v>49</v>
      </c>
      <c r="AD89" s="143">
        <v>1960</v>
      </c>
      <c r="AE89" s="130" t="s">
        <v>49</v>
      </c>
      <c r="AF89" s="130" t="s">
        <v>49</v>
      </c>
      <c r="AG89" s="130" t="s">
        <v>49</v>
      </c>
      <c r="AH89" s="130" t="s">
        <v>49</v>
      </c>
      <c r="AI89" s="130" t="s">
        <v>49</v>
      </c>
      <c r="AJ89" s="130" t="s">
        <v>49</v>
      </c>
      <c r="AV89" s="103">
        <v>159703</v>
      </c>
      <c r="AW89" s="124">
        <v>12786.469175340271</v>
      </c>
      <c r="AX89" s="104">
        <v>12.49</v>
      </c>
    </row>
    <row r="90" spans="1:50" x14ac:dyDescent="0.3">
      <c r="A90" s="143">
        <v>1961</v>
      </c>
      <c r="B90" s="5" t="s">
        <v>49</v>
      </c>
      <c r="C90" s="5" t="s">
        <v>49</v>
      </c>
      <c r="D90" s="5" t="s">
        <v>49</v>
      </c>
      <c r="E90" s="151">
        <v>983.3</v>
      </c>
      <c r="F90" s="95" t="s">
        <v>49</v>
      </c>
      <c r="G90" s="95" t="s">
        <v>49</v>
      </c>
      <c r="H90" s="95" t="s">
        <v>49</v>
      </c>
      <c r="I90" s="152">
        <f t="shared" si="6"/>
        <v>983.3</v>
      </c>
      <c r="J90" s="83">
        <f t="shared" si="7"/>
        <v>7.0894138631693178</v>
      </c>
      <c r="K90" s="218"/>
      <c r="L90" s="31" t="s">
        <v>49</v>
      </c>
      <c r="M90" s="31" t="s">
        <v>49</v>
      </c>
      <c r="N90" s="31" t="s">
        <v>49</v>
      </c>
      <c r="O90" s="95" t="s">
        <v>49</v>
      </c>
      <c r="P90" s="95" t="s">
        <v>49</v>
      </c>
      <c r="Q90" s="95" t="s">
        <v>49</v>
      </c>
      <c r="R90" s="95" t="s">
        <v>49</v>
      </c>
      <c r="S90" s="128" t="s">
        <v>49</v>
      </c>
      <c r="T90" s="128" t="s">
        <v>49</v>
      </c>
      <c r="U90" s="128"/>
      <c r="V90" s="128" t="s">
        <v>49</v>
      </c>
      <c r="W90" s="128" t="s">
        <v>49</v>
      </c>
      <c r="X90" s="128" t="s">
        <v>49</v>
      </c>
      <c r="Y90" s="128" t="s">
        <v>49</v>
      </c>
      <c r="AA90" s="128" t="s">
        <v>49</v>
      </c>
      <c r="AB90" s="128" t="s">
        <v>49</v>
      </c>
      <c r="AD90" s="143">
        <v>1961</v>
      </c>
      <c r="AE90" s="130" t="s">
        <v>49</v>
      </c>
      <c r="AF90" s="130" t="s">
        <v>49</v>
      </c>
      <c r="AG90" s="130" t="s">
        <v>49</v>
      </c>
      <c r="AH90" s="130" t="s">
        <v>49</v>
      </c>
      <c r="AI90" s="130" t="s">
        <v>49</v>
      </c>
      <c r="AJ90" s="130" t="s">
        <v>49</v>
      </c>
      <c r="AV90" s="103">
        <v>173236</v>
      </c>
      <c r="AW90" s="124">
        <v>13869.975980784628</v>
      </c>
      <c r="AX90" s="104">
        <v>12.49</v>
      </c>
    </row>
    <row r="91" spans="1:50" x14ac:dyDescent="0.3">
      <c r="A91" s="143">
        <v>1962</v>
      </c>
      <c r="B91" s="5" t="s">
        <v>49</v>
      </c>
      <c r="C91" s="5" t="s">
        <v>49</v>
      </c>
      <c r="D91" s="5" t="s">
        <v>49</v>
      </c>
      <c r="E91" s="151">
        <v>1126.5</v>
      </c>
      <c r="F91" s="95" t="s">
        <v>49</v>
      </c>
      <c r="G91" s="95" t="s">
        <v>49</v>
      </c>
      <c r="H91" s="95" t="s">
        <v>49</v>
      </c>
      <c r="I91" s="152">
        <f t="shared" si="6"/>
        <v>1126.5</v>
      </c>
      <c r="J91" s="83">
        <f t="shared" si="7"/>
        <v>7.5328780764638807</v>
      </c>
      <c r="K91" s="218"/>
      <c r="L91" s="31" t="s">
        <v>49</v>
      </c>
      <c r="M91" s="31" t="s">
        <v>49</v>
      </c>
      <c r="N91" s="31" t="s">
        <v>49</v>
      </c>
      <c r="O91" s="95" t="s">
        <v>49</v>
      </c>
      <c r="P91" s="95" t="s">
        <v>49</v>
      </c>
      <c r="Q91" s="95" t="s">
        <v>49</v>
      </c>
      <c r="R91" s="95" t="s">
        <v>49</v>
      </c>
      <c r="S91" s="128" t="s">
        <v>49</v>
      </c>
      <c r="T91" s="128" t="s">
        <v>49</v>
      </c>
      <c r="U91" s="128"/>
      <c r="V91" s="128" t="s">
        <v>49</v>
      </c>
      <c r="W91" s="128" t="s">
        <v>49</v>
      </c>
      <c r="X91" s="128" t="s">
        <v>49</v>
      </c>
      <c r="Y91" s="128" t="s">
        <v>49</v>
      </c>
      <c r="AA91" s="135">
        <v>12002.397000000001</v>
      </c>
      <c r="AB91" s="141">
        <f t="shared" ref="AB91:AB122" si="8">(AA91/AV91)*100</f>
        <v>6.4259196599225836</v>
      </c>
      <c r="AD91" s="143">
        <v>1962</v>
      </c>
      <c r="AE91" s="130" t="s">
        <v>49</v>
      </c>
      <c r="AF91" s="130" t="s">
        <v>49</v>
      </c>
      <c r="AG91" s="130" t="s">
        <v>49</v>
      </c>
      <c r="AH91" s="130" t="s">
        <v>49</v>
      </c>
      <c r="AI91" s="130" t="s">
        <v>49</v>
      </c>
      <c r="AJ91" s="130" t="s">
        <v>49</v>
      </c>
      <c r="AV91" s="103">
        <v>186781</v>
      </c>
      <c r="AW91" s="124">
        <v>14954.443554843874</v>
      </c>
      <c r="AX91" s="104">
        <v>12.49</v>
      </c>
    </row>
    <row r="92" spans="1:50" x14ac:dyDescent="0.3">
      <c r="A92" s="143">
        <v>1963</v>
      </c>
      <c r="B92" s="5" t="s">
        <v>49</v>
      </c>
      <c r="C92" s="5" t="s">
        <v>49</v>
      </c>
      <c r="D92" s="5" t="s">
        <v>49</v>
      </c>
      <c r="E92" s="151">
        <v>1315.4</v>
      </c>
      <c r="F92" s="95" t="s">
        <v>49</v>
      </c>
      <c r="G92" s="95" t="s">
        <v>49</v>
      </c>
      <c r="H92" s="95" t="s">
        <v>49</v>
      </c>
      <c r="I92" s="152">
        <f t="shared" si="6"/>
        <v>1315.4</v>
      </c>
      <c r="J92" s="83">
        <f t="shared" si="7"/>
        <v>7.9005472416711564</v>
      </c>
      <c r="K92" s="218"/>
      <c r="L92" s="31" t="s">
        <v>49</v>
      </c>
      <c r="M92" s="31" t="s">
        <v>49</v>
      </c>
      <c r="N92" s="31" t="s">
        <v>49</v>
      </c>
      <c r="O92" s="95" t="s">
        <v>49</v>
      </c>
      <c r="P92" s="95" t="s">
        <v>49</v>
      </c>
      <c r="Q92" s="95" t="s">
        <v>49</v>
      </c>
      <c r="R92" s="95" t="s">
        <v>49</v>
      </c>
      <c r="S92" s="128" t="s">
        <v>49</v>
      </c>
      <c r="T92" s="128" t="s">
        <v>49</v>
      </c>
      <c r="U92" s="128"/>
      <c r="V92" s="128" t="s">
        <v>49</v>
      </c>
      <c r="W92" s="128" t="s">
        <v>49</v>
      </c>
      <c r="X92" s="128" t="s">
        <v>49</v>
      </c>
      <c r="Y92" s="128" t="s">
        <v>49</v>
      </c>
      <c r="AA92" s="135">
        <v>12209.803</v>
      </c>
      <c r="AB92" s="141">
        <f t="shared" si="8"/>
        <v>5.8714525467415557</v>
      </c>
      <c r="AD92" s="143">
        <v>1963</v>
      </c>
      <c r="AE92" s="130" t="s">
        <v>49</v>
      </c>
      <c r="AF92" s="130" t="s">
        <v>49</v>
      </c>
      <c r="AG92" s="130" t="s">
        <v>49</v>
      </c>
      <c r="AH92" s="130" t="s">
        <v>49</v>
      </c>
      <c r="AI92" s="130" t="s">
        <v>49</v>
      </c>
      <c r="AJ92" s="130" t="s">
        <v>49</v>
      </c>
      <c r="AV92" s="103">
        <v>207952</v>
      </c>
      <c r="AW92" s="124">
        <v>16649.479583666933</v>
      </c>
      <c r="AX92" s="104">
        <v>12.49</v>
      </c>
    </row>
    <row r="93" spans="1:50" x14ac:dyDescent="0.3">
      <c r="A93" s="143">
        <v>1964</v>
      </c>
      <c r="B93" s="5" t="s">
        <v>49</v>
      </c>
      <c r="C93" s="5" t="s">
        <v>49</v>
      </c>
      <c r="D93" s="5" t="s">
        <v>49</v>
      </c>
      <c r="E93" s="151">
        <v>1723.5</v>
      </c>
      <c r="F93" s="95" t="s">
        <v>49</v>
      </c>
      <c r="G93" s="95" t="s">
        <v>49</v>
      </c>
      <c r="H93" s="95" t="s">
        <v>49</v>
      </c>
      <c r="I93" s="152">
        <f t="shared" si="6"/>
        <v>1723.5</v>
      </c>
      <c r="J93" s="83">
        <f t="shared" si="7"/>
        <v>8.7684021653679629</v>
      </c>
      <c r="K93" s="218"/>
      <c r="L93" s="31" t="s">
        <v>49</v>
      </c>
      <c r="M93" s="31" t="s">
        <v>49</v>
      </c>
      <c r="N93" s="31" t="s">
        <v>49</v>
      </c>
      <c r="O93" s="95" t="s">
        <v>49</v>
      </c>
      <c r="P93" s="95" t="s">
        <v>49</v>
      </c>
      <c r="Q93" s="95" t="s">
        <v>49</v>
      </c>
      <c r="R93" s="95" t="s">
        <v>49</v>
      </c>
      <c r="S93" s="128" t="s">
        <v>49</v>
      </c>
      <c r="T93" s="128" t="s">
        <v>49</v>
      </c>
      <c r="U93" s="128"/>
      <c r="V93" s="128" t="s">
        <v>49</v>
      </c>
      <c r="W93" s="128" t="s">
        <v>49</v>
      </c>
      <c r="X93" s="128" t="s">
        <v>49</v>
      </c>
      <c r="Y93" s="128" t="s">
        <v>49</v>
      </c>
      <c r="AA93" s="135">
        <v>13734.491</v>
      </c>
      <c r="AB93" s="141">
        <f t="shared" si="8"/>
        <v>5.5944745642583937</v>
      </c>
      <c r="AD93" s="143">
        <v>1964</v>
      </c>
      <c r="AE93" s="130" t="s">
        <v>49</v>
      </c>
      <c r="AF93" s="130" t="s">
        <v>49</v>
      </c>
      <c r="AG93" s="130" t="s">
        <v>49</v>
      </c>
      <c r="AH93" s="130" t="s">
        <v>49</v>
      </c>
      <c r="AI93" s="130" t="s">
        <v>49</v>
      </c>
      <c r="AJ93" s="130" t="s">
        <v>49</v>
      </c>
      <c r="AV93" s="103">
        <v>245501</v>
      </c>
      <c r="AW93" s="124">
        <v>19655.804643714971</v>
      </c>
      <c r="AX93" s="104">
        <v>12.49</v>
      </c>
    </row>
    <row r="94" spans="1:50" x14ac:dyDescent="0.3">
      <c r="A94" s="12">
        <v>1965</v>
      </c>
      <c r="B94" s="127" t="s">
        <v>49</v>
      </c>
      <c r="C94" s="127" t="s">
        <v>49</v>
      </c>
      <c r="D94" s="127" t="s">
        <v>49</v>
      </c>
      <c r="E94" s="154">
        <v>1808.4</v>
      </c>
      <c r="F94" s="156" t="s">
        <v>49</v>
      </c>
      <c r="G94" s="156" t="s">
        <v>49</v>
      </c>
      <c r="H94" s="156" t="s">
        <v>49</v>
      </c>
      <c r="I94" s="152">
        <f t="shared" si="6"/>
        <v>1808.4</v>
      </c>
      <c r="J94" s="83">
        <f t="shared" si="7"/>
        <v>8.446232892079875</v>
      </c>
      <c r="K94" s="218"/>
      <c r="L94" s="155">
        <v>2140.4</v>
      </c>
      <c r="M94" s="158">
        <v>1771</v>
      </c>
      <c r="N94" s="158">
        <v>369.40000000000009</v>
      </c>
      <c r="O94" s="149" t="s">
        <v>49</v>
      </c>
      <c r="P94" s="95" t="s">
        <v>49</v>
      </c>
      <c r="Q94" s="95" t="s">
        <v>49</v>
      </c>
      <c r="R94" s="95" t="s">
        <v>49</v>
      </c>
      <c r="S94" s="157">
        <f t="shared" ref="S94:S108" si="9">L94</f>
        <v>2140.4</v>
      </c>
      <c r="T94" s="83">
        <f t="shared" ref="T94:T139" si="10">(S94/AW94)*100</f>
        <v>9.9968573779074124</v>
      </c>
      <c r="U94" s="83"/>
      <c r="V94" s="128" t="s">
        <v>49</v>
      </c>
      <c r="W94" s="128" t="s">
        <v>49</v>
      </c>
      <c r="X94" s="128" t="s">
        <v>49</v>
      </c>
      <c r="Y94" s="128" t="s">
        <v>49</v>
      </c>
      <c r="AA94" s="135">
        <v>24974.653999999999</v>
      </c>
      <c r="AB94" s="141">
        <f t="shared" si="8"/>
        <v>9.3391122578715127</v>
      </c>
      <c r="AD94" s="12">
        <v>1965</v>
      </c>
      <c r="AE94" s="130" t="s">
        <v>49</v>
      </c>
      <c r="AF94" s="130" t="s">
        <v>49</v>
      </c>
      <c r="AG94" s="130" t="s">
        <v>49</v>
      </c>
      <c r="AH94" s="130" t="s">
        <v>49</v>
      </c>
      <c r="AI94" s="130" t="s">
        <v>49</v>
      </c>
      <c r="AJ94" s="130" t="s">
        <v>49</v>
      </c>
      <c r="AV94" s="103">
        <v>267420</v>
      </c>
      <c r="AW94" s="124">
        <v>21410.728582866293</v>
      </c>
      <c r="AX94" s="104">
        <v>12.49</v>
      </c>
    </row>
    <row r="95" spans="1:50" x14ac:dyDescent="0.3">
      <c r="A95" s="143">
        <v>1966</v>
      </c>
      <c r="B95" s="5" t="s">
        <v>49</v>
      </c>
      <c r="C95" s="5" t="s">
        <v>49</v>
      </c>
      <c r="D95" s="5" t="s">
        <v>49</v>
      </c>
      <c r="E95" s="151">
        <v>1886.8</v>
      </c>
      <c r="F95" s="95" t="s">
        <v>49</v>
      </c>
      <c r="G95" s="95" t="s">
        <v>49</v>
      </c>
      <c r="H95" s="95" t="s">
        <v>49</v>
      </c>
      <c r="I95" s="152">
        <f t="shared" si="6"/>
        <v>1886.8</v>
      </c>
      <c r="J95" s="83">
        <f t="shared" si="7"/>
        <v>7.9294916486089981</v>
      </c>
      <c r="K95" s="218"/>
      <c r="L95" s="155">
        <v>2343</v>
      </c>
      <c r="M95" s="158">
        <v>1891.8</v>
      </c>
      <c r="N95" s="158">
        <v>451.20000000000005</v>
      </c>
      <c r="O95" s="95" t="s">
        <v>49</v>
      </c>
      <c r="P95" s="95" t="s">
        <v>49</v>
      </c>
      <c r="Q95" s="95" t="s">
        <v>49</v>
      </c>
      <c r="R95" s="95" t="s">
        <v>49</v>
      </c>
      <c r="S95" s="157">
        <f t="shared" si="9"/>
        <v>2343</v>
      </c>
      <c r="T95" s="83">
        <f t="shared" si="10"/>
        <v>9.8467240474299782</v>
      </c>
      <c r="U95" s="83"/>
      <c r="V95" s="128" t="s">
        <v>49</v>
      </c>
      <c r="W95" s="128" t="s">
        <v>49</v>
      </c>
      <c r="X95" s="128" t="s">
        <v>49</v>
      </c>
      <c r="Y95" s="128" t="s">
        <v>49</v>
      </c>
      <c r="AA95" s="135">
        <v>26346.559000000001</v>
      </c>
      <c r="AB95" s="141">
        <f t="shared" si="8"/>
        <v>8.8650449534987015</v>
      </c>
      <c r="AD95" s="143">
        <v>1966</v>
      </c>
      <c r="AE95" s="130" t="s">
        <v>49</v>
      </c>
      <c r="AF95" s="130" t="s">
        <v>49</v>
      </c>
      <c r="AG95" s="130" t="s">
        <v>49</v>
      </c>
      <c r="AH95" s="130" t="s">
        <v>49</v>
      </c>
      <c r="AI95" s="130" t="s">
        <v>49</v>
      </c>
      <c r="AJ95" s="130" t="s">
        <v>49</v>
      </c>
      <c r="AV95" s="103">
        <v>297196</v>
      </c>
      <c r="AW95" s="124">
        <v>23794.715772618096</v>
      </c>
      <c r="AX95" s="104">
        <v>12.49</v>
      </c>
    </row>
    <row r="96" spans="1:50" x14ac:dyDescent="0.3">
      <c r="A96" s="143">
        <v>1967</v>
      </c>
      <c r="B96" s="5" t="s">
        <v>49</v>
      </c>
      <c r="C96" s="5" t="s">
        <v>49</v>
      </c>
      <c r="D96" s="5" t="s">
        <v>49</v>
      </c>
      <c r="E96" s="151">
        <v>2176.1</v>
      </c>
      <c r="F96" s="95" t="s">
        <v>49</v>
      </c>
      <c r="G96" s="95" t="s">
        <v>49</v>
      </c>
      <c r="H96" s="95" t="s">
        <v>49</v>
      </c>
      <c r="I96" s="152">
        <f t="shared" si="6"/>
        <v>2176.1</v>
      </c>
      <c r="J96" s="83">
        <f t="shared" si="7"/>
        <v>8.3622764402738241</v>
      </c>
      <c r="K96" s="218"/>
      <c r="L96" s="155">
        <v>2804.2</v>
      </c>
      <c r="M96" s="158">
        <v>2176.1</v>
      </c>
      <c r="N96" s="158">
        <v>628.09999999999991</v>
      </c>
      <c r="O96" s="95" t="s">
        <v>49</v>
      </c>
      <c r="P96" s="95" t="s">
        <v>49</v>
      </c>
      <c r="Q96" s="95" t="s">
        <v>49</v>
      </c>
      <c r="R96" s="95" t="s">
        <v>49</v>
      </c>
      <c r="S96" s="157">
        <f t="shared" si="9"/>
        <v>2804.2</v>
      </c>
      <c r="T96" s="83">
        <f t="shared" si="10"/>
        <v>10.775927390200753</v>
      </c>
      <c r="U96" s="83"/>
      <c r="V96" s="128" t="s">
        <v>49</v>
      </c>
      <c r="W96" s="128" t="s">
        <v>49</v>
      </c>
      <c r="X96" s="128" t="s">
        <v>49</v>
      </c>
      <c r="Y96" s="128" t="s">
        <v>49</v>
      </c>
      <c r="AA96" s="135">
        <v>31605.873</v>
      </c>
      <c r="AB96" s="141">
        <f t="shared" si="8"/>
        <v>9.7241359895392669</v>
      </c>
      <c r="AD96" s="143">
        <v>1967</v>
      </c>
      <c r="AE96" s="130" t="s">
        <v>49</v>
      </c>
      <c r="AF96" s="130" t="s">
        <v>49</v>
      </c>
      <c r="AG96" s="130" t="s">
        <v>49</v>
      </c>
      <c r="AH96" s="130" t="s">
        <v>49</v>
      </c>
      <c r="AI96" s="130" t="s">
        <v>49</v>
      </c>
      <c r="AJ96" s="130" t="s">
        <v>49</v>
      </c>
      <c r="AV96" s="103">
        <v>325025</v>
      </c>
      <c r="AW96" s="124">
        <v>26022.818254603684</v>
      </c>
      <c r="AX96" s="104">
        <v>12.49</v>
      </c>
    </row>
    <row r="97" spans="1:50" x14ac:dyDescent="0.3">
      <c r="A97" s="143">
        <v>1968</v>
      </c>
      <c r="B97" s="5" t="s">
        <v>49</v>
      </c>
      <c r="C97" s="5" t="s">
        <v>49</v>
      </c>
      <c r="D97" s="5" t="s">
        <v>49</v>
      </c>
      <c r="E97" s="151">
        <v>2482.9</v>
      </c>
      <c r="F97" s="95" t="s">
        <v>49</v>
      </c>
      <c r="G97" s="95" t="s">
        <v>49</v>
      </c>
      <c r="H97" s="95" t="s">
        <v>49</v>
      </c>
      <c r="I97" s="152">
        <f t="shared" si="6"/>
        <v>2482.9</v>
      </c>
      <c r="J97" s="83">
        <f t="shared" si="7"/>
        <v>8.6245824741981565</v>
      </c>
      <c r="K97" s="218"/>
      <c r="L97" s="155">
        <v>3174.3</v>
      </c>
      <c r="M97" s="158">
        <v>2483.3000000000002</v>
      </c>
      <c r="N97" s="158">
        <v>691</v>
      </c>
      <c r="O97" s="95" t="s">
        <v>49</v>
      </c>
      <c r="P97" s="95" t="s">
        <v>49</v>
      </c>
      <c r="Q97" s="95" t="s">
        <v>49</v>
      </c>
      <c r="R97" s="95" t="s">
        <v>49</v>
      </c>
      <c r="S97" s="157">
        <f t="shared" si="9"/>
        <v>3174.3</v>
      </c>
      <c r="T97" s="83">
        <f t="shared" si="10"/>
        <v>11.026224232891863</v>
      </c>
      <c r="U97" s="83"/>
      <c r="V97" s="128" t="s">
        <v>49</v>
      </c>
      <c r="W97" s="128" t="s">
        <v>49</v>
      </c>
      <c r="X97" s="128" t="s">
        <v>49</v>
      </c>
      <c r="Y97" s="128" t="s">
        <v>49</v>
      </c>
      <c r="AA97" s="135">
        <v>34012.199999999997</v>
      </c>
      <c r="AB97" s="141">
        <f t="shared" si="8"/>
        <v>9.4515614492383104</v>
      </c>
      <c r="AD97" s="143">
        <v>1968</v>
      </c>
      <c r="AE97" s="130" t="s">
        <v>49</v>
      </c>
      <c r="AF97" s="130" t="s">
        <v>49</v>
      </c>
      <c r="AG97" s="130" t="s">
        <v>49</v>
      </c>
      <c r="AH97" s="130" t="s">
        <v>49</v>
      </c>
      <c r="AI97" s="130" t="s">
        <v>49</v>
      </c>
      <c r="AJ97" s="130" t="s">
        <v>49</v>
      </c>
      <c r="AV97" s="103">
        <v>359858</v>
      </c>
      <c r="AW97" s="124">
        <v>28788.639999999999</v>
      </c>
      <c r="AX97" s="104">
        <v>12.5</v>
      </c>
    </row>
    <row r="98" spans="1:50" x14ac:dyDescent="0.3">
      <c r="A98" s="143">
        <v>1969</v>
      </c>
      <c r="B98" s="5" t="s">
        <v>49</v>
      </c>
      <c r="C98" s="5" t="s">
        <v>49</v>
      </c>
      <c r="D98" s="5" t="s">
        <v>49</v>
      </c>
      <c r="E98" s="151">
        <v>2943.3</v>
      </c>
      <c r="F98" s="95" t="s">
        <v>49</v>
      </c>
      <c r="G98" s="95" t="s">
        <v>49</v>
      </c>
      <c r="H98" s="95" t="s">
        <v>49</v>
      </c>
      <c r="I98" s="152">
        <f t="shared" si="6"/>
        <v>2943.3</v>
      </c>
      <c r="J98" s="83">
        <f t="shared" si="7"/>
        <v>9.2487732405554599</v>
      </c>
      <c r="K98" s="218"/>
      <c r="L98" s="155">
        <v>3778</v>
      </c>
      <c r="M98" s="158">
        <v>2914.8</v>
      </c>
      <c r="N98" s="158">
        <v>863.19999999999982</v>
      </c>
      <c r="O98" s="95" t="s">
        <v>49</v>
      </c>
      <c r="P98" s="95" t="s">
        <v>49</v>
      </c>
      <c r="Q98" s="95" t="s">
        <v>49</v>
      </c>
      <c r="R98" s="95" t="s">
        <v>49</v>
      </c>
      <c r="S98" s="157">
        <f t="shared" si="9"/>
        <v>3778</v>
      </c>
      <c r="T98" s="83">
        <f t="shared" si="10"/>
        <v>11.871662862371668</v>
      </c>
      <c r="U98" s="83"/>
      <c r="V98" s="128" t="s">
        <v>49</v>
      </c>
      <c r="W98" s="128" t="s">
        <v>49</v>
      </c>
      <c r="X98" s="128" t="s">
        <v>49</v>
      </c>
      <c r="Y98" s="128" t="s">
        <v>49</v>
      </c>
      <c r="AA98" s="135">
        <v>41437.800000000003</v>
      </c>
      <c r="AB98" s="141">
        <f t="shared" si="8"/>
        <v>10.416846826011323</v>
      </c>
      <c r="AD98" s="143">
        <v>1969</v>
      </c>
      <c r="AE98" s="130" t="s">
        <v>49</v>
      </c>
      <c r="AF98" s="130" t="s">
        <v>49</v>
      </c>
      <c r="AG98" s="130" t="s">
        <v>49</v>
      </c>
      <c r="AH98" s="130" t="s">
        <v>49</v>
      </c>
      <c r="AI98" s="130" t="s">
        <v>49</v>
      </c>
      <c r="AJ98" s="130" t="s">
        <v>49</v>
      </c>
      <c r="AV98" s="103">
        <v>397796</v>
      </c>
      <c r="AW98" s="124">
        <v>31823.68</v>
      </c>
      <c r="AX98" s="104">
        <v>12.5</v>
      </c>
    </row>
    <row r="99" spans="1:50" x14ac:dyDescent="0.3">
      <c r="A99" s="143">
        <v>1970</v>
      </c>
      <c r="B99" s="5" t="s">
        <v>49</v>
      </c>
      <c r="C99" s="5" t="s">
        <v>49</v>
      </c>
      <c r="D99" s="5" t="s">
        <v>49</v>
      </c>
      <c r="E99" s="151">
        <v>3280.5</v>
      </c>
      <c r="F99" s="95" t="s">
        <v>49</v>
      </c>
      <c r="G99" s="95" t="s">
        <v>49</v>
      </c>
      <c r="H99" s="95" t="s">
        <v>49</v>
      </c>
      <c r="I99" s="152">
        <f t="shared" si="6"/>
        <v>3280.5</v>
      </c>
      <c r="J99" s="83">
        <f t="shared" si="7"/>
        <v>9.2294058068872378</v>
      </c>
      <c r="K99" s="218"/>
      <c r="L99" s="155">
        <v>4262.7</v>
      </c>
      <c r="M99" s="158">
        <v>3259.9</v>
      </c>
      <c r="N99" s="158">
        <v>1002.7999999999997</v>
      </c>
      <c r="O99" s="95" t="s">
        <v>49</v>
      </c>
      <c r="P99" s="95" t="s">
        <v>49</v>
      </c>
      <c r="Q99" s="95" t="s">
        <v>49</v>
      </c>
      <c r="R99" s="95" t="s">
        <v>49</v>
      </c>
      <c r="S99" s="157">
        <f t="shared" si="9"/>
        <v>4262.7</v>
      </c>
      <c r="T99" s="83">
        <f t="shared" si="10"/>
        <v>11.992741390952059</v>
      </c>
      <c r="U99" s="83"/>
      <c r="V99" s="128" t="s">
        <v>49</v>
      </c>
      <c r="W99" s="128" t="s">
        <v>49</v>
      </c>
      <c r="X99" s="128" t="s">
        <v>49</v>
      </c>
      <c r="Y99" s="128" t="s">
        <v>49</v>
      </c>
      <c r="AA99" s="135">
        <v>45728.1</v>
      </c>
      <c r="AB99" s="141">
        <f t="shared" si="8"/>
        <v>10.292167454422687</v>
      </c>
      <c r="AD99" s="143">
        <v>1970</v>
      </c>
      <c r="AE99" s="130" t="s">
        <v>49</v>
      </c>
      <c r="AF99" s="130" t="s">
        <v>49</v>
      </c>
      <c r="AG99" s="130" t="s">
        <v>49</v>
      </c>
      <c r="AH99" s="130" t="s">
        <v>49</v>
      </c>
      <c r="AI99" s="130" t="s">
        <v>49</v>
      </c>
      <c r="AJ99" s="130" t="s">
        <v>49</v>
      </c>
      <c r="AV99" s="103">
        <v>444300</v>
      </c>
      <c r="AW99" s="124">
        <v>35544</v>
      </c>
      <c r="AX99" s="104">
        <v>12.5</v>
      </c>
    </row>
    <row r="100" spans="1:50" x14ac:dyDescent="0.3">
      <c r="A100" s="143">
        <v>1971</v>
      </c>
      <c r="B100" s="5" t="s">
        <v>49</v>
      </c>
      <c r="C100" s="5" t="s">
        <v>49</v>
      </c>
      <c r="D100" s="5" t="s">
        <v>49</v>
      </c>
      <c r="E100" s="31" t="s">
        <v>49</v>
      </c>
      <c r="F100" s="95" t="s">
        <v>49</v>
      </c>
      <c r="G100" s="95" t="s">
        <v>49</v>
      </c>
      <c r="H100" s="95" t="s">
        <v>49</v>
      </c>
      <c r="I100" s="95" t="s">
        <v>49</v>
      </c>
      <c r="J100" s="159" t="s">
        <v>49</v>
      </c>
      <c r="K100" s="131"/>
      <c r="L100" s="155">
        <v>4545.8</v>
      </c>
      <c r="M100" s="158">
        <v>3554.4</v>
      </c>
      <c r="N100" s="158">
        <v>991.40000000000009</v>
      </c>
      <c r="O100" s="95" t="s">
        <v>49</v>
      </c>
      <c r="P100" s="95" t="s">
        <v>49</v>
      </c>
      <c r="Q100" s="95" t="s">
        <v>49</v>
      </c>
      <c r="R100" s="95" t="s">
        <v>49</v>
      </c>
      <c r="S100" s="157">
        <f t="shared" si="9"/>
        <v>4545.8</v>
      </c>
      <c r="T100" s="83">
        <f t="shared" si="10"/>
        <v>11.596168249284201</v>
      </c>
      <c r="U100" s="83"/>
      <c r="V100" s="128" t="s">
        <v>49</v>
      </c>
      <c r="W100" s="128" t="s">
        <v>49</v>
      </c>
      <c r="X100" s="128" t="s">
        <v>49</v>
      </c>
      <c r="Y100" s="128" t="s">
        <v>49</v>
      </c>
      <c r="AA100" s="135">
        <v>55121</v>
      </c>
      <c r="AB100" s="141">
        <f t="shared" si="8"/>
        <v>11.248931146443651</v>
      </c>
      <c r="AD100" s="143">
        <v>1971</v>
      </c>
      <c r="AE100" s="130" t="s">
        <v>49</v>
      </c>
      <c r="AF100" s="130" t="s">
        <v>49</v>
      </c>
      <c r="AG100" s="130" t="s">
        <v>49</v>
      </c>
      <c r="AH100" s="130" t="s">
        <v>49</v>
      </c>
      <c r="AI100" s="130" t="s">
        <v>49</v>
      </c>
      <c r="AJ100" s="130" t="s">
        <v>49</v>
      </c>
      <c r="AV100" s="103">
        <v>490011</v>
      </c>
      <c r="AW100" s="124">
        <v>39200.879999999997</v>
      </c>
      <c r="AX100" s="104">
        <v>12.5</v>
      </c>
    </row>
    <row r="101" spans="1:50" x14ac:dyDescent="0.3">
      <c r="A101" s="143">
        <v>1972</v>
      </c>
      <c r="B101" s="5" t="s">
        <v>49</v>
      </c>
      <c r="C101" s="5" t="s">
        <v>49</v>
      </c>
      <c r="D101" s="5" t="s">
        <v>49</v>
      </c>
      <c r="E101" s="31" t="s">
        <v>49</v>
      </c>
      <c r="F101" s="95" t="s">
        <v>49</v>
      </c>
      <c r="G101" s="95" t="s">
        <v>49</v>
      </c>
      <c r="H101" s="95" t="s">
        <v>49</v>
      </c>
      <c r="I101" s="95" t="s">
        <v>49</v>
      </c>
      <c r="J101" s="159" t="s">
        <v>49</v>
      </c>
      <c r="K101" s="131"/>
      <c r="L101" s="155">
        <v>5064.6000000000004</v>
      </c>
      <c r="M101" s="158">
        <v>4322.2</v>
      </c>
      <c r="N101" s="158">
        <v>742.40000000000055</v>
      </c>
      <c r="O101" s="95" t="s">
        <v>49</v>
      </c>
      <c r="P101" s="95" t="s">
        <v>49</v>
      </c>
      <c r="Q101" s="95" t="s">
        <v>49</v>
      </c>
      <c r="R101" s="95" t="s">
        <v>49</v>
      </c>
      <c r="S101" s="157">
        <f t="shared" si="9"/>
        <v>5064.6000000000004</v>
      </c>
      <c r="T101" s="83">
        <f t="shared" si="10"/>
        <v>11.210303757928624</v>
      </c>
      <c r="U101" s="83"/>
      <c r="V101" s="128" t="s">
        <v>49</v>
      </c>
      <c r="W101" s="128" t="s">
        <v>49</v>
      </c>
      <c r="X101" s="128" t="s">
        <v>49</v>
      </c>
      <c r="Y101" s="128" t="s">
        <v>49</v>
      </c>
      <c r="AA101" s="135">
        <v>51881.599999999999</v>
      </c>
      <c r="AB101" s="141">
        <f t="shared" si="8"/>
        <v>9.1870393783888122</v>
      </c>
      <c r="AD101" s="143">
        <v>1972</v>
      </c>
      <c r="AE101" s="130" t="s">
        <v>49</v>
      </c>
      <c r="AF101" s="130" t="s">
        <v>49</v>
      </c>
      <c r="AG101" s="130" t="s">
        <v>49</v>
      </c>
      <c r="AH101" s="130" t="s">
        <v>49</v>
      </c>
      <c r="AI101" s="130" t="s">
        <v>49</v>
      </c>
      <c r="AJ101" s="130" t="s">
        <v>49</v>
      </c>
      <c r="AV101" s="103">
        <v>564726</v>
      </c>
      <c r="AW101" s="124">
        <v>45178.080000000002</v>
      </c>
      <c r="AX101" s="104">
        <v>12.5</v>
      </c>
    </row>
    <row r="102" spans="1:50" x14ac:dyDescent="0.3">
      <c r="A102" s="143">
        <v>1973</v>
      </c>
      <c r="B102" s="5" t="s">
        <v>49</v>
      </c>
      <c r="C102" s="5" t="s">
        <v>49</v>
      </c>
      <c r="D102" s="5" t="s">
        <v>49</v>
      </c>
      <c r="E102" s="31" t="s">
        <v>49</v>
      </c>
      <c r="F102" s="95" t="s">
        <v>49</v>
      </c>
      <c r="G102" s="95" t="s">
        <v>49</v>
      </c>
      <c r="H102" s="95" t="s">
        <v>49</v>
      </c>
      <c r="I102" s="95" t="s">
        <v>49</v>
      </c>
      <c r="J102" s="159" t="s">
        <v>49</v>
      </c>
      <c r="K102" s="131"/>
      <c r="L102" s="155">
        <v>7070.4</v>
      </c>
      <c r="M102" s="158">
        <v>5731.8</v>
      </c>
      <c r="N102" s="158">
        <v>1338.5999999999995</v>
      </c>
      <c r="O102" s="95" t="s">
        <v>49</v>
      </c>
      <c r="P102" s="95" t="s">
        <v>49</v>
      </c>
      <c r="Q102" s="95" t="s">
        <v>49</v>
      </c>
      <c r="R102" s="95" t="s">
        <v>49</v>
      </c>
      <c r="S102" s="157">
        <f t="shared" si="9"/>
        <v>7070.4</v>
      </c>
      <c r="T102" s="83">
        <f t="shared" si="10"/>
        <v>12.792177058320341</v>
      </c>
      <c r="U102" s="83"/>
      <c r="V102" s="128" t="s">
        <v>49</v>
      </c>
      <c r="W102" s="128" t="s">
        <v>49</v>
      </c>
      <c r="X102" s="128" t="s">
        <v>49</v>
      </c>
      <c r="Y102" s="128" t="s">
        <v>49</v>
      </c>
      <c r="AA102" s="135">
        <v>73396.600000000006</v>
      </c>
      <c r="AB102" s="141">
        <f t="shared" si="8"/>
        <v>10.623470272445292</v>
      </c>
      <c r="AD102" s="143">
        <v>1973</v>
      </c>
      <c r="AE102" s="130" t="s">
        <v>49</v>
      </c>
      <c r="AF102" s="130" t="s">
        <v>49</v>
      </c>
      <c r="AG102" s="130" t="s">
        <v>49</v>
      </c>
      <c r="AH102" s="130" t="s">
        <v>49</v>
      </c>
      <c r="AI102" s="130" t="s">
        <v>49</v>
      </c>
      <c r="AJ102" s="130" t="s">
        <v>49</v>
      </c>
      <c r="AV102" s="103">
        <v>690891</v>
      </c>
      <c r="AW102" s="124">
        <v>55271.28</v>
      </c>
      <c r="AX102" s="104">
        <v>12.5</v>
      </c>
    </row>
    <row r="103" spans="1:50" x14ac:dyDescent="0.3">
      <c r="A103" s="143">
        <v>1974</v>
      </c>
      <c r="B103" s="5" t="s">
        <v>49</v>
      </c>
      <c r="C103" s="5" t="s">
        <v>49</v>
      </c>
      <c r="D103" s="5" t="s">
        <v>49</v>
      </c>
      <c r="E103" s="31" t="s">
        <v>49</v>
      </c>
      <c r="F103" s="95" t="s">
        <v>49</v>
      </c>
      <c r="G103" s="95" t="s">
        <v>49</v>
      </c>
      <c r="H103" s="95" t="s">
        <v>49</v>
      </c>
      <c r="I103" s="95" t="s">
        <v>49</v>
      </c>
      <c r="J103" s="159" t="s">
        <v>49</v>
      </c>
      <c r="K103" s="131"/>
      <c r="L103" s="155">
        <v>9975</v>
      </c>
      <c r="M103" s="158">
        <v>7980.8</v>
      </c>
      <c r="N103" s="158">
        <v>1994.1999999999998</v>
      </c>
      <c r="O103" s="95" t="s">
        <v>49</v>
      </c>
      <c r="P103" s="95" t="s">
        <v>49</v>
      </c>
      <c r="Q103" s="95" t="s">
        <v>49</v>
      </c>
      <c r="R103" s="95" t="s">
        <v>49</v>
      </c>
      <c r="S103" s="157">
        <f t="shared" si="9"/>
        <v>9975</v>
      </c>
      <c r="T103" s="83">
        <f t="shared" si="10"/>
        <v>13.858678436424304</v>
      </c>
      <c r="U103" s="83"/>
      <c r="V103" s="128" t="s">
        <v>49</v>
      </c>
      <c r="W103" s="128" t="s">
        <v>49</v>
      </c>
      <c r="X103" s="128" t="s">
        <v>49</v>
      </c>
      <c r="Y103" s="128" t="s">
        <v>49</v>
      </c>
      <c r="AA103" s="135">
        <v>68772.899999999994</v>
      </c>
      <c r="AB103" s="141">
        <f t="shared" si="8"/>
        <v>7.6439218545593173</v>
      </c>
      <c r="AD103" s="143">
        <v>1974</v>
      </c>
      <c r="AE103" s="130" t="s">
        <v>49</v>
      </c>
      <c r="AF103" s="130" t="s">
        <v>49</v>
      </c>
      <c r="AG103" s="130" t="s">
        <v>49</v>
      </c>
      <c r="AH103" s="130" t="s">
        <v>49</v>
      </c>
      <c r="AI103" s="130" t="s">
        <v>49</v>
      </c>
      <c r="AJ103" s="130" t="s">
        <v>49</v>
      </c>
      <c r="AV103" s="103">
        <v>899707</v>
      </c>
      <c r="AW103" s="124">
        <v>71976.56</v>
      </c>
      <c r="AX103" s="104">
        <v>12.5</v>
      </c>
    </row>
    <row r="104" spans="1:50" x14ac:dyDescent="0.3">
      <c r="A104" s="143">
        <v>1975</v>
      </c>
      <c r="B104" s="5" t="s">
        <v>49</v>
      </c>
      <c r="C104" s="5" t="s">
        <v>49</v>
      </c>
      <c r="D104" s="5" t="s">
        <v>49</v>
      </c>
      <c r="E104" s="31" t="s">
        <v>49</v>
      </c>
      <c r="F104" s="95" t="s">
        <v>49</v>
      </c>
      <c r="G104" s="95" t="s">
        <v>49</v>
      </c>
      <c r="H104" s="95" t="s">
        <v>49</v>
      </c>
      <c r="I104" s="95" t="s">
        <v>49</v>
      </c>
      <c r="J104" s="159" t="s">
        <v>49</v>
      </c>
      <c r="K104" s="131"/>
      <c r="L104" s="155">
        <v>14449</v>
      </c>
      <c r="M104" s="158">
        <v>11612</v>
      </c>
      <c r="N104" s="158">
        <v>2837</v>
      </c>
      <c r="O104" s="95" t="s">
        <v>49</v>
      </c>
      <c r="P104" s="95" t="s">
        <v>49</v>
      </c>
      <c r="Q104" s="95" t="s">
        <v>49</v>
      </c>
      <c r="R104" s="95" t="s">
        <v>49</v>
      </c>
      <c r="S104" s="157">
        <f t="shared" si="9"/>
        <v>14449</v>
      </c>
      <c r="T104" s="83">
        <f t="shared" si="10"/>
        <v>16.418571883096224</v>
      </c>
      <c r="U104" s="83"/>
      <c r="V104" s="128" t="s">
        <v>49</v>
      </c>
      <c r="W104" s="128" t="s">
        <v>49</v>
      </c>
      <c r="X104" s="128" t="s">
        <v>49</v>
      </c>
      <c r="Y104" s="128" t="s">
        <v>49</v>
      </c>
      <c r="AA104" s="135">
        <v>116086</v>
      </c>
      <c r="AB104" s="141">
        <f t="shared" si="8"/>
        <v>10.552793054861143</v>
      </c>
      <c r="AD104" s="143">
        <v>1975</v>
      </c>
      <c r="AE104" s="130" t="s">
        <v>49</v>
      </c>
      <c r="AF104" s="130" t="s">
        <v>49</v>
      </c>
      <c r="AG104" s="130" t="s">
        <v>49</v>
      </c>
      <c r="AH104" s="130" t="s">
        <v>49</v>
      </c>
      <c r="AI104" s="130" t="s">
        <v>49</v>
      </c>
      <c r="AJ104" s="130" t="s">
        <v>49</v>
      </c>
      <c r="AV104" s="103">
        <v>1100050</v>
      </c>
      <c r="AW104" s="124">
        <v>88004</v>
      </c>
      <c r="AX104" s="104">
        <v>12.5</v>
      </c>
    </row>
    <row r="105" spans="1:50" x14ac:dyDescent="0.3">
      <c r="A105" s="143">
        <v>1976</v>
      </c>
      <c r="B105" s="5" t="s">
        <v>49</v>
      </c>
      <c r="C105" s="5" t="s">
        <v>49</v>
      </c>
      <c r="D105" s="5" t="s">
        <v>49</v>
      </c>
      <c r="E105" s="31" t="s">
        <v>49</v>
      </c>
      <c r="F105" s="95" t="s">
        <v>49</v>
      </c>
      <c r="G105" s="95" t="s">
        <v>49</v>
      </c>
      <c r="H105" s="95" t="s">
        <v>49</v>
      </c>
      <c r="I105" s="95" t="s">
        <v>49</v>
      </c>
      <c r="J105" s="159" t="s">
        <v>49</v>
      </c>
      <c r="K105" s="131"/>
      <c r="L105" s="155">
        <v>19600.2</v>
      </c>
      <c r="M105" s="158">
        <v>15923</v>
      </c>
      <c r="N105" s="158">
        <v>3677.2000000000007</v>
      </c>
      <c r="O105" s="95" t="s">
        <v>49</v>
      </c>
      <c r="P105" s="95" t="s">
        <v>49</v>
      </c>
      <c r="Q105" s="95" t="s">
        <v>49</v>
      </c>
      <c r="R105" s="95" t="s">
        <v>49</v>
      </c>
      <c r="S105" s="157">
        <f t="shared" si="9"/>
        <v>19600.2</v>
      </c>
      <c r="T105" s="83">
        <f t="shared" si="10"/>
        <v>22.01678522036984</v>
      </c>
      <c r="U105" s="83"/>
      <c r="V105" s="128" t="s">
        <v>49</v>
      </c>
      <c r="W105" s="128" t="s">
        <v>49</v>
      </c>
      <c r="X105" s="128" t="s">
        <v>49</v>
      </c>
      <c r="Y105" s="128" t="s">
        <v>49</v>
      </c>
      <c r="AA105" s="135">
        <v>152732.4</v>
      </c>
      <c r="AB105" s="141">
        <f t="shared" si="8"/>
        <v>11.140478844145159</v>
      </c>
      <c r="AD105" s="143">
        <v>1976</v>
      </c>
      <c r="AE105" s="130" t="s">
        <v>49</v>
      </c>
      <c r="AF105" s="130" t="s">
        <v>49</v>
      </c>
      <c r="AG105" s="130" t="s">
        <v>49</v>
      </c>
      <c r="AH105" s="130" t="s">
        <v>49</v>
      </c>
      <c r="AI105" s="130" t="s">
        <v>49</v>
      </c>
      <c r="AJ105" s="130" t="s">
        <v>49</v>
      </c>
      <c r="AV105" s="103">
        <v>1370968</v>
      </c>
      <c r="AW105" s="124">
        <v>89023.896103896099</v>
      </c>
      <c r="AX105" s="104">
        <v>15.4</v>
      </c>
    </row>
    <row r="106" spans="1:50" x14ac:dyDescent="0.3">
      <c r="A106" s="143">
        <v>1977</v>
      </c>
      <c r="B106" s="5" t="s">
        <v>49</v>
      </c>
      <c r="C106" s="5" t="s">
        <v>49</v>
      </c>
      <c r="D106" s="5" t="s">
        <v>49</v>
      </c>
      <c r="E106" s="31" t="s">
        <v>49</v>
      </c>
      <c r="F106" s="95" t="s">
        <v>49</v>
      </c>
      <c r="G106" s="95" t="s">
        <v>49</v>
      </c>
      <c r="H106" s="95" t="s">
        <v>49</v>
      </c>
      <c r="I106" s="95" t="s">
        <v>49</v>
      </c>
      <c r="J106" s="159" t="s">
        <v>49</v>
      </c>
      <c r="K106" s="131"/>
      <c r="L106" s="155">
        <v>22912.1</v>
      </c>
      <c r="M106" s="158">
        <v>20185.3</v>
      </c>
      <c r="N106" s="158">
        <v>2726.7999999999993</v>
      </c>
      <c r="O106" s="95" t="s">
        <v>49</v>
      </c>
      <c r="P106" s="95" t="s">
        <v>49</v>
      </c>
      <c r="Q106" s="95" t="s">
        <v>49</v>
      </c>
      <c r="R106" s="95" t="s">
        <v>49</v>
      </c>
      <c r="S106" s="157">
        <f t="shared" si="9"/>
        <v>22912.1</v>
      </c>
      <c r="T106" s="83">
        <f t="shared" si="10"/>
        <v>27.959772262427428</v>
      </c>
      <c r="U106" s="83"/>
      <c r="V106" s="128" t="s">
        <v>49</v>
      </c>
      <c r="W106" s="128" t="s">
        <v>49</v>
      </c>
      <c r="X106" s="128" t="s">
        <v>49</v>
      </c>
      <c r="Y106" s="128" t="s">
        <v>49</v>
      </c>
      <c r="AA106" s="135">
        <v>277000</v>
      </c>
      <c r="AB106" s="141">
        <f t="shared" si="8"/>
        <v>14.978940258903142</v>
      </c>
      <c r="AD106" s="143">
        <v>1977</v>
      </c>
      <c r="AE106" s="130" t="s">
        <v>49</v>
      </c>
      <c r="AF106" s="130" t="s">
        <v>49</v>
      </c>
      <c r="AG106" s="130" t="s">
        <v>49</v>
      </c>
      <c r="AH106" s="130" t="s">
        <v>49</v>
      </c>
      <c r="AI106" s="130" t="s">
        <v>49</v>
      </c>
      <c r="AJ106" s="130" t="s">
        <v>49</v>
      </c>
      <c r="AV106" s="103">
        <v>1849263</v>
      </c>
      <c r="AW106" s="124">
        <v>81946.66174298375</v>
      </c>
      <c r="AX106" s="104">
        <v>22.566666666666666</v>
      </c>
    </row>
    <row r="107" spans="1:50" x14ac:dyDescent="0.3">
      <c r="A107" s="143">
        <v>1978</v>
      </c>
      <c r="B107" s="5" t="s">
        <v>49</v>
      </c>
      <c r="C107" s="5" t="s">
        <v>49</v>
      </c>
      <c r="D107" s="5" t="s">
        <v>49</v>
      </c>
      <c r="E107" s="31" t="s">
        <v>49</v>
      </c>
      <c r="F107" s="95" t="s">
        <v>49</v>
      </c>
      <c r="G107" s="95" t="s">
        <v>49</v>
      </c>
      <c r="H107" s="95" t="s">
        <v>49</v>
      </c>
      <c r="I107" s="95" t="s">
        <v>49</v>
      </c>
      <c r="J107" s="159" t="s">
        <v>49</v>
      </c>
      <c r="K107" s="131"/>
      <c r="L107" s="155">
        <v>26264.3</v>
      </c>
      <c r="M107" s="158">
        <v>25027.7</v>
      </c>
      <c r="N107" s="158">
        <v>1236.5999999999985</v>
      </c>
      <c r="O107" s="95" t="s">
        <v>49</v>
      </c>
      <c r="P107" s="95" t="s">
        <v>49</v>
      </c>
      <c r="Q107" s="95" t="s">
        <v>49</v>
      </c>
      <c r="R107" s="95" t="s">
        <v>49</v>
      </c>
      <c r="S107" s="157">
        <f t="shared" si="9"/>
        <v>26264.3</v>
      </c>
      <c r="T107" s="83">
        <f t="shared" si="10"/>
        <v>25.506978700247025</v>
      </c>
      <c r="U107" s="83"/>
      <c r="V107" s="128" t="s">
        <v>49</v>
      </c>
      <c r="W107" s="128" t="s">
        <v>49</v>
      </c>
      <c r="X107" s="128" t="s">
        <v>49</v>
      </c>
      <c r="Y107" s="128" t="s">
        <v>49</v>
      </c>
      <c r="AA107" s="135">
        <v>340400</v>
      </c>
      <c r="AB107" s="141">
        <f t="shared" si="8"/>
        <v>14.563202330112373</v>
      </c>
      <c r="AD107" s="143">
        <v>1978</v>
      </c>
      <c r="AE107" s="130" t="s">
        <v>49</v>
      </c>
      <c r="AF107" s="130" t="s">
        <v>49</v>
      </c>
      <c r="AG107" s="130" t="s">
        <v>49</v>
      </c>
      <c r="AH107" s="130" t="s">
        <v>49</v>
      </c>
      <c r="AI107" s="130" t="s">
        <v>49</v>
      </c>
      <c r="AJ107" s="130" t="s">
        <v>49</v>
      </c>
      <c r="AV107" s="103">
        <v>2337398</v>
      </c>
      <c r="AW107" s="124">
        <v>102969.07488986784</v>
      </c>
      <c r="AX107" s="104">
        <v>22.7</v>
      </c>
    </row>
    <row r="108" spans="1:50" x14ac:dyDescent="0.3">
      <c r="A108" s="143">
        <v>1979</v>
      </c>
      <c r="B108" s="5" t="s">
        <v>49</v>
      </c>
      <c r="C108" s="5" t="s">
        <v>49</v>
      </c>
      <c r="D108" s="5" t="s">
        <v>49</v>
      </c>
      <c r="E108" s="31" t="s">
        <v>49</v>
      </c>
      <c r="F108" s="95" t="s">
        <v>49</v>
      </c>
      <c r="G108" s="95" t="s">
        <v>49</v>
      </c>
      <c r="H108" s="95" t="s">
        <v>49</v>
      </c>
      <c r="I108" s="95" t="s">
        <v>49</v>
      </c>
      <c r="J108" s="159" t="s">
        <v>49</v>
      </c>
      <c r="K108" s="131"/>
      <c r="L108" s="155">
        <v>29757.200000000001</v>
      </c>
      <c r="M108" s="158">
        <v>28315</v>
      </c>
      <c r="N108" s="158">
        <v>1442.2000000000007</v>
      </c>
      <c r="O108" s="95" t="s">
        <v>49</v>
      </c>
      <c r="P108" s="95" t="s">
        <v>49</v>
      </c>
      <c r="Q108" s="95" t="s">
        <v>49</v>
      </c>
      <c r="R108" s="95" t="s">
        <v>49</v>
      </c>
      <c r="S108" s="157">
        <f t="shared" si="9"/>
        <v>29757.200000000001</v>
      </c>
      <c r="T108" s="83">
        <f t="shared" si="10"/>
        <v>22.085297837193014</v>
      </c>
      <c r="U108" s="83"/>
      <c r="V108" s="128" t="s">
        <v>49</v>
      </c>
      <c r="W108" s="128" t="s">
        <v>49</v>
      </c>
      <c r="X108" s="128" t="s">
        <v>49</v>
      </c>
      <c r="Y108" s="128" t="s">
        <v>49</v>
      </c>
      <c r="AA108" s="135">
        <v>464200</v>
      </c>
      <c r="AB108" s="141">
        <f t="shared" si="8"/>
        <v>15.132716071518221</v>
      </c>
      <c r="AD108" s="143">
        <v>1979</v>
      </c>
      <c r="AE108" s="130" t="s">
        <v>49</v>
      </c>
      <c r="AF108" s="130" t="s">
        <v>49</v>
      </c>
      <c r="AG108" s="130" t="s">
        <v>49</v>
      </c>
      <c r="AH108" s="130" t="s">
        <v>49</v>
      </c>
      <c r="AI108" s="130" t="s">
        <v>49</v>
      </c>
      <c r="AJ108" s="130" t="s">
        <v>49</v>
      </c>
      <c r="AV108" s="103">
        <v>3067526</v>
      </c>
      <c r="AW108" s="124">
        <v>134737.59882869691</v>
      </c>
      <c r="AX108" s="104">
        <v>22.766666666666669</v>
      </c>
    </row>
    <row r="109" spans="1:50" x14ac:dyDescent="0.3">
      <c r="A109" s="143">
        <v>1980</v>
      </c>
      <c r="B109" s="5" t="s">
        <v>49</v>
      </c>
      <c r="C109" s="5" t="s">
        <v>49</v>
      </c>
      <c r="D109" s="5" t="s">
        <v>49</v>
      </c>
      <c r="E109" s="31" t="s">
        <v>49</v>
      </c>
      <c r="F109" s="154">
        <v>5622.6</v>
      </c>
      <c r="G109" s="95" t="s">
        <v>49</v>
      </c>
      <c r="H109" s="95" t="s">
        <v>49</v>
      </c>
      <c r="I109" s="154">
        <f t="shared" ref="I109:I139" si="11">F109</f>
        <v>5622.6</v>
      </c>
      <c r="J109" s="83">
        <f t="shared" ref="J109:J139" si="12">(I109/AW109)*100</f>
        <v>2.9370342996789325</v>
      </c>
      <c r="K109" s="158"/>
      <c r="L109" s="31" t="s">
        <v>49</v>
      </c>
      <c r="M109" s="158">
        <v>32322</v>
      </c>
      <c r="N109" s="158">
        <v>1490.8000000000029</v>
      </c>
      <c r="O109" s="154">
        <v>33812.800000000003</v>
      </c>
      <c r="P109" s="158">
        <f t="shared" ref="P109:P118" si="13">I109</f>
        <v>5622.6</v>
      </c>
      <c r="Q109" s="95" t="s">
        <v>49</v>
      </c>
      <c r="R109" s="95" t="s">
        <v>49</v>
      </c>
      <c r="S109" s="153">
        <f t="shared" ref="S109:S139" si="14">O109</f>
        <v>33812.800000000003</v>
      </c>
      <c r="T109" s="83">
        <f t="shared" si="10"/>
        <v>17.662532168068832</v>
      </c>
      <c r="U109" s="83"/>
      <c r="V109" s="128" t="s">
        <v>49</v>
      </c>
      <c r="W109" s="128" t="s">
        <v>49</v>
      </c>
      <c r="X109" s="128" t="s">
        <v>49</v>
      </c>
      <c r="Y109" s="128" t="s">
        <v>49</v>
      </c>
      <c r="AA109" s="160">
        <v>693400</v>
      </c>
      <c r="AB109" s="141">
        <f t="shared" si="8"/>
        <v>15.788130304216368</v>
      </c>
      <c r="AD109" s="143">
        <v>1980</v>
      </c>
      <c r="AE109" s="249">
        <v>868600</v>
      </c>
      <c r="AF109" s="249">
        <f t="shared" ref="AF109:AF139" si="15">AH109+AJ109</f>
        <v>24905.172413793109</v>
      </c>
      <c r="AG109" s="157">
        <v>693400</v>
      </c>
      <c r="AH109" s="249">
        <v>8366.3793103448279</v>
      </c>
      <c r="AI109" s="249">
        <v>175200</v>
      </c>
      <c r="AJ109" s="249">
        <v>16538.793103448279</v>
      </c>
      <c r="AK109" s="83"/>
      <c r="AV109" s="103">
        <v>4391907</v>
      </c>
      <c r="AW109" s="124">
        <v>191438.00944424263</v>
      </c>
      <c r="AX109" s="104">
        <v>22.941666666666666</v>
      </c>
    </row>
    <row r="110" spans="1:50" x14ac:dyDescent="0.3">
      <c r="A110" s="143">
        <v>1981</v>
      </c>
      <c r="B110" s="5" t="s">
        <v>49</v>
      </c>
      <c r="C110" s="5" t="s">
        <v>49</v>
      </c>
      <c r="D110" s="5" t="s">
        <v>49</v>
      </c>
      <c r="E110" s="31" t="s">
        <v>49</v>
      </c>
      <c r="F110" s="154">
        <v>7234</v>
      </c>
      <c r="G110" s="95" t="s">
        <v>49</v>
      </c>
      <c r="H110" s="95" t="s">
        <v>49</v>
      </c>
      <c r="I110" s="154">
        <f t="shared" si="11"/>
        <v>7234</v>
      </c>
      <c r="J110" s="83">
        <f t="shared" si="12"/>
        <v>2.9360848479453256</v>
      </c>
      <c r="K110" s="158"/>
      <c r="L110" s="31" t="s">
        <v>49</v>
      </c>
      <c r="M110" s="158">
        <v>42206.7</v>
      </c>
      <c r="N110" s="158">
        <v>10753.900000000001</v>
      </c>
      <c r="O110" s="154">
        <v>52960.6</v>
      </c>
      <c r="P110" s="158">
        <f t="shared" si="13"/>
        <v>7234</v>
      </c>
      <c r="Q110" s="95" t="s">
        <v>49</v>
      </c>
      <c r="R110" s="95" t="s">
        <v>49</v>
      </c>
      <c r="S110" s="153">
        <f t="shared" si="14"/>
        <v>52960.6</v>
      </c>
      <c r="T110" s="83">
        <f t="shared" si="10"/>
        <v>21.495274426056568</v>
      </c>
      <c r="U110" s="83"/>
      <c r="V110" s="128" t="s">
        <v>49</v>
      </c>
      <c r="W110" s="128" t="s">
        <v>49</v>
      </c>
      <c r="X110" s="128" t="s">
        <v>49</v>
      </c>
      <c r="Y110" s="128" t="s">
        <v>49</v>
      </c>
      <c r="AA110" s="160">
        <v>1042500</v>
      </c>
      <c r="AB110" s="141">
        <f t="shared" si="8"/>
        <v>17.282064259273731</v>
      </c>
      <c r="AD110" s="143">
        <v>1981</v>
      </c>
      <c r="AE110" s="94">
        <v>1320300</v>
      </c>
      <c r="AF110" s="94">
        <f t="shared" si="15"/>
        <v>39530.769230769227</v>
      </c>
      <c r="AG110" s="157">
        <v>1042500</v>
      </c>
      <c r="AH110" s="94">
        <v>13399.999999999998</v>
      </c>
      <c r="AI110" s="94">
        <v>277800</v>
      </c>
      <c r="AJ110" s="94">
        <v>26130.769230769227</v>
      </c>
      <c r="AK110" s="83"/>
      <c r="AV110" s="103">
        <v>6032265.5</v>
      </c>
      <c r="AW110" s="124">
        <v>246382.52552756976</v>
      </c>
      <c r="AX110" s="104">
        <v>24.483333333333334</v>
      </c>
    </row>
    <row r="111" spans="1:50" x14ac:dyDescent="0.3">
      <c r="A111" s="143">
        <v>1982</v>
      </c>
      <c r="B111" s="5" t="s">
        <v>49</v>
      </c>
      <c r="C111" s="5" t="s">
        <v>49</v>
      </c>
      <c r="D111" s="5" t="s">
        <v>49</v>
      </c>
      <c r="E111" s="31" t="s">
        <v>49</v>
      </c>
      <c r="F111" s="154">
        <v>12476.1</v>
      </c>
      <c r="G111" s="95" t="s">
        <v>49</v>
      </c>
      <c r="H111" s="95" t="s">
        <v>49</v>
      </c>
      <c r="I111" s="154">
        <f t="shared" si="11"/>
        <v>12476.1</v>
      </c>
      <c r="J111" s="83">
        <f t="shared" si="12"/>
        <v>7.0620853926865443</v>
      </c>
      <c r="K111" s="158"/>
      <c r="L111" s="31" t="s">
        <v>49</v>
      </c>
      <c r="M111" s="158">
        <v>49548.7</v>
      </c>
      <c r="N111" s="158">
        <v>9325.5</v>
      </c>
      <c r="O111" s="154">
        <v>58874.2</v>
      </c>
      <c r="P111" s="158">
        <f t="shared" si="13"/>
        <v>12476.1</v>
      </c>
      <c r="Q111" s="95" t="s">
        <v>49</v>
      </c>
      <c r="R111" s="95" t="s">
        <v>49</v>
      </c>
      <c r="S111" s="153">
        <f t="shared" si="14"/>
        <v>58874.2</v>
      </c>
      <c r="T111" s="83">
        <f t="shared" si="10"/>
        <v>33.325688943348176</v>
      </c>
      <c r="U111" s="83"/>
      <c r="V111" s="128" t="s">
        <v>49</v>
      </c>
      <c r="W111" s="128" t="s">
        <v>49</v>
      </c>
      <c r="X111" s="128" t="s">
        <v>49</v>
      </c>
      <c r="Y111" s="128" t="s">
        <v>49</v>
      </c>
      <c r="AA111" s="160">
        <v>2627800</v>
      </c>
      <c r="AB111" s="141">
        <f t="shared" si="8"/>
        <v>27.385035971387961</v>
      </c>
      <c r="AD111" s="143">
        <v>1982</v>
      </c>
      <c r="AE111" s="94">
        <v>3563500</v>
      </c>
      <c r="AF111" s="94">
        <f t="shared" si="15"/>
        <v>52345.341614906836</v>
      </c>
      <c r="AG111" s="157">
        <v>2627800</v>
      </c>
      <c r="AH111" s="94">
        <v>20542.857142857145</v>
      </c>
      <c r="AI111" s="94">
        <v>935700</v>
      </c>
      <c r="AJ111" s="94">
        <v>31802.484472049688</v>
      </c>
      <c r="AK111" s="83"/>
      <c r="AV111" s="103">
        <v>9595751.5</v>
      </c>
      <c r="AW111" s="124">
        <v>176663.11445228598</v>
      </c>
      <c r="AX111" s="104">
        <v>54.316666666666663</v>
      </c>
    </row>
    <row r="112" spans="1:50" x14ac:dyDescent="0.3">
      <c r="A112" s="143">
        <v>1983</v>
      </c>
      <c r="B112" s="5" t="s">
        <v>49</v>
      </c>
      <c r="C112" s="5" t="s">
        <v>49</v>
      </c>
      <c r="D112" s="5" t="s">
        <v>49</v>
      </c>
      <c r="E112" s="31" t="s">
        <v>49</v>
      </c>
      <c r="F112" s="154">
        <v>16962.900000000001</v>
      </c>
      <c r="G112" s="95" t="s">
        <v>49</v>
      </c>
      <c r="H112" s="95" t="s">
        <v>49</v>
      </c>
      <c r="I112" s="154">
        <f t="shared" si="11"/>
        <v>16962.900000000001</v>
      </c>
      <c r="J112" s="83">
        <f t="shared" si="12"/>
        <v>11.636958093426765</v>
      </c>
      <c r="K112" s="158"/>
      <c r="L112" s="31" t="s">
        <v>49</v>
      </c>
      <c r="M112" s="31" t="s">
        <v>49</v>
      </c>
      <c r="N112" s="31" t="s">
        <v>49</v>
      </c>
      <c r="O112" s="154">
        <v>62556.2</v>
      </c>
      <c r="P112" s="158">
        <f t="shared" si="13"/>
        <v>16962.900000000001</v>
      </c>
      <c r="Q112" s="95" t="s">
        <v>49</v>
      </c>
      <c r="R112" s="95" t="s">
        <v>49</v>
      </c>
      <c r="S112" s="153">
        <f t="shared" si="14"/>
        <v>62556.2</v>
      </c>
      <c r="T112" s="83">
        <f t="shared" si="10"/>
        <v>42.915060389675311</v>
      </c>
      <c r="U112" s="83"/>
      <c r="V112" s="128" t="s">
        <v>49</v>
      </c>
      <c r="W112" s="128" t="s">
        <v>49</v>
      </c>
      <c r="X112" s="128" t="s">
        <v>49</v>
      </c>
      <c r="Y112" s="128" t="s">
        <v>49</v>
      </c>
      <c r="AA112" s="160">
        <v>4086100</v>
      </c>
      <c r="AB112" s="141">
        <f t="shared" si="8"/>
        <v>23.358069977801659</v>
      </c>
      <c r="AD112" s="143">
        <v>1983</v>
      </c>
      <c r="AE112" s="94">
        <v>5808400</v>
      </c>
      <c r="AF112" s="94">
        <f t="shared" si="15"/>
        <v>49378.873239436616</v>
      </c>
      <c r="AG112" s="157">
        <v>4086100</v>
      </c>
      <c r="AH112" s="94">
        <v>22211.971830985913</v>
      </c>
      <c r="AI112" s="94">
        <v>1722300</v>
      </c>
      <c r="AJ112" s="94">
        <v>27166.901408450703</v>
      </c>
      <c r="AK112" s="83"/>
      <c r="AV112" s="103">
        <v>17493311.75</v>
      </c>
      <c r="AW112" s="124">
        <v>145767.47517533504</v>
      </c>
      <c r="AX112" s="104">
        <v>120.00833333333333</v>
      </c>
    </row>
    <row r="113" spans="1:50" x14ac:dyDescent="0.3">
      <c r="A113" s="143">
        <v>1984</v>
      </c>
      <c r="B113" s="5" t="s">
        <v>49</v>
      </c>
      <c r="C113" s="5" t="s">
        <v>49</v>
      </c>
      <c r="D113" s="5" t="s">
        <v>49</v>
      </c>
      <c r="E113" s="31" t="s">
        <v>49</v>
      </c>
      <c r="F113" s="154">
        <v>24652.799999999999</v>
      </c>
      <c r="G113" s="95" t="s">
        <v>49</v>
      </c>
      <c r="H113" s="95" t="s">
        <v>49</v>
      </c>
      <c r="I113" s="154">
        <f t="shared" si="11"/>
        <v>24652.799999999999</v>
      </c>
      <c r="J113" s="83">
        <f t="shared" si="12"/>
        <v>14.431092935924703</v>
      </c>
      <c r="K113" s="158"/>
      <c r="L113" s="31" t="s">
        <v>49</v>
      </c>
      <c r="M113" s="31" t="s">
        <v>49</v>
      </c>
      <c r="N113" s="31" t="s">
        <v>49</v>
      </c>
      <c r="O113" s="154">
        <v>69377.899999999994</v>
      </c>
      <c r="P113" s="158">
        <f t="shared" si="13"/>
        <v>24652.799999999999</v>
      </c>
      <c r="Q113" s="95" t="s">
        <v>49</v>
      </c>
      <c r="R113" s="95" t="s">
        <v>49</v>
      </c>
      <c r="S113" s="153">
        <f t="shared" si="14"/>
        <v>69377.899999999994</v>
      </c>
      <c r="T113" s="83">
        <f t="shared" si="10"/>
        <v>40.611976027035077</v>
      </c>
      <c r="U113" s="83"/>
      <c r="V113" s="128" t="s">
        <v>49</v>
      </c>
      <c r="W113" s="128" t="s">
        <v>49</v>
      </c>
      <c r="X113" s="128" t="s">
        <v>49</v>
      </c>
      <c r="Y113" s="128" t="s">
        <v>49</v>
      </c>
      <c r="AA113" s="160">
        <v>5335100</v>
      </c>
      <c r="AB113" s="141">
        <f t="shared" si="8"/>
        <v>18.615292284138253</v>
      </c>
      <c r="AD113" s="143">
        <v>1984</v>
      </c>
      <c r="AE113" s="94">
        <v>7967900</v>
      </c>
      <c r="AF113" s="94">
        <f t="shared" si="15"/>
        <v>55995.789473684214</v>
      </c>
      <c r="AG113" s="157">
        <v>5335100</v>
      </c>
      <c r="AH113" s="94">
        <v>28438.42105263158</v>
      </c>
      <c r="AI113" s="94">
        <v>2632800</v>
      </c>
      <c r="AJ113" s="94">
        <v>27557.36842105263</v>
      </c>
      <c r="AK113" s="83"/>
      <c r="AV113" s="103">
        <v>28659770.25</v>
      </c>
      <c r="AW113" s="124">
        <v>170831.13600238427</v>
      </c>
      <c r="AX113" s="104">
        <v>167.76666666666665</v>
      </c>
    </row>
    <row r="114" spans="1:50" x14ac:dyDescent="0.3">
      <c r="A114" s="143">
        <v>1985</v>
      </c>
      <c r="B114" s="5" t="s">
        <v>49</v>
      </c>
      <c r="C114" s="5" t="s">
        <v>49</v>
      </c>
      <c r="D114" s="5" t="s">
        <v>49</v>
      </c>
      <c r="E114" s="31" t="s">
        <v>49</v>
      </c>
      <c r="F114" s="154">
        <v>25634.3</v>
      </c>
      <c r="G114" s="95" t="s">
        <v>49</v>
      </c>
      <c r="H114" s="95" t="s">
        <v>49</v>
      </c>
      <c r="I114" s="154">
        <f t="shared" si="11"/>
        <v>25634.3</v>
      </c>
      <c r="J114" s="83">
        <f t="shared" si="12"/>
        <v>14.309131415767112</v>
      </c>
      <c r="K114" s="158"/>
      <c r="L114" s="31" t="s">
        <v>49</v>
      </c>
      <c r="M114" s="31" t="s">
        <v>49</v>
      </c>
      <c r="N114" s="31" t="s">
        <v>49</v>
      </c>
      <c r="O114" s="154">
        <v>72080.100000000006</v>
      </c>
      <c r="P114" s="158">
        <f t="shared" si="13"/>
        <v>25634.3</v>
      </c>
      <c r="Q114" s="95" t="s">
        <v>49</v>
      </c>
      <c r="R114" s="95" t="s">
        <v>49</v>
      </c>
      <c r="S114" s="153">
        <f t="shared" si="14"/>
        <v>72080.100000000006</v>
      </c>
      <c r="T114" s="83">
        <f t="shared" si="10"/>
        <v>40.235295028989874</v>
      </c>
      <c r="U114" s="83"/>
      <c r="V114" s="128" t="s">
        <v>49</v>
      </c>
      <c r="W114" s="128" t="s">
        <v>49</v>
      </c>
      <c r="X114" s="128" t="s">
        <v>49</v>
      </c>
      <c r="Y114" s="128" t="s">
        <v>49</v>
      </c>
      <c r="AA114" s="160">
        <v>9772800</v>
      </c>
      <c r="AB114" s="141">
        <f t="shared" si="8"/>
        <v>21.272681116299875</v>
      </c>
      <c r="AD114" s="143">
        <v>1985</v>
      </c>
      <c r="AE114" s="94">
        <v>14077400</v>
      </c>
      <c r="AF114" s="94">
        <f t="shared" si="15"/>
        <v>59838.546069315307</v>
      </c>
      <c r="AG114" s="157">
        <v>9772800</v>
      </c>
      <c r="AH114" s="94">
        <v>32244.575936883633</v>
      </c>
      <c r="AI114" s="94">
        <v>4304600</v>
      </c>
      <c r="AJ114" s="94">
        <v>27593.970132431674</v>
      </c>
      <c r="AK114" s="83"/>
      <c r="AV114" s="103">
        <v>45940612.5</v>
      </c>
      <c r="AW114" s="124">
        <v>179146.44331069445</v>
      </c>
      <c r="AX114" s="104">
        <v>256.44166666666666</v>
      </c>
    </row>
    <row r="115" spans="1:50" x14ac:dyDescent="0.3">
      <c r="A115" s="143">
        <v>1986</v>
      </c>
      <c r="B115" s="5" t="s">
        <v>49</v>
      </c>
      <c r="C115" s="5" t="s">
        <v>49</v>
      </c>
      <c r="D115" s="5" t="s">
        <v>49</v>
      </c>
      <c r="E115" s="31" t="s">
        <v>49</v>
      </c>
      <c r="F115" s="154">
        <v>31678.6</v>
      </c>
      <c r="G115" s="95" t="s">
        <v>49</v>
      </c>
      <c r="H115" s="95" t="s">
        <v>49</v>
      </c>
      <c r="I115" s="154">
        <f t="shared" si="11"/>
        <v>31678.6</v>
      </c>
      <c r="J115" s="83">
        <f t="shared" si="12"/>
        <v>25.23829760383131</v>
      </c>
      <c r="K115" s="158"/>
      <c r="L115" s="31" t="s">
        <v>49</v>
      </c>
      <c r="M115" s="31" t="s">
        <v>49</v>
      </c>
      <c r="N115" s="31" t="s">
        <v>49</v>
      </c>
      <c r="O115" s="154">
        <v>75350.899999999994</v>
      </c>
      <c r="P115" s="158">
        <f t="shared" si="13"/>
        <v>31678.6</v>
      </c>
      <c r="Q115" s="95" t="s">
        <v>49</v>
      </c>
      <c r="R115" s="95" t="s">
        <v>49</v>
      </c>
      <c r="S115" s="153">
        <f t="shared" si="14"/>
        <v>75350.899999999994</v>
      </c>
      <c r="T115" s="83">
        <f t="shared" si="10"/>
        <v>60.031959711493968</v>
      </c>
      <c r="U115" s="83"/>
      <c r="V115" s="128" t="s">
        <v>49</v>
      </c>
      <c r="W115" s="128" t="s">
        <v>49</v>
      </c>
      <c r="X115" s="128" t="s">
        <v>49</v>
      </c>
      <c r="Y115" s="128" t="s">
        <v>49</v>
      </c>
      <c r="AA115" s="160">
        <v>20951900</v>
      </c>
      <c r="AB115" s="141">
        <f t="shared" si="8"/>
        <v>27.457534180637278</v>
      </c>
      <c r="AD115" s="143">
        <v>1986</v>
      </c>
      <c r="AE115" s="94">
        <v>27192900</v>
      </c>
      <c r="AF115" s="94">
        <f t="shared" si="15"/>
        <v>63744.661721735218</v>
      </c>
      <c r="AG115" s="157">
        <v>20951900</v>
      </c>
      <c r="AH115" s="94">
        <v>44356.372218476063</v>
      </c>
      <c r="AI115" s="94">
        <v>6241000</v>
      </c>
      <c r="AJ115" s="94">
        <v>19388.289503259159</v>
      </c>
      <c r="AK115" s="83"/>
      <c r="AV115" s="103">
        <v>76306560.75</v>
      </c>
      <c r="AW115" s="124">
        <v>125517.97469569031</v>
      </c>
      <c r="AX115" s="104">
        <v>607.93333333333339</v>
      </c>
    </row>
    <row r="116" spans="1:50" x14ac:dyDescent="0.3">
      <c r="A116" s="143">
        <v>1987</v>
      </c>
      <c r="B116" s="5" t="s">
        <v>49</v>
      </c>
      <c r="C116" s="5" t="s">
        <v>49</v>
      </c>
      <c r="D116" s="5" t="s">
        <v>49</v>
      </c>
      <c r="E116" s="31" t="s">
        <v>49</v>
      </c>
      <c r="F116" s="154">
        <v>34985.599999999999</v>
      </c>
      <c r="G116" s="95" t="s">
        <v>49</v>
      </c>
      <c r="H116" s="95" t="s">
        <v>49</v>
      </c>
      <c r="I116" s="154">
        <f t="shared" si="11"/>
        <v>34985.599999999999</v>
      </c>
      <c r="J116" s="83">
        <f t="shared" si="12"/>
        <v>25.820938059526693</v>
      </c>
      <c r="K116" s="158"/>
      <c r="L116" s="31" t="s">
        <v>49</v>
      </c>
      <c r="M116" s="31" t="s">
        <v>49</v>
      </c>
      <c r="N116" s="31" t="s">
        <v>49</v>
      </c>
      <c r="O116" s="154">
        <v>81406.8</v>
      </c>
      <c r="P116" s="158">
        <f t="shared" si="13"/>
        <v>34985.599999999999</v>
      </c>
      <c r="Q116" s="95" t="s">
        <v>49</v>
      </c>
      <c r="R116" s="95" t="s">
        <v>49</v>
      </c>
      <c r="S116" s="153">
        <f t="shared" si="14"/>
        <v>81406.8</v>
      </c>
      <c r="T116" s="83">
        <f t="shared" si="10"/>
        <v>60.081860549033827</v>
      </c>
      <c r="U116" s="83"/>
      <c r="V116" s="128" t="s">
        <v>49</v>
      </c>
      <c r="W116" s="128" t="s">
        <v>49</v>
      </c>
      <c r="X116" s="128" t="s">
        <v>49</v>
      </c>
      <c r="Y116" s="128" t="s">
        <v>49</v>
      </c>
      <c r="AA116" s="160">
        <v>52017200</v>
      </c>
      <c r="AB116" s="141">
        <f t="shared" si="8"/>
        <v>28.035262238588299</v>
      </c>
      <c r="AD116" s="143">
        <v>1987</v>
      </c>
      <c r="AE116" s="94">
        <v>62492000</v>
      </c>
      <c r="AF116" s="94">
        <f t="shared" si="15"/>
        <v>74322.15801534323</v>
      </c>
      <c r="AG116" s="157">
        <v>52017200</v>
      </c>
      <c r="AH116" s="94">
        <v>53709.574574075923</v>
      </c>
      <c r="AI116" s="94">
        <v>10474800</v>
      </c>
      <c r="AJ116" s="94">
        <v>20612.583441267307</v>
      </c>
      <c r="AK116" s="83"/>
      <c r="AV116" s="103">
        <v>185542049</v>
      </c>
      <c r="AW116" s="124">
        <v>135493.14095152318</v>
      </c>
      <c r="AX116" s="104">
        <v>1369.3833333333334</v>
      </c>
    </row>
    <row r="117" spans="1:50" x14ac:dyDescent="0.3">
      <c r="A117" s="143">
        <v>1988</v>
      </c>
      <c r="B117" s="5" t="s">
        <v>49</v>
      </c>
      <c r="C117" s="5" t="s">
        <v>49</v>
      </c>
      <c r="D117" s="5" t="s">
        <v>49</v>
      </c>
      <c r="E117" s="31" t="s">
        <v>49</v>
      </c>
      <c r="F117" s="154">
        <v>36994.300000000003</v>
      </c>
      <c r="G117" s="95" t="s">
        <v>49</v>
      </c>
      <c r="H117" s="95" t="s">
        <v>49</v>
      </c>
      <c r="I117" s="154">
        <f t="shared" si="11"/>
        <v>36994.300000000003</v>
      </c>
      <c r="J117" s="83">
        <f t="shared" si="12"/>
        <v>22.183321676590396</v>
      </c>
      <c r="K117" s="158"/>
      <c r="L117" s="31" t="s">
        <v>49</v>
      </c>
      <c r="M117" s="31" t="s">
        <v>49</v>
      </c>
      <c r="N117" s="31" t="s">
        <v>49</v>
      </c>
      <c r="O117" s="154">
        <v>81003.199999999997</v>
      </c>
      <c r="P117" s="158">
        <f t="shared" si="13"/>
        <v>36994.300000000003</v>
      </c>
      <c r="Q117" s="95" t="s">
        <v>49</v>
      </c>
      <c r="R117" s="95" t="s">
        <v>49</v>
      </c>
      <c r="S117" s="153">
        <f t="shared" si="14"/>
        <v>81003.199999999997</v>
      </c>
      <c r="T117" s="83">
        <f t="shared" si="10"/>
        <v>48.572889402777911</v>
      </c>
      <c r="U117" s="83"/>
      <c r="V117" s="128" t="s">
        <v>49</v>
      </c>
      <c r="W117" s="128" t="s">
        <v>49</v>
      </c>
      <c r="X117" s="128" t="s">
        <v>49</v>
      </c>
      <c r="Y117" s="128" t="s">
        <v>49</v>
      </c>
      <c r="AA117" s="160">
        <v>98852100</v>
      </c>
      <c r="AB117" s="141">
        <f t="shared" si="8"/>
        <v>26.083783426424397</v>
      </c>
      <c r="AD117" s="143">
        <v>1988</v>
      </c>
      <c r="AE117" s="94">
        <v>112058400</v>
      </c>
      <c r="AF117" s="94">
        <f t="shared" si="15"/>
        <v>67931.039017974574</v>
      </c>
      <c r="AG117" s="157">
        <v>98852100</v>
      </c>
      <c r="AH117" s="94">
        <v>50690.267426567298</v>
      </c>
      <c r="AI117" s="94">
        <v>13206300</v>
      </c>
      <c r="AJ117" s="94">
        <v>17240.771591407276</v>
      </c>
      <c r="AK117" s="83"/>
      <c r="AV117" s="103">
        <v>378979147.25</v>
      </c>
      <c r="AW117" s="124">
        <v>166766.27846513776</v>
      </c>
      <c r="AX117" s="104">
        <v>2272.5166666666669</v>
      </c>
    </row>
    <row r="118" spans="1:50" x14ac:dyDescent="0.3">
      <c r="A118" s="143">
        <v>1989</v>
      </c>
      <c r="B118" s="5" t="s">
        <v>49</v>
      </c>
      <c r="C118" s="5" t="s">
        <v>49</v>
      </c>
      <c r="D118" s="5" t="s">
        <v>49</v>
      </c>
      <c r="E118" s="31" t="s">
        <v>49</v>
      </c>
      <c r="F118" s="154">
        <v>36589.9</v>
      </c>
      <c r="G118" s="95" t="s">
        <v>49</v>
      </c>
      <c r="H118" s="95" t="s">
        <v>49</v>
      </c>
      <c r="I118" s="154">
        <f t="shared" si="11"/>
        <v>36589.9</v>
      </c>
      <c r="J118" s="83">
        <f t="shared" si="12"/>
        <v>18.035271845262955</v>
      </c>
      <c r="K118" s="158"/>
      <c r="L118" s="31" t="s">
        <v>49</v>
      </c>
      <c r="M118" s="31" t="s">
        <v>49</v>
      </c>
      <c r="N118" s="31" t="s">
        <v>49</v>
      </c>
      <c r="O118" s="154">
        <v>76059</v>
      </c>
      <c r="P118" s="158">
        <f t="shared" si="13"/>
        <v>36589.9</v>
      </c>
      <c r="Q118" s="95" t="s">
        <v>49</v>
      </c>
      <c r="R118" s="95" t="s">
        <v>49</v>
      </c>
      <c r="S118" s="153">
        <f t="shared" si="14"/>
        <v>76059</v>
      </c>
      <c r="T118" s="83">
        <f t="shared" si="10"/>
        <v>37.489710036891466</v>
      </c>
      <c r="U118" s="83"/>
      <c r="V118" s="128" t="s">
        <v>49</v>
      </c>
      <c r="W118" s="128" t="s">
        <v>49</v>
      </c>
      <c r="X118" s="128" t="s">
        <v>49</v>
      </c>
      <c r="Y118" s="128" t="s">
        <v>49</v>
      </c>
      <c r="AA118" s="160">
        <v>129460500</v>
      </c>
      <c r="AB118" s="141">
        <f t="shared" si="8"/>
        <v>25.921357630768032</v>
      </c>
      <c r="AD118" s="143">
        <v>1989</v>
      </c>
      <c r="AE118" s="94">
        <v>141645400</v>
      </c>
      <c r="AF118" s="94">
        <f t="shared" si="15"/>
        <v>68056.240018252342</v>
      </c>
      <c r="AG118" s="157">
        <v>129460500</v>
      </c>
      <c r="AH118" s="94">
        <v>51293.1781884554</v>
      </c>
      <c r="AI118" s="94">
        <v>12184900</v>
      </c>
      <c r="AJ118" s="94">
        <v>16763.061829796941</v>
      </c>
      <c r="AK118" s="83"/>
      <c r="AV118" s="103">
        <v>499435646.25</v>
      </c>
      <c r="AW118" s="124">
        <v>202879.66998185561</v>
      </c>
      <c r="AX118" s="104">
        <v>2461.7333333333331</v>
      </c>
    </row>
    <row r="119" spans="1:50" x14ac:dyDescent="0.3">
      <c r="A119" s="143">
        <v>1990</v>
      </c>
      <c r="B119" s="5" t="s">
        <v>49</v>
      </c>
      <c r="C119" s="5" t="s">
        <v>49</v>
      </c>
      <c r="D119" s="5" t="s">
        <v>49</v>
      </c>
      <c r="E119" s="31" t="s">
        <v>49</v>
      </c>
      <c r="F119" s="154">
        <f t="shared" ref="F119:F139" si="16">G119+H119</f>
        <v>60283.6</v>
      </c>
      <c r="G119" s="158">
        <v>60283.6</v>
      </c>
      <c r="H119" s="220">
        <v>0</v>
      </c>
      <c r="I119" s="154">
        <f t="shared" si="11"/>
        <v>60283.6</v>
      </c>
      <c r="J119" s="83">
        <f t="shared" si="12"/>
        <v>25.231196454866051</v>
      </c>
      <c r="K119" s="158"/>
      <c r="L119" s="31" t="s">
        <v>49</v>
      </c>
      <c r="M119" s="31" t="s">
        <v>49</v>
      </c>
      <c r="N119" s="31" t="s">
        <v>49</v>
      </c>
      <c r="O119" s="154">
        <v>77770.3</v>
      </c>
      <c r="P119" s="158">
        <f>I119</f>
        <v>60283.6</v>
      </c>
      <c r="Q119" s="158">
        <v>8141.2</v>
      </c>
      <c r="R119" s="158">
        <v>9345.5</v>
      </c>
      <c r="S119" s="153">
        <f t="shared" si="14"/>
        <v>77770.3</v>
      </c>
      <c r="T119" s="83">
        <f t="shared" si="10"/>
        <v>32.550108448298857</v>
      </c>
      <c r="U119" s="83"/>
      <c r="V119" s="94">
        <v>178418100</v>
      </c>
      <c r="W119" s="83">
        <f>(V119/AV119)*100</f>
        <v>26.550310435634344</v>
      </c>
      <c r="X119" s="157">
        <v>165417400</v>
      </c>
      <c r="Y119" s="83">
        <f>(X119/AV119)*100</f>
        <v>24.615682609866941</v>
      </c>
      <c r="AA119" s="160">
        <v>165417400</v>
      </c>
      <c r="AB119" s="141">
        <f t="shared" si="8"/>
        <v>24.615682609866941</v>
      </c>
      <c r="AD119" s="143">
        <v>1990</v>
      </c>
      <c r="AE119" s="94">
        <v>178418100</v>
      </c>
      <c r="AF119" s="94">
        <f t="shared" si="15"/>
        <v>77730.626678907807</v>
      </c>
      <c r="AG119" s="157">
        <v>165417400</v>
      </c>
      <c r="AH119" s="94">
        <v>60252.84776769016</v>
      </c>
      <c r="AI119" s="94">
        <v>13000700.000000011</v>
      </c>
      <c r="AJ119" s="94">
        <v>17477.77891121764</v>
      </c>
      <c r="AK119" s="83"/>
      <c r="AV119" s="103">
        <v>672000052.25</v>
      </c>
      <c r="AW119" s="124">
        <v>238924.85680509137</v>
      </c>
      <c r="AX119" s="104">
        <v>2812.6</v>
      </c>
    </row>
    <row r="120" spans="1:50" x14ac:dyDescent="0.3">
      <c r="A120" s="143">
        <v>1991</v>
      </c>
      <c r="B120" s="5" t="s">
        <v>49</v>
      </c>
      <c r="C120" s="5" t="s">
        <v>49</v>
      </c>
      <c r="D120" s="5" t="s">
        <v>49</v>
      </c>
      <c r="E120" s="31" t="s">
        <v>49</v>
      </c>
      <c r="F120" s="154">
        <f t="shared" si="16"/>
        <v>65818.100000000006</v>
      </c>
      <c r="G120" s="158">
        <v>65818.100000000006</v>
      </c>
      <c r="H120" s="220">
        <v>0</v>
      </c>
      <c r="I120" s="154">
        <f t="shared" si="11"/>
        <v>65818.100000000006</v>
      </c>
      <c r="J120" s="83">
        <f t="shared" si="12"/>
        <v>22.981857594499175</v>
      </c>
      <c r="K120" s="158"/>
      <c r="L120" s="31" t="s">
        <v>49</v>
      </c>
      <c r="M120" s="31" t="s">
        <v>49</v>
      </c>
      <c r="N120" s="31" t="s">
        <v>49</v>
      </c>
      <c r="O120" s="154">
        <v>79987.8</v>
      </c>
      <c r="P120" s="158">
        <f t="shared" ref="P120:P139" si="17">I120</f>
        <v>65818.100000000006</v>
      </c>
      <c r="Q120" s="158">
        <v>7884.9</v>
      </c>
      <c r="R120" s="158">
        <v>6284.8</v>
      </c>
      <c r="S120" s="153">
        <f t="shared" si="14"/>
        <v>79987.8</v>
      </c>
      <c r="T120" s="83">
        <f t="shared" si="10"/>
        <v>27.929524384588451</v>
      </c>
      <c r="U120" s="83"/>
      <c r="V120" s="94">
        <v>174022600</v>
      </c>
      <c r="W120" s="83">
        <f t="shared" ref="W120:W139" si="18">(V120/AV120)*100</f>
        <v>20.134543856814982</v>
      </c>
      <c r="X120" s="157">
        <v>159107400</v>
      </c>
      <c r="Y120" s="83">
        <f t="shared" ref="Y120:Y139" si="19">(X120/AV120)*100</f>
        <v>18.408844157274999</v>
      </c>
      <c r="AA120" s="160">
        <v>159107400</v>
      </c>
      <c r="AB120" s="141">
        <f t="shared" si="8"/>
        <v>18.408844157274999</v>
      </c>
      <c r="AD120" s="143">
        <v>1991</v>
      </c>
      <c r="AE120" s="94">
        <v>174022600</v>
      </c>
      <c r="AF120" s="94">
        <f t="shared" si="15"/>
        <v>80013.843648208451</v>
      </c>
      <c r="AG120" s="157">
        <v>159107400</v>
      </c>
      <c r="AH120" s="94">
        <v>65839.543973941356</v>
      </c>
      <c r="AI120" s="94">
        <v>14915200.000000011</v>
      </c>
      <c r="AJ120" s="94">
        <v>14174.299674267093</v>
      </c>
      <c r="AK120" s="83"/>
      <c r="AV120" s="103">
        <v>864298696</v>
      </c>
      <c r="AW120" s="124">
        <v>286391.5579032824</v>
      </c>
      <c r="AX120" s="104">
        <v>3017.8916666666664</v>
      </c>
    </row>
    <row r="121" spans="1:50" x14ac:dyDescent="0.3">
      <c r="A121" s="143">
        <v>1992</v>
      </c>
      <c r="B121" s="5" t="s">
        <v>49</v>
      </c>
      <c r="C121" s="5" t="s">
        <v>49</v>
      </c>
      <c r="D121" s="5" t="s">
        <v>49</v>
      </c>
      <c r="E121" s="31" t="s">
        <v>49</v>
      </c>
      <c r="F121" s="154">
        <f t="shared" si="16"/>
        <v>58701.1</v>
      </c>
      <c r="G121" s="158">
        <v>58201.1</v>
      </c>
      <c r="H121" s="158">
        <v>500</v>
      </c>
      <c r="I121" s="154">
        <f t="shared" si="11"/>
        <v>58701.1</v>
      </c>
      <c r="J121" s="83">
        <f t="shared" si="12"/>
        <v>17.676053934048237</v>
      </c>
      <c r="K121" s="158"/>
      <c r="L121" s="31" t="s">
        <v>49</v>
      </c>
      <c r="M121" s="31" t="s">
        <v>49</v>
      </c>
      <c r="N121" s="31" t="s">
        <v>49</v>
      </c>
      <c r="O121" s="154">
        <v>75756</v>
      </c>
      <c r="P121" s="158">
        <f t="shared" si="17"/>
        <v>58701.1</v>
      </c>
      <c r="Q121" s="158">
        <v>9382</v>
      </c>
      <c r="R121" s="158">
        <v>7673</v>
      </c>
      <c r="S121" s="153">
        <f t="shared" si="14"/>
        <v>75756</v>
      </c>
      <c r="T121" s="83">
        <f t="shared" si="10"/>
        <v>22.811619234184001</v>
      </c>
      <c r="U121" s="83"/>
      <c r="V121" s="94">
        <v>157377100</v>
      </c>
      <c r="W121" s="83">
        <f t="shared" si="18"/>
        <v>15.314258635159266</v>
      </c>
      <c r="X121" s="157">
        <v>133478000</v>
      </c>
      <c r="Y121" s="83">
        <f t="shared" si="19"/>
        <v>12.988653457865142</v>
      </c>
      <c r="AA121" s="160">
        <v>133478000</v>
      </c>
      <c r="AB121" s="141">
        <f t="shared" si="8"/>
        <v>12.988653457865142</v>
      </c>
      <c r="AD121" s="143">
        <v>1992</v>
      </c>
      <c r="AE121" s="94">
        <v>157377100</v>
      </c>
      <c r="AF121" s="94">
        <f t="shared" si="15"/>
        <v>75687.159258546599</v>
      </c>
      <c r="AG121" s="157">
        <v>133478000</v>
      </c>
      <c r="AH121" s="94">
        <v>58648.386889872367</v>
      </c>
      <c r="AI121" s="94">
        <v>23899100.000000007</v>
      </c>
      <c r="AJ121" s="94">
        <v>17038.772368674225</v>
      </c>
      <c r="AK121" s="83"/>
      <c r="AV121" s="103">
        <v>1027650791</v>
      </c>
      <c r="AW121" s="124">
        <v>332093.91767541436</v>
      </c>
      <c r="AX121" s="104">
        <v>3094.4583333333335</v>
      </c>
    </row>
    <row r="122" spans="1:50" x14ac:dyDescent="0.3">
      <c r="A122" s="143">
        <v>1993</v>
      </c>
      <c r="B122" s="5" t="s">
        <v>49</v>
      </c>
      <c r="C122" s="5" t="s">
        <v>49</v>
      </c>
      <c r="D122" s="5" t="s">
        <v>49</v>
      </c>
      <c r="E122" s="31" t="s">
        <v>49</v>
      </c>
      <c r="F122" s="154">
        <f t="shared" si="16"/>
        <v>58952.9</v>
      </c>
      <c r="G122" s="158">
        <v>58495.9</v>
      </c>
      <c r="H122" s="158">
        <v>457</v>
      </c>
      <c r="I122" s="154">
        <f t="shared" si="11"/>
        <v>58952.9</v>
      </c>
      <c r="J122" s="83">
        <f t="shared" si="12"/>
        <v>11.118446399802782</v>
      </c>
      <c r="K122" s="158"/>
      <c r="L122" s="31" t="s">
        <v>49</v>
      </c>
      <c r="M122" s="31" t="s">
        <v>49</v>
      </c>
      <c r="N122" s="31" t="s">
        <v>49</v>
      </c>
      <c r="O122" s="154">
        <v>78747.600000000006</v>
      </c>
      <c r="P122" s="158">
        <f t="shared" si="17"/>
        <v>58952.9</v>
      </c>
      <c r="Q122" s="158">
        <v>9504.7000000000007</v>
      </c>
      <c r="R122" s="158">
        <v>10290</v>
      </c>
      <c r="S122" s="153">
        <f t="shared" si="14"/>
        <v>78747.600000000006</v>
      </c>
      <c r="T122" s="83">
        <f t="shared" si="10"/>
        <v>14.851703134419333</v>
      </c>
      <c r="U122" s="83"/>
      <c r="V122" s="94">
        <v>168099600</v>
      </c>
      <c r="W122" s="83">
        <f t="shared" si="18"/>
        <v>10.176888864437659</v>
      </c>
      <c r="X122" s="157">
        <v>134769300</v>
      </c>
      <c r="Y122" s="83">
        <f t="shared" si="19"/>
        <v>8.1590449259728057</v>
      </c>
      <c r="AA122" s="160">
        <v>134769300</v>
      </c>
      <c r="AB122" s="141">
        <f t="shared" si="8"/>
        <v>8.1590449259728057</v>
      </c>
      <c r="AD122" s="143">
        <v>1993</v>
      </c>
      <c r="AE122" s="94">
        <v>168099600</v>
      </c>
      <c r="AF122" s="94">
        <f t="shared" si="15"/>
        <v>78701.80519355151</v>
      </c>
      <c r="AG122" s="157">
        <v>134769300</v>
      </c>
      <c r="AH122" s="94">
        <v>58918.750201113362</v>
      </c>
      <c r="AI122" s="94">
        <v>33330300.000000019</v>
      </c>
      <c r="AJ122" s="94">
        <v>19783.054992438145</v>
      </c>
      <c r="AK122" s="83"/>
      <c r="AV122" s="103">
        <v>1651777888.5</v>
      </c>
      <c r="AW122" s="124">
        <v>530226.05749168072</v>
      </c>
      <c r="AX122" s="104">
        <v>3115.2333333333331</v>
      </c>
    </row>
    <row r="123" spans="1:50" x14ac:dyDescent="0.3">
      <c r="A123" s="143">
        <v>1994</v>
      </c>
      <c r="B123" s="5" t="s">
        <v>49</v>
      </c>
      <c r="C123" s="5" t="s">
        <v>49</v>
      </c>
      <c r="D123" s="5" t="s">
        <v>49</v>
      </c>
      <c r="E123" s="31" t="s">
        <v>49</v>
      </c>
      <c r="F123" s="154">
        <f t="shared" si="16"/>
        <v>60586.799999999996</v>
      </c>
      <c r="G123" s="158">
        <v>60044.7</v>
      </c>
      <c r="H123" s="158">
        <v>542.1</v>
      </c>
      <c r="I123" s="154">
        <f t="shared" si="11"/>
        <v>60586.799999999996</v>
      </c>
      <c r="J123" s="83">
        <f t="shared" si="12"/>
        <v>10.943785586198526</v>
      </c>
      <c r="K123" s="158"/>
      <c r="L123" s="31" t="s">
        <v>49</v>
      </c>
      <c r="M123" s="31" t="s">
        <v>49</v>
      </c>
      <c r="N123" s="31" t="s">
        <v>49</v>
      </c>
      <c r="O123" s="154">
        <v>85435.8</v>
      </c>
      <c r="P123" s="158">
        <f t="shared" si="17"/>
        <v>60586.799999999996</v>
      </c>
      <c r="Q123" s="158">
        <v>12012.4</v>
      </c>
      <c r="R123" s="158">
        <v>12836.6</v>
      </c>
      <c r="S123" s="153">
        <f t="shared" si="14"/>
        <v>85435.8</v>
      </c>
      <c r="T123" s="83">
        <f t="shared" si="10"/>
        <v>15.432257134975607</v>
      </c>
      <c r="U123" s="83"/>
      <c r="V123" s="94">
        <v>200035500</v>
      </c>
      <c r="W123" s="83">
        <f t="shared" si="18"/>
        <v>10.705521970800563</v>
      </c>
      <c r="X123" s="157">
        <v>178960300</v>
      </c>
      <c r="Y123" s="83">
        <f t="shared" si="19"/>
        <v>9.5776170907216969</v>
      </c>
      <c r="AA123" s="160">
        <v>178960300</v>
      </c>
      <c r="AB123" s="141">
        <f t="shared" ref="AB123:AB139" si="20">(AA123/AV123)*100</f>
        <v>9.5776170907216969</v>
      </c>
      <c r="AD123" s="143">
        <v>1994</v>
      </c>
      <c r="AE123" s="94">
        <v>200035500</v>
      </c>
      <c r="AF123" s="94">
        <f t="shared" si="15"/>
        <v>115738.67914928257</v>
      </c>
      <c r="AG123" s="157">
        <v>178960300</v>
      </c>
      <c r="AH123" s="94">
        <v>82076.091380889382</v>
      </c>
      <c r="AI123" s="94">
        <v>21075200.000000011</v>
      </c>
      <c r="AJ123" s="94">
        <v>33662.587768393198</v>
      </c>
      <c r="AK123" s="83"/>
      <c r="AV123" s="103">
        <v>1868526360</v>
      </c>
      <c r="AW123" s="124">
        <v>553618.30257719487</v>
      </c>
      <c r="AX123" s="104">
        <v>3375.1166666666668</v>
      </c>
    </row>
    <row r="124" spans="1:50" x14ac:dyDescent="0.3">
      <c r="A124" s="143">
        <v>1995</v>
      </c>
      <c r="B124" s="5" t="s">
        <v>49</v>
      </c>
      <c r="C124" s="5" t="s">
        <v>49</v>
      </c>
      <c r="D124" s="5" t="s">
        <v>49</v>
      </c>
      <c r="E124" s="31" t="s">
        <v>49</v>
      </c>
      <c r="F124" s="154">
        <f t="shared" si="16"/>
        <v>77841.3</v>
      </c>
      <c r="G124" s="158">
        <v>75671.8</v>
      </c>
      <c r="H124" s="158">
        <v>2169.5</v>
      </c>
      <c r="I124" s="154">
        <f t="shared" si="11"/>
        <v>77841.3</v>
      </c>
      <c r="J124" s="83">
        <f t="shared" si="12"/>
        <v>20.474738420710999</v>
      </c>
      <c r="K124" s="158"/>
      <c r="L124" s="31" t="s">
        <v>49</v>
      </c>
      <c r="M124" s="31" t="s">
        <v>49</v>
      </c>
      <c r="N124" s="31" t="s">
        <v>49</v>
      </c>
      <c r="O124" s="154">
        <v>100933.70000000001</v>
      </c>
      <c r="P124" s="158">
        <f t="shared" si="17"/>
        <v>77841.3</v>
      </c>
      <c r="Q124" s="158">
        <v>11698.8</v>
      </c>
      <c r="R124" s="158">
        <v>11393.6</v>
      </c>
      <c r="S124" s="153">
        <f t="shared" si="14"/>
        <v>100933.70000000001</v>
      </c>
      <c r="T124" s="83">
        <f t="shared" si="10"/>
        <v>26.548774305343276</v>
      </c>
      <c r="U124" s="83"/>
      <c r="V124" s="94">
        <v>182737800</v>
      </c>
      <c r="W124" s="83">
        <f t="shared" si="18"/>
        <v>7.4880499769601396</v>
      </c>
      <c r="X124" s="157">
        <v>155359900</v>
      </c>
      <c r="Y124" s="83">
        <f t="shared" si="19"/>
        <v>6.3661852972703494</v>
      </c>
      <c r="AA124" s="160">
        <v>155359900</v>
      </c>
      <c r="AB124" s="141">
        <f t="shared" si="20"/>
        <v>6.3661852972703494</v>
      </c>
      <c r="AD124" s="143">
        <v>1995</v>
      </c>
      <c r="AE124" s="94">
        <v>182737800</v>
      </c>
      <c r="AF124" s="94">
        <f t="shared" si="15"/>
        <v>100707.0511899944</v>
      </c>
      <c r="AG124" s="157">
        <v>155359900</v>
      </c>
      <c r="AH124" s="94">
        <v>77666.501299006486</v>
      </c>
      <c r="AI124" s="94">
        <v>27377899.999999993</v>
      </c>
      <c r="AJ124" s="94">
        <v>23040.549890987906</v>
      </c>
      <c r="AK124" s="83"/>
      <c r="AV124" s="103">
        <v>2440392366</v>
      </c>
      <c r="AW124" s="124">
        <v>380182.14641150431</v>
      </c>
      <c r="AX124" s="104">
        <v>6419.0083333333341</v>
      </c>
    </row>
    <row r="125" spans="1:50" x14ac:dyDescent="0.3">
      <c r="A125" s="143">
        <v>1996</v>
      </c>
      <c r="B125" s="5" t="s">
        <v>49</v>
      </c>
      <c r="C125" s="5" t="s">
        <v>49</v>
      </c>
      <c r="D125" s="5" t="s">
        <v>49</v>
      </c>
      <c r="E125" s="31" t="s">
        <v>49</v>
      </c>
      <c r="F125" s="154">
        <f t="shared" si="16"/>
        <v>75636.5</v>
      </c>
      <c r="G125" s="158">
        <v>75626.2</v>
      </c>
      <c r="H125" s="158">
        <v>10.3</v>
      </c>
      <c r="I125" s="154">
        <f t="shared" si="11"/>
        <v>75636.5</v>
      </c>
      <c r="J125" s="83">
        <f t="shared" si="12"/>
        <v>17.502035503821929</v>
      </c>
      <c r="K125" s="158"/>
      <c r="L125" s="31" t="s">
        <v>49</v>
      </c>
      <c r="M125" s="31" t="s">
        <v>49</v>
      </c>
      <c r="N125" s="31" t="s">
        <v>49</v>
      </c>
      <c r="O125" s="154">
        <v>98284.5</v>
      </c>
      <c r="P125" s="158">
        <f t="shared" si="17"/>
        <v>75636.5</v>
      </c>
      <c r="Q125" s="158">
        <v>12853</v>
      </c>
      <c r="R125" s="158">
        <v>9795</v>
      </c>
      <c r="S125" s="153">
        <f t="shared" si="14"/>
        <v>98284.5</v>
      </c>
      <c r="T125" s="83">
        <f t="shared" si="10"/>
        <v>22.742707667268927</v>
      </c>
      <c r="U125" s="83"/>
      <c r="V125" s="94">
        <v>214877100</v>
      </c>
      <c r="W125" s="83">
        <f t="shared" si="18"/>
        <v>6.5428292232154943</v>
      </c>
      <c r="X125" s="157">
        <v>192162000</v>
      </c>
      <c r="Y125" s="83">
        <f t="shared" si="19"/>
        <v>5.8511732948347497</v>
      </c>
      <c r="AA125" s="160">
        <v>192162000</v>
      </c>
      <c r="AB125" s="141">
        <f t="shared" si="20"/>
        <v>5.8511732948347497</v>
      </c>
      <c r="AD125" s="143">
        <v>1996</v>
      </c>
      <c r="AE125" s="94">
        <v>214877100</v>
      </c>
      <c r="AF125" s="94">
        <f t="shared" si="15"/>
        <v>97962.573158810177</v>
      </c>
      <c r="AG125" s="157">
        <v>192162000</v>
      </c>
      <c r="AH125" s="94">
        <v>75388.754173702182</v>
      </c>
      <c r="AI125" s="94">
        <v>22715100.000000007</v>
      </c>
      <c r="AJ125" s="94">
        <v>22573.818985107988</v>
      </c>
      <c r="AK125" s="83"/>
      <c r="AL125" s="94"/>
      <c r="AV125" s="103">
        <v>3284161830.75</v>
      </c>
      <c r="AW125" s="124">
        <v>432158.30514961085</v>
      </c>
      <c r="AX125" s="104">
        <v>7599.4416666666657</v>
      </c>
    </row>
    <row r="126" spans="1:50" x14ac:dyDescent="0.3">
      <c r="A126" s="143">
        <v>1997</v>
      </c>
      <c r="B126" s="5" t="s">
        <v>49</v>
      </c>
      <c r="C126" s="5" t="s">
        <v>49</v>
      </c>
      <c r="D126" s="5" t="s">
        <v>49</v>
      </c>
      <c r="E126" s="31" t="s">
        <v>49</v>
      </c>
      <c r="F126" s="154">
        <f t="shared" si="16"/>
        <v>67369.899999999994</v>
      </c>
      <c r="G126" s="158">
        <v>67144.5</v>
      </c>
      <c r="H126" s="158">
        <v>225.4</v>
      </c>
      <c r="I126" s="154">
        <f t="shared" si="11"/>
        <v>67369.899999999994</v>
      </c>
      <c r="J126" s="83">
        <f t="shared" si="12"/>
        <v>12.87036894816784</v>
      </c>
      <c r="K126" s="158"/>
      <c r="L126" s="31" t="s">
        <v>49</v>
      </c>
      <c r="M126" s="31" t="s">
        <v>49</v>
      </c>
      <c r="N126" s="31" t="s">
        <v>49</v>
      </c>
      <c r="O126" s="154">
        <v>88321.199999999983</v>
      </c>
      <c r="P126" s="158">
        <f t="shared" si="17"/>
        <v>67369.899999999994</v>
      </c>
      <c r="Q126" s="158">
        <v>12336.4</v>
      </c>
      <c r="R126" s="158">
        <v>8614.9</v>
      </c>
      <c r="S126" s="153">
        <f t="shared" si="14"/>
        <v>88321.199999999983</v>
      </c>
      <c r="T126" s="83">
        <f t="shared" si="10"/>
        <v>16.872912531337011</v>
      </c>
      <c r="U126" s="83"/>
      <c r="V126" s="94">
        <v>305638100</v>
      </c>
      <c r="W126" s="83">
        <f t="shared" si="18"/>
        <v>7.3738101098148237</v>
      </c>
      <c r="X126" s="157">
        <v>273655700</v>
      </c>
      <c r="Y126" s="83">
        <f t="shared" si="19"/>
        <v>6.602204264679215</v>
      </c>
      <c r="AA126" s="160">
        <v>273655700</v>
      </c>
      <c r="AB126" s="141">
        <f t="shared" si="20"/>
        <v>6.602204264679215</v>
      </c>
      <c r="AD126" s="143">
        <v>1997</v>
      </c>
      <c r="AE126" s="94">
        <v>305638100</v>
      </c>
      <c r="AF126" s="94">
        <f t="shared" si="15"/>
        <v>87749.115044247796</v>
      </c>
      <c r="AG126" s="157">
        <v>273655700</v>
      </c>
      <c r="AH126" s="94">
        <v>66933.517699115051</v>
      </c>
      <c r="AI126" s="94">
        <v>31982399.999999966</v>
      </c>
      <c r="AJ126" s="94">
        <v>20815.597345132741</v>
      </c>
      <c r="AK126" s="83"/>
      <c r="AV126" s="103">
        <v>4144914168.4999995</v>
      </c>
      <c r="AW126" s="124">
        <v>523449.64057608019</v>
      </c>
      <c r="AX126" s="104">
        <v>7918.4583333333321</v>
      </c>
    </row>
    <row r="127" spans="1:50" x14ac:dyDescent="0.3">
      <c r="A127" s="143">
        <v>1998</v>
      </c>
      <c r="B127" s="5" t="s">
        <v>49</v>
      </c>
      <c r="C127" s="5" t="s">
        <v>49</v>
      </c>
      <c r="D127" s="5" t="s">
        <v>49</v>
      </c>
      <c r="E127" s="31" t="s">
        <v>49</v>
      </c>
      <c r="F127" s="154">
        <f t="shared" si="16"/>
        <v>70115.5</v>
      </c>
      <c r="G127" s="158">
        <v>69815.5</v>
      </c>
      <c r="H127" s="158">
        <v>300</v>
      </c>
      <c r="I127" s="154">
        <f t="shared" si="11"/>
        <v>70115.5</v>
      </c>
      <c r="J127" s="83">
        <f t="shared" si="12"/>
        <v>12.577120661239968</v>
      </c>
      <c r="K127" s="158"/>
      <c r="L127" s="31" t="s">
        <v>49</v>
      </c>
      <c r="M127" s="31" t="s">
        <v>49</v>
      </c>
      <c r="N127" s="31" t="s">
        <v>49</v>
      </c>
      <c r="O127" s="154">
        <v>92294.5</v>
      </c>
      <c r="P127" s="158">
        <f t="shared" si="17"/>
        <v>70115.5</v>
      </c>
      <c r="Q127" s="158">
        <v>13125.7</v>
      </c>
      <c r="R127" s="158">
        <v>9053.2999999999993</v>
      </c>
      <c r="S127" s="153">
        <f t="shared" si="14"/>
        <v>92294.5</v>
      </c>
      <c r="T127" s="83">
        <f t="shared" si="10"/>
        <v>16.555527135495176</v>
      </c>
      <c r="U127" s="83"/>
      <c r="V127" s="94">
        <v>406456300</v>
      </c>
      <c r="W127" s="83">
        <f t="shared" si="18"/>
        <v>7.9807039853416626</v>
      </c>
      <c r="X127" s="157">
        <v>378256400</v>
      </c>
      <c r="Y127" s="83">
        <f t="shared" si="19"/>
        <v>7.4270034908082119</v>
      </c>
      <c r="AA127" s="160">
        <v>378256400</v>
      </c>
      <c r="AB127" s="141">
        <f t="shared" si="20"/>
        <v>7.4270034908082119</v>
      </c>
      <c r="AD127" s="143">
        <v>1998</v>
      </c>
      <c r="AE127" s="94">
        <v>406456300</v>
      </c>
      <c r="AF127" s="94">
        <f t="shared" si="15"/>
        <v>91859.640626734064</v>
      </c>
      <c r="AG127" s="157">
        <v>378256400</v>
      </c>
      <c r="AH127" s="94">
        <v>69785.142811021331</v>
      </c>
      <c r="AI127" s="94">
        <v>28199899.999999966</v>
      </c>
      <c r="AJ127" s="94">
        <v>22074.497815712741</v>
      </c>
      <c r="AK127" s="83"/>
      <c r="AV127" s="103">
        <v>5092988046.5</v>
      </c>
      <c r="AW127" s="124">
        <v>557484.51405162376</v>
      </c>
      <c r="AX127" s="104">
        <v>9135.6583333333328</v>
      </c>
    </row>
    <row r="128" spans="1:50" x14ac:dyDescent="0.3">
      <c r="A128" s="143">
        <v>1999</v>
      </c>
      <c r="B128" s="5" t="s">
        <v>49</v>
      </c>
      <c r="C128" s="5" t="s">
        <v>49</v>
      </c>
      <c r="D128" s="5" t="s">
        <v>49</v>
      </c>
      <c r="E128" s="31" t="s">
        <v>49</v>
      </c>
      <c r="F128" s="154">
        <f t="shared" si="16"/>
        <v>70329.799999999988</v>
      </c>
      <c r="G128" s="158">
        <v>70101.899999999994</v>
      </c>
      <c r="H128" s="158">
        <v>227.9</v>
      </c>
      <c r="I128" s="154">
        <f t="shared" si="11"/>
        <v>70329.799999999988</v>
      </c>
      <c r="J128" s="83">
        <f t="shared" si="12"/>
        <v>11.141523469406346</v>
      </c>
      <c r="K128" s="158"/>
      <c r="L128" s="31" t="s">
        <v>49</v>
      </c>
      <c r="M128" s="31" t="s">
        <v>49</v>
      </c>
      <c r="N128" s="31" t="s">
        <v>49</v>
      </c>
      <c r="O128" s="154">
        <v>92289.5</v>
      </c>
      <c r="P128" s="158">
        <f t="shared" si="17"/>
        <v>70329.799999999988</v>
      </c>
      <c r="Q128" s="158">
        <v>13839</v>
      </c>
      <c r="R128" s="158">
        <v>8120.7</v>
      </c>
      <c r="S128" s="153">
        <f t="shared" si="14"/>
        <v>92289.5</v>
      </c>
      <c r="T128" s="83">
        <f t="shared" si="10"/>
        <v>14.620340598576668</v>
      </c>
      <c r="U128" s="83"/>
      <c r="V128" s="94">
        <v>546661100</v>
      </c>
      <c r="W128" s="83">
        <f t="shared" si="18"/>
        <v>9.0581862866912743</v>
      </c>
      <c r="X128" s="157">
        <v>506388700</v>
      </c>
      <c r="Y128" s="83">
        <f t="shared" si="19"/>
        <v>8.3908717449904895</v>
      </c>
      <c r="AA128" s="160">
        <v>506388700</v>
      </c>
      <c r="AB128" s="141">
        <f t="shared" si="20"/>
        <v>8.3908717449904895</v>
      </c>
      <c r="AD128" s="143">
        <v>1999</v>
      </c>
      <c r="AE128" s="94">
        <v>546661100</v>
      </c>
      <c r="AF128" s="94">
        <f t="shared" si="15"/>
        <v>93261.887818504329</v>
      </c>
      <c r="AG128" s="157">
        <v>506388700</v>
      </c>
      <c r="AH128" s="94">
        <v>71070.811781075085</v>
      </c>
      <c r="AI128" s="94">
        <v>40272399.999999963</v>
      </c>
      <c r="AJ128" s="94">
        <v>22191.07603742924</v>
      </c>
      <c r="AK128" s="83"/>
      <c r="AV128" s="103">
        <v>6034995115.999999</v>
      </c>
      <c r="AW128" s="124">
        <v>631240.42410465225</v>
      </c>
      <c r="AX128" s="104">
        <v>9560.5333333333347</v>
      </c>
    </row>
    <row r="129" spans="1:50" x14ac:dyDescent="0.3">
      <c r="A129" s="143">
        <v>2000</v>
      </c>
      <c r="B129" s="5" t="s">
        <v>49</v>
      </c>
      <c r="C129" s="5" t="s">
        <v>49</v>
      </c>
      <c r="D129" s="5" t="s">
        <v>49</v>
      </c>
      <c r="E129" s="31" t="s">
        <v>49</v>
      </c>
      <c r="F129" s="154">
        <f t="shared" si="16"/>
        <v>62822</v>
      </c>
      <c r="G129" s="158">
        <v>62822</v>
      </c>
      <c r="H129" s="158">
        <v>0</v>
      </c>
      <c r="I129" s="154">
        <f t="shared" si="11"/>
        <v>62822</v>
      </c>
      <c r="J129" s="83">
        <f t="shared" si="12"/>
        <v>8.465884836076631</v>
      </c>
      <c r="K129" s="158"/>
      <c r="L129" s="31" t="s">
        <v>49</v>
      </c>
      <c r="M129" s="31" t="s">
        <v>49</v>
      </c>
      <c r="N129" s="31" t="s">
        <v>49</v>
      </c>
      <c r="O129" s="154">
        <v>84600.2</v>
      </c>
      <c r="P129" s="158">
        <f t="shared" si="17"/>
        <v>62822</v>
      </c>
      <c r="Q129" s="158">
        <v>13447.5</v>
      </c>
      <c r="R129" s="158">
        <v>8330.7000000000007</v>
      </c>
      <c r="S129" s="153">
        <f t="shared" si="14"/>
        <v>84600.2</v>
      </c>
      <c r="T129" s="83">
        <f t="shared" si="10"/>
        <v>11.400712334994909</v>
      </c>
      <c r="U129" s="83"/>
      <c r="V129" s="94">
        <v>712046700</v>
      </c>
      <c r="W129" s="83">
        <f t="shared" si="18"/>
        <v>10.148024683819328</v>
      </c>
      <c r="X129" s="157">
        <v>675106700</v>
      </c>
      <c r="Y129" s="83">
        <f t="shared" si="19"/>
        <v>9.6215591699418166</v>
      </c>
      <c r="AA129" s="160">
        <v>675106700</v>
      </c>
      <c r="AB129" s="141">
        <f t="shared" si="20"/>
        <v>9.6215591699418166</v>
      </c>
      <c r="AD129" s="143">
        <v>2000</v>
      </c>
      <c r="AE129" s="94">
        <v>712046700</v>
      </c>
      <c r="AF129" s="94">
        <f t="shared" si="15"/>
        <v>85749.531443577333</v>
      </c>
      <c r="AG129" s="157">
        <v>675106700</v>
      </c>
      <c r="AH129" s="94">
        <v>63675.462467836376</v>
      </c>
      <c r="AI129" s="94">
        <v>36940000</v>
      </c>
      <c r="AJ129" s="94">
        <v>22074.06897574096</v>
      </c>
      <c r="AK129" s="83"/>
      <c r="AV129" s="103">
        <v>7016603942</v>
      </c>
      <c r="AW129" s="124">
        <v>742060.64949394914</v>
      </c>
      <c r="AX129" s="104">
        <v>9455.5666666666639</v>
      </c>
    </row>
    <row r="130" spans="1:50" x14ac:dyDescent="0.3">
      <c r="A130" s="143">
        <v>2001</v>
      </c>
      <c r="B130" s="5" t="s">
        <v>49</v>
      </c>
      <c r="C130" s="5" t="s">
        <v>49</v>
      </c>
      <c r="D130" s="5" t="s">
        <v>49</v>
      </c>
      <c r="E130" s="31" t="s">
        <v>49</v>
      </c>
      <c r="F130" s="154">
        <f t="shared" si="16"/>
        <v>59378.5</v>
      </c>
      <c r="G130" s="158">
        <v>59378.5</v>
      </c>
      <c r="H130" s="158">
        <v>0</v>
      </c>
      <c r="I130" s="154">
        <f t="shared" si="11"/>
        <v>59378.5</v>
      </c>
      <c r="J130" s="83">
        <f t="shared" si="12"/>
        <v>7.4590981809604298</v>
      </c>
      <c r="K130" s="158"/>
      <c r="L130" s="31" t="s">
        <v>49</v>
      </c>
      <c r="M130" s="31" t="s">
        <v>49</v>
      </c>
      <c r="N130" s="31" t="s">
        <v>49</v>
      </c>
      <c r="O130" s="154">
        <v>80339.199999999997</v>
      </c>
      <c r="P130" s="158">
        <f t="shared" si="17"/>
        <v>59378.5</v>
      </c>
      <c r="Q130" s="158">
        <v>12720.4</v>
      </c>
      <c r="R130" s="158">
        <v>8240.2999999999993</v>
      </c>
      <c r="S130" s="153">
        <f t="shared" si="14"/>
        <v>80339.199999999997</v>
      </c>
      <c r="T130" s="83">
        <f t="shared" si="10"/>
        <v>10.092171081785768</v>
      </c>
      <c r="U130" s="83"/>
      <c r="V130" s="94">
        <v>802738000</v>
      </c>
      <c r="W130" s="83">
        <f t="shared" si="18"/>
        <v>10.793685351248074</v>
      </c>
      <c r="X130" s="157">
        <v>763558600</v>
      </c>
      <c r="Y130" s="83">
        <f t="shared" si="19"/>
        <v>10.266875712423589</v>
      </c>
      <c r="AA130" s="160">
        <v>763558600</v>
      </c>
      <c r="AB130" s="141">
        <f t="shared" si="20"/>
        <v>10.266875712423589</v>
      </c>
      <c r="AD130" s="143">
        <v>2001</v>
      </c>
      <c r="AE130" s="94">
        <v>802738000</v>
      </c>
      <c r="AF130" s="94">
        <f t="shared" si="15"/>
        <v>80120.985688105429</v>
      </c>
      <c r="AG130" s="157">
        <v>763558600</v>
      </c>
      <c r="AH130" s="94">
        <v>59217.220089013004</v>
      </c>
      <c r="AI130" s="94">
        <v>39179400.000000022</v>
      </c>
      <c r="AJ130" s="94">
        <v>20903.765599092432</v>
      </c>
      <c r="AK130" s="83"/>
      <c r="AV130" s="103">
        <v>7437107659.5</v>
      </c>
      <c r="AW130" s="124">
        <v>796054.67791757162</v>
      </c>
      <c r="AX130" s="104">
        <v>9342.4583333333339</v>
      </c>
    </row>
    <row r="131" spans="1:50" x14ac:dyDescent="0.3">
      <c r="A131" s="143">
        <v>2002</v>
      </c>
      <c r="B131" s="5" t="s">
        <v>49</v>
      </c>
      <c r="C131" s="5" t="s">
        <v>49</v>
      </c>
      <c r="D131" s="5" t="s">
        <v>49</v>
      </c>
      <c r="E131" s="31" t="s">
        <v>49</v>
      </c>
      <c r="F131" s="154">
        <f t="shared" si="16"/>
        <v>57879.1</v>
      </c>
      <c r="G131" s="158">
        <v>57879.1</v>
      </c>
      <c r="H131" s="158">
        <v>0</v>
      </c>
      <c r="I131" s="154">
        <f t="shared" si="11"/>
        <v>57879.1</v>
      </c>
      <c r="J131" s="83">
        <f t="shared" si="12"/>
        <v>7.1396967041424881</v>
      </c>
      <c r="K131" s="158"/>
      <c r="L131" s="31" t="s">
        <v>49</v>
      </c>
      <c r="M131" s="31" t="s">
        <v>49</v>
      </c>
      <c r="N131" s="31" t="s">
        <v>49</v>
      </c>
      <c r="O131" s="154">
        <v>78818.099999999991</v>
      </c>
      <c r="P131" s="158">
        <f t="shared" si="17"/>
        <v>57879.1</v>
      </c>
      <c r="Q131" s="158">
        <v>12338.3</v>
      </c>
      <c r="R131" s="158">
        <v>8600.7000000000007</v>
      </c>
      <c r="S131" s="153">
        <f t="shared" si="14"/>
        <v>78818.099999999991</v>
      </c>
      <c r="T131" s="83">
        <f t="shared" si="10"/>
        <v>9.722634401654016</v>
      </c>
      <c r="U131" s="83"/>
      <c r="V131" s="94">
        <v>950243600</v>
      </c>
      <c r="W131" s="83">
        <f t="shared" si="18"/>
        <v>12.139409564505414</v>
      </c>
      <c r="X131" s="157">
        <v>907407700</v>
      </c>
      <c r="Y131" s="83">
        <f t="shared" si="19"/>
        <v>11.592178797400853</v>
      </c>
      <c r="AA131" s="160">
        <v>907407700</v>
      </c>
      <c r="AB131" s="141">
        <f t="shared" si="20"/>
        <v>11.592178797400853</v>
      </c>
      <c r="AD131" s="143">
        <v>2002</v>
      </c>
      <c r="AE131" s="94">
        <v>950243600</v>
      </c>
      <c r="AF131" s="94">
        <f t="shared" si="15"/>
        <v>79701.486536839831</v>
      </c>
      <c r="AG131" s="157">
        <v>907407700</v>
      </c>
      <c r="AH131" s="94">
        <v>58527.799023357053</v>
      </c>
      <c r="AI131" s="94">
        <v>42835900.000000022</v>
      </c>
      <c r="AJ131" s="94">
        <v>21173.687513482782</v>
      </c>
      <c r="AK131" s="83"/>
      <c r="AV131" s="103">
        <v>7827757972.5</v>
      </c>
      <c r="AW131" s="124">
        <v>810666.08846869157</v>
      </c>
      <c r="AX131" s="104">
        <v>9655.9583333333339</v>
      </c>
    </row>
    <row r="132" spans="1:50" x14ac:dyDescent="0.3">
      <c r="A132" s="143">
        <v>2003</v>
      </c>
      <c r="B132" s="5" t="s">
        <v>49</v>
      </c>
      <c r="C132" s="5" t="s">
        <v>49</v>
      </c>
      <c r="D132" s="5" t="s">
        <v>49</v>
      </c>
      <c r="E132" s="31" t="s">
        <v>49</v>
      </c>
      <c r="F132" s="154">
        <f t="shared" si="16"/>
        <v>58358.3</v>
      </c>
      <c r="G132" s="158">
        <v>58358.3</v>
      </c>
      <c r="H132" s="158">
        <v>0</v>
      </c>
      <c r="I132" s="154">
        <f t="shared" si="11"/>
        <v>58358.3</v>
      </c>
      <c r="J132" s="83">
        <f t="shared" si="12"/>
        <v>7.6230539912861666</v>
      </c>
      <c r="K132" s="158"/>
      <c r="L132" s="31" t="s">
        <v>49</v>
      </c>
      <c r="M132" s="31" t="s">
        <v>49</v>
      </c>
      <c r="N132" s="31" t="s">
        <v>49</v>
      </c>
      <c r="O132" s="154">
        <v>79023.5</v>
      </c>
      <c r="P132" s="158">
        <f t="shared" si="17"/>
        <v>58358.3</v>
      </c>
      <c r="Q132" s="158">
        <v>12157.7</v>
      </c>
      <c r="R132" s="158">
        <v>8507.5</v>
      </c>
      <c r="S132" s="153">
        <f t="shared" si="14"/>
        <v>79023.5</v>
      </c>
      <c r="T132" s="83">
        <f t="shared" si="10"/>
        <v>10.322446114441345</v>
      </c>
      <c r="U132" s="83"/>
      <c r="V132" s="94">
        <v>1086141300</v>
      </c>
      <c r="W132" s="83">
        <f t="shared" si="18"/>
        <v>13.150153652416204</v>
      </c>
      <c r="X132" s="157">
        <v>1011889200</v>
      </c>
      <c r="Y132" s="83">
        <f t="shared" si="19"/>
        <v>12.251167006742596</v>
      </c>
      <c r="AA132" s="160">
        <v>1011889200</v>
      </c>
      <c r="AB132" s="141">
        <f t="shared" si="20"/>
        <v>12.251167006742596</v>
      </c>
      <c r="AD132" s="143">
        <v>2003</v>
      </c>
      <c r="AE132" s="94">
        <v>1086141300</v>
      </c>
      <c r="AF132" s="94">
        <f t="shared" si="15"/>
        <v>78834.758365962596</v>
      </c>
      <c r="AG132" s="157">
        <v>1011889200</v>
      </c>
      <c r="AH132" s="94">
        <v>58218.922302426567</v>
      </c>
      <c r="AI132" s="94">
        <v>74252100.000000089</v>
      </c>
      <c r="AJ132" s="94">
        <v>20615.836063536022</v>
      </c>
      <c r="AK132" s="83"/>
      <c r="AV132" s="103">
        <v>8259533148.500001</v>
      </c>
      <c r="AW132" s="124">
        <v>765550.13340727706</v>
      </c>
      <c r="AX132" s="104">
        <v>10789.016666666665</v>
      </c>
    </row>
    <row r="133" spans="1:50" x14ac:dyDescent="0.3">
      <c r="A133" s="143">
        <v>2004</v>
      </c>
      <c r="B133" s="5" t="s">
        <v>49</v>
      </c>
      <c r="C133" s="5" t="s">
        <v>49</v>
      </c>
      <c r="D133" s="5" t="s">
        <v>49</v>
      </c>
      <c r="E133" s="31" t="s">
        <v>49</v>
      </c>
      <c r="F133" s="154">
        <f t="shared" si="16"/>
        <v>60084.2</v>
      </c>
      <c r="G133" s="158">
        <v>60084.2</v>
      </c>
      <c r="H133" s="158">
        <v>0</v>
      </c>
      <c r="I133" s="154">
        <f t="shared" si="11"/>
        <v>60084.2</v>
      </c>
      <c r="J133" s="83">
        <f t="shared" si="12"/>
        <v>7.3321766619487247</v>
      </c>
      <c r="K133" s="158"/>
      <c r="L133" s="31" t="s">
        <v>49</v>
      </c>
      <c r="M133" s="31" t="s">
        <v>49</v>
      </c>
      <c r="N133" s="31" t="s">
        <v>49</v>
      </c>
      <c r="O133" s="154">
        <v>79225.799999999988</v>
      </c>
      <c r="P133" s="158">
        <f t="shared" si="17"/>
        <v>60084.2</v>
      </c>
      <c r="Q133" s="158">
        <v>11003.4</v>
      </c>
      <c r="R133" s="158">
        <v>8138.2</v>
      </c>
      <c r="S133" s="153">
        <f t="shared" si="14"/>
        <v>79225.799999999988</v>
      </c>
      <c r="T133" s="83">
        <f t="shared" si="10"/>
        <v>9.6680585209458929</v>
      </c>
      <c r="U133" s="83"/>
      <c r="V133" s="94">
        <v>1181311400</v>
      </c>
      <c r="W133" s="83">
        <f t="shared" si="18"/>
        <v>12.773157552502063</v>
      </c>
      <c r="X133" s="157">
        <v>1099206300</v>
      </c>
      <c r="Y133" s="83">
        <f t="shared" si="19"/>
        <v>11.885380309207925</v>
      </c>
      <c r="AA133" s="160">
        <v>1099206300</v>
      </c>
      <c r="AB133" s="141">
        <f t="shared" si="20"/>
        <v>11.885380309207925</v>
      </c>
      <c r="AD133" s="143">
        <v>2004</v>
      </c>
      <c r="AE133" s="94">
        <v>1181311400</v>
      </c>
      <c r="AF133" s="94">
        <f t="shared" si="15"/>
        <v>79613.09545049064</v>
      </c>
      <c r="AG133" s="157">
        <v>1099206300</v>
      </c>
      <c r="AH133" s="94">
        <v>60377.921498661912</v>
      </c>
      <c r="AI133" s="94">
        <v>82105099.999999866</v>
      </c>
      <c r="AJ133" s="94">
        <v>19235.173951828729</v>
      </c>
      <c r="AK133" s="83"/>
      <c r="AV133" s="103">
        <v>9248389798.25</v>
      </c>
      <c r="AW133" s="124">
        <v>819459.25160006981</v>
      </c>
      <c r="AX133" s="104">
        <v>11285.966666666665</v>
      </c>
    </row>
    <row r="134" spans="1:50" x14ac:dyDescent="0.3">
      <c r="A134" s="143">
        <v>2005</v>
      </c>
      <c r="B134" s="5" t="s">
        <v>49</v>
      </c>
      <c r="C134" s="5" t="s">
        <v>49</v>
      </c>
      <c r="D134" s="5" t="s">
        <v>49</v>
      </c>
      <c r="E134" s="31" t="s">
        <v>49</v>
      </c>
      <c r="F134" s="154">
        <f t="shared" si="16"/>
        <v>58373.599999999999</v>
      </c>
      <c r="G134" s="158">
        <v>58373.599999999999</v>
      </c>
      <c r="H134" s="158">
        <v>0</v>
      </c>
      <c r="I134" s="154">
        <f t="shared" si="11"/>
        <v>58373.599999999999</v>
      </c>
      <c r="J134" s="83">
        <f t="shared" si="12"/>
        <v>6.361746821427861</v>
      </c>
      <c r="K134" s="158"/>
      <c r="L134" s="31" t="s">
        <v>49</v>
      </c>
      <c r="M134" s="31" t="s">
        <v>49</v>
      </c>
      <c r="N134" s="31" t="s">
        <v>49</v>
      </c>
      <c r="O134" s="154">
        <v>71674.5</v>
      </c>
      <c r="P134" s="158">
        <f t="shared" si="17"/>
        <v>58373.599999999999</v>
      </c>
      <c r="Q134" s="158">
        <v>6998.4</v>
      </c>
      <c r="R134" s="158">
        <v>6302.5</v>
      </c>
      <c r="S134" s="153">
        <f t="shared" si="14"/>
        <v>71674.5</v>
      </c>
      <c r="T134" s="83">
        <f t="shared" si="10"/>
        <v>7.8113226279076704</v>
      </c>
      <c r="U134" s="83"/>
      <c r="V134" s="94">
        <v>1339420200</v>
      </c>
      <c r="W134" s="83">
        <f t="shared" si="18"/>
        <v>13.39473918262018</v>
      </c>
      <c r="X134" s="157">
        <v>1242154100</v>
      </c>
      <c r="Y134" s="83">
        <f t="shared" si="19"/>
        <v>12.422039173459012</v>
      </c>
      <c r="AA134" s="160">
        <v>1242154100</v>
      </c>
      <c r="AB134" s="141">
        <f t="shared" si="20"/>
        <v>12.422039173459012</v>
      </c>
      <c r="AD134" s="143">
        <v>2005</v>
      </c>
      <c r="AE134" s="94">
        <v>1339420200</v>
      </c>
      <c r="AF134" s="94">
        <f t="shared" si="15"/>
        <v>72738.138058963668</v>
      </c>
      <c r="AG134" s="157">
        <v>1242154100</v>
      </c>
      <c r="AH134" s="94">
        <v>59239.847082419168</v>
      </c>
      <c r="AI134" s="94">
        <v>97266099.999999866</v>
      </c>
      <c r="AJ134" s="94">
        <v>13498.290976544495</v>
      </c>
      <c r="AK134" s="83"/>
      <c r="AV134" s="103">
        <v>9999598960</v>
      </c>
      <c r="AW134" s="124">
        <v>917571.88141131261</v>
      </c>
      <c r="AX134" s="104">
        <v>10897.891666666668</v>
      </c>
    </row>
    <row r="135" spans="1:50" x14ac:dyDescent="0.3">
      <c r="A135" s="143">
        <v>2006</v>
      </c>
      <c r="B135" s="5" t="s">
        <v>49</v>
      </c>
      <c r="C135" s="5" t="s">
        <v>49</v>
      </c>
      <c r="D135" s="5" t="s">
        <v>49</v>
      </c>
      <c r="E135" s="31" t="s">
        <v>49</v>
      </c>
      <c r="F135" s="154">
        <f t="shared" si="16"/>
        <v>41936.300000000003</v>
      </c>
      <c r="G135" s="158">
        <v>41936.300000000003</v>
      </c>
      <c r="H135" s="158">
        <v>0</v>
      </c>
      <c r="I135" s="154">
        <f t="shared" si="11"/>
        <v>41936.300000000003</v>
      </c>
      <c r="J135" s="83">
        <f t="shared" si="12"/>
        <v>4.1103337215300266</v>
      </c>
      <c r="K135" s="158"/>
      <c r="L135" s="31" t="s">
        <v>49</v>
      </c>
      <c r="M135" s="31" t="s">
        <v>49</v>
      </c>
      <c r="N135" s="31" t="s">
        <v>49</v>
      </c>
      <c r="O135" s="154">
        <v>54766.3</v>
      </c>
      <c r="P135" s="158">
        <f t="shared" si="17"/>
        <v>41936.300000000003</v>
      </c>
      <c r="Q135" s="158">
        <v>7212</v>
      </c>
      <c r="R135" s="158">
        <v>5618</v>
      </c>
      <c r="S135" s="153">
        <f t="shared" si="14"/>
        <v>54766.3</v>
      </c>
      <c r="T135" s="83">
        <f t="shared" si="10"/>
        <v>5.3678500414540595</v>
      </c>
      <c r="U135" s="83"/>
      <c r="V135" s="94">
        <v>1741407600</v>
      </c>
      <c r="W135" s="83">
        <f t="shared" si="18"/>
        <v>15.659977254309643</v>
      </c>
      <c r="X135" s="157">
        <v>1672782400</v>
      </c>
      <c r="Y135" s="83">
        <f t="shared" si="19"/>
        <v>15.042850585589207</v>
      </c>
      <c r="AA135" s="160">
        <v>1672782400</v>
      </c>
      <c r="AB135" s="141">
        <f t="shared" si="20"/>
        <v>15.042850585589207</v>
      </c>
      <c r="AD135" s="143">
        <v>2006</v>
      </c>
      <c r="AE135" s="94">
        <v>1741407600</v>
      </c>
      <c r="AF135" s="94">
        <f t="shared" si="15"/>
        <v>54846.948918545801</v>
      </c>
      <c r="AG135" s="157">
        <v>1672782400</v>
      </c>
      <c r="AH135" s="94">
        <v>41998.057984353421</v>
      </c>
      <c r="AI135" s="94">
        <v>68625200.000000179</v>
      </c>
      <c r="AJ135" s="94">
        <v>12848.890934192377</v>
      </c>
      <c r="AK135" s="83"/>
      <c r="AV135" s="103">
        <v>11120115768.5</v>
      </c>
      <c r="AW135" s="124">
        <v>1020265.0889473198</v>
      </c>
      <c r="AX135" s="104">
        <v>10899.241666666667</v>
      </c>
    </row>
    <row r="136" spans="1:50" x14ac:dyDescent="0.3">
      <c r="A136" s="143">
        <v>2007</v>
      </c>
      <c r="B136" s="5" t="s">
        <v>49</v>
      </c>
      <c r="C136" s="5" t="s">
        <v>49</v>
      </c>
      <c r="D136" s="5" t="s">
        <v>49</v>
      </c>
      <c r="E136" s="31" t="s">
        <v>49</v>
      </c>
      <c r="F136" s="154">
        <f t="shared" si="16"/>
        <v>42251.4</v>
      </c>
      <c r="G136" s="158">
        <v>42251.4</v>
      </c>
      <c r="H136" s="158">
        <v>0</v>
      </c>
      <c r="I136" s="154">
        <f t="shared" si="11"/>
        <v>42251.4</v>
      </c>
      <c r="J136" s="83">
        <f t="shared" si="12"/>
        <v>3.832828575833803</v>
      </c>
      <c r="K136" s="158"/>
      <c r="L136" s="31" t="s">
        <v>49</v>
      </c>
      <c r="M136" s="31" t="s">
        <v>49</v>
      </c>
      <c r="N136" s="31" t="s">
        <v>49</v>
      </c>
      <c r="O136" s="154">
        <v>55354.9</v>
      </c>
      <c r="P136" s="158">
        <f t="shared" si="17"/>
        <v>42251.4</v>
      </c>
      <c r="Q136" s="158">
        <v>7857.3</v>
      </c>
      <c r="R136" s="158">
        <v>5246.2</v>
      </c>
      <c r="S136" s="153">
        <f t="shared" si="14"/>
        <v>55354.9</v>
      </c>
      <c r="T136" s="83">
        <f t="shared" si="10"/>
        <v>5.0215103530870584</v>
      </c>
      <c r="U136" s="83"/>
      <c r="V136" s="94">
        <v>1957992300</v>
      </c>
      <c r="W136" s="83">
        <f t="shared" si="18"/>
        <v>16.253278163895445</v>
      </c>
      <c r="X136" s="157">
        <v>1896260800</v>
      </c>
      <c r="Y136" s="83">
        <f t="shared" si="19"/>
        <v>15.740845484270242</v>
      </c>
      <c r="AA136" s="160">
        <v>1896260800</v>
      </c>
      <c r="AB136" s="141">
        <f t="shared" si="20"/>
        <v>15.740845484270242</v>
      </c>
      <c r="AD136" s="143">
        <v>2007</v>
      </c>
      <c r="AE136" s="94">
        <v>1957992300</v>
      </c>
      <c r="AF136" s="94">
        <f t="shared" si="15"/>
        <v>55440.614227514903</v>
      </c>
      <c r="AG136" s="157">
        <v>1896260800</v>
      </c>
      <c r="AH136" s="94">
        <v>42316.828580382324</v>
      </c>
      <c r="AI136" s="94">
        <v>61731500</v>
      </c>
      <c r="AJ136" s="94">
        <v>13123.785647132578</v>
      </c>
      <c r="AK136" s="83"/>
      <c r="AV136" s="103">
        <v>12046753154.999998</v>
      </c>
      <c r="AW136" s="124">
        <v>1102355.5884131482</v>
      </c>
      <c r="AX136" s="104">
        <v>10928.191666666668</v>
      </c>
    </row>
    <row r="137" spans="1:50" x14ac:dyDescent="0.3">
      <c r="A137" s="143">
        <v>2008</v>
      </c>
      <c r="B137" s="5" t="s">
        <v>49</v>
      </c>
      <c r="C137" s="5" t="s">
        <v>49</v>
      </c>
      <c r="D137" s="5" t="s">
        <v>49</v>
      </c>
      <c r="E137" s="31" t="s">
        <v>49</v>
      </c>
      <c r="F137" s="154">
        <f t="shared" si="16"/>
        <v>41733.599999999999</v>
      </c>
      <c r="G137" s="158">
        <v>41733.599999999999</v>
      </c>
      <c r="H137" s="158">
        <v>0</v>
      </c>
      <c r="I137" s="154">
        <f t="shared" si="11"/>
        <v>41733.599999999999</v>
      </c>
      <c r="J137" s="83">
        <f t="shared" si="12"/>
        <v>3.5929124398212422</v>
      </c>
      <c r="K137" s="158"/>
      <c r="L137" s="31" t="s">
        <v>49</v>
      </c>
      <c r="M137" s="31" t="s">
        <v>49</v>
      </c>
      <c r="N137" s="31" t="s">
        <v>49</v>
      </c>
      <c r="O137" s="154">
        <v>56939.199999999997</v>
      </c>
      <c r="P137" s="158">
        <f t="shared" si="17"/>
        <v>41733.599999999999</v>
      </c>
      <c r="Q137" s="158">
        <v>9868.1</v>
      </c>
      <c r="R137" s="158">
        <v>5337.5</v>
      </c>
      <c r="S137" s="153">
        <f t="shared" si="14"/>
        <v>56939.199999999997</v>
      </c>
      <c r="T137" s="83">
        <f t="shared" si="10"/>
        <v>4.9019868881062179</v>
      </c>
      <c r="U137" s="83"/>
      <c r="V137" s="94">
        <v>2498688900</v>
      </c>
      <c r="W137" s="83">
        <f t="shared" si="18"/>
        <v>19.328086622889074</v>
      </c>
      <c r="X137" s="157">
        <v>2401328200</v>
      </c>
      <c r="Y137" s="83">
        <f t="shared" si="19"/>
        <v>18.574973242801978</v>
      </c>
      <c r="AA137" s="160">
        <v>2401328200</v>
      </c>
      <c r="AB137" s="141">
        <f t="shared" si="20"/>
        <v>18.574973242801978</v>
      </c>
      <c r="AD137" s="143">
        <v>2008</v>
      </c>
      <c r="AE137" s="94">
        <v>2498688900</v>
      </c>
      <c r="AF137" s="94">
        <f t="shared" si="15"/>
        <v>57644.736251738628</v>
      </c>
      <c r="AG137" s="157">
        <v>2401328200</v>
      </c>
      <c r="AH137" s="94">
        <v>42250.72162481492</v>
      </c>
      <c r="AI137" s="94">
        <v>97360699.999999717</v>
      </c>
      <c r="AJ137" s="94">
        <v>15394.01462692371</v>
      </c>
      <c r="AK137" s="83"/>
      <c r="AV137" s="103">
        <v>12927761287.250002</v>
      </c>
      <c r="AW137" s="124">
        <v>1161553.4945259164</v>
      </c>
      <c r="AX137" s="104">
        <v>11129.716666666667</v>
      </c>
    </row>
    <row r="138" spans="1:50" x14ac:dyDescent="0.3">
      <c r="A138" s="143">
        <v>2009</v>
      </c>
      <c r="B138" s="5" t="s">
        <v>49</v>
      </c>
      <c r="C138" s="5" t="s">
        <v>49</v>
      </c>
      <c r="D138" s="5" t="s">
        <v>49</v>
      </c>
      <c r="E138" s="31" t="s">
        <v>49</v>
      </c>
      <c r="F138" s="154">
        <f t="shared" si="16"/>
        <v>48707.8</v>
      </c>
      <c r="G138" s="158">
        <v>48707.8</v>
      </c>
      <c r="H138" s="158">
        <v>0</v>
      </c>
      <c r="I138" s="154">
        <f t="shared" si="11"/>
        <v>48707.8</v>
      </c>
      <c r="J138" s="83">
        <f t="shared" si="12"/>
        <v>5.1628013926751564</v>
      </c>
      <c r="K138" s="158"/>
      <c r="L138" s="31" t="s">
        <v>49</v>
      </c>
      <c r="M138" s="31" t="s">
        <v>49</v>
      </c>
      <c r="N138" s="31" t="s">
        <v>49</v>
      </c>
      <c r="O138" s="154">
        <v>96353.7</v>
      </c>
      <c r="P138" s="158">
        <f t="shared" si="17"/>
        <v>48707.8</v>
      </c>
      <c r="Q138" s="158">
        <v>41101.199999999997</v>
      </c>
      <c r="R138" s="158">
        <v>6544.7</v>
      </c>
      <c r="S138" s="153">
        <f t="shared" si="14"/>
        <v>96353.7</v>
      </c>
      <c r="T138" s="83">
        <f t="shared" si="10"/>
        <v>10.213046299553753</v>
      </c>
      <c r="U138" s="83"/>
      <c r="V138" s="94">
        <v>2887880100</v>
      </c>
      <c r="W138" s="83">
        <f t="shared" si="18"/>
        <v>22.651607097695006</v>
      </c>
      <c r="X138" s="157">
        <v>2702779700</v>
      </c>
      <c r="Y138" s="83">
        <f t="shared" si="19"/>
        <v>21.199738810494932</v>
      </c>
      <c r="AA138" s="160">
        <v>2702779700</v>
      </c>
      <c r="AB138" s="141">
        <f t="shared" si="20"/>
        <v>21.199738810494932</v>
      </c>
      <c r="AD138" s="143">
        <v>2009</v>
      </c>
      <c r="AE138" s="94">
        <v>2887880100</v>
      </c>
      <c r="AF138" s="94">
        <f t="shared" si="15"/>
        <v>97915.544939588639</v>
      </c>
      <c r="AG138" s="157">
        <v>2702779700</v>
      </c>
      <c r="AH138" s="94">
        <v>49497.330822386852</v>
      </c>
      <c r="AI138" s="94">
        <v>185100400</v>
      </c>
      <c r="AJ138" s="94">
        <v>48418.214117201795</v>
      </c>
      <c r="AK138" s="83"/>
      <c r="AV138" s="103">
        <v>12749117921.5</v>
      </c>
      <c r="AW138" s="124">
        <v>943437.41498763277</v>
      </c>
      <c r="AX138" s="104">
        <v>13513.474999999999</v>
      </c>
    </row>
    <row r="139" spans="1:50" x14ac:dyDescent="0.3">
      <c r="A139" s="163">
        <v>2010</v>
      </c>
      <c r="B139" s="164" t="s">
        <v>49</v>
      </c>
      <c r="C139" s="164" t="s">
        <v>49</v>
      </c>
      <c r="D139" s="164" t="s">
        <v>49</v>
      </c>
      <c r="E139" s="106" t="s">
        <v>49</v>
      </c>
      <c r="F139" s="165">
        <f t="shared" si="16"/>
        <v>57187</v>
      </c>
      <c r="G139" s="166">
        <v>57187</v>
      </c>
      <c r="H139" s="166">
        <v>0</v>
      </c>
      <c r="I139" s="165">
        <f t="shared" si="11"/>
        <v>57187</v>
      </c>
      <c r="J139" s="88">
        <f t="shared" si="12"/>
        <v>5.1733080847142459</v>
      </c>
      <c r="K139" s="158"/>
      <c r="L139" s="106" t="s">
        <v>49</v>
      </c>
      <c r="M139" s="106" t="s">
        <v>49</v>
      </c>
      <c r="N139" s="106" t="s">
        <v>49</v>
      </c>
      <c r="O139" s="165">
        <v>110428</v>
      </c>
      <c r="P139" s="166">
        <f t="shared" si="17"/>
        <v>57187</v>
      </c>
      <c r="Q139" s="166">
        <v>45577.3</v>
      </c>
      <c r="R139" s="166">
        <v>7663.7</v>
      </c>
      <c r="S139" s="167">
        <f t="shared" si="14"/>
        <v>110428</v>
      </c>
      <c r="T139" s="88">
        <f t="shared" si="10"/>
        <v>9.9896491366713551</v>
      </c>
      <c r="U139" s="88"/>
      <c r="V139" s="105">
        <v>3080885000</v>
      </c>
      <c r="W139" s="88">
        <f t="shared" si="18"/>
        <v>22.056500719204106</v>
      </c>
      <c r="X139" s="170">
        <v>2888277200</v>
      </c>
      <c r="Y139" s="88">
        <f t="shared" si="19"/>
        <v>20.677593658660033</v>
      </c>
      <c r="AA139" s="168">
        <v>2888277200</v>
      </c>
      <c r="AB139" s="169">
        <f t="shared" si="20"/>
        <v>20.677593658660033</v>
      </c>
      <c r="AD139" s="163">
        <v>2010</v>
      </c>
      <c r="AE139" s="105">
        <v>3080885000</v>
      </c>
      <c r="AF139" s="105">
        <f t="shared" si="15"/>
        <v>110036.20385771997</v>
      </c>
      <c r="AG139" s="170">
        <v>2888277200</v>
      </c>
      <c r="AH139" s="105">
        <v>56984.09818483844</v>
      </c>
      <c r="AI139" s="105">
        <v>192607800</v>
      </c>
      <c r="AJ139" s="105">
        <v>53052.105672881531</v>
      </c>
      <c r="AK139" s="83"/>
      <c r="AV139" s="107">
        <v>13968149523</v>
      </c>
      <c r="AW139" s="161">
        <v>1105424.209491262</v>
      </c>
      <c r="AX139" s="162">
        <v>12636.008333333333</v>
      </c>
    </row>
    <row r="140" spans="1:50" x14ac:dyDescent="0.3">
      <c r="K140" s="28"/>
      <c r="AA140" s="85"/>
      <c r="AB140" s="141"/>
    </row>
    <row r="141" spans="1:50" x14ac:dyDescent="0.3">
      <c r="K141" s="28"/>
      <c r="L141" s="87" t="s">
        <v>354</v>
      </c>
      <c r="M141" s="87"/>
      <c r="N141" s="87"/>
      <c r="O141" s="87"/>
      <c r="P141" s="87"/>
      <c r="Q141" s="87"/>
      <c r="R141" s="87"/>
      <c r="AA141" s="85"/>
      <c r="AB141" s="141"/>
    </row>
    <row r="142" spans="1:50" x14ac:dyDescent="0.3">
      <c r="K142" s="28"/>
      <c r="L142" s="87" t="s">
        <v>353</v>
      </c>
      <c r="M142" s="87"/>
      <c r="N142" s="87"/>
      <c r="O142" s="87"/>
      <c r="P142" s="87"/>
      <c r="Q142" s="87"/>
      <c r="R142" s="87"/>
      <c r="AA142" s="85"/>
      <c r="AB142" s="141"/>
    </row>
    <row r="143" spans="1:50" x14ac:dyDescent="0.3">
      <c r="C143" s="173"/>
      <c r="K143" s="28"/>
    </row>
    <row r="144" spans="1:50" x14ac:dyDescent="0.3">
      <c r="K144" s="28"/>
    </row>
    <row r="145" ht="18.600000000000001" customHeight="1" x14ac:dyDescent="0.3"/>
    <row r="147" ht="18.600000000000001" customHeight="1" x14ac:dyDescent="0.3"/>
  </sheetData>
  <mergeCells count="45">
    <mergeCell ref="AQ2:AQ3"/>
    <mergeCell ref="AR2:AR3"/>
    <mergeCell ref="AF2:AF4"/>
    <mergeCell ref="AG2:AG4"/>
    <mergeCell ref="AH2:AH4"/>
    <mergeCell ref="AI2:AI4"/>
    <mergeCell ref="AJ2:AJ4"/>
    <mergeCell ref="D80:D82"/>
    <mergeCell ref="AM2:AM3"/>
    <mergeCell ref="AN2:AN3"/>
    <mergeCell ref="AO2:AO3"/>
    <mergeCell ref="AP2:AP3"/>
    <mergeCell ref="Q2:Q4"/>
    <mergeCell ref="R2:R4"/>
    <mergeCell ref="P2:P4"/>
    <mergeCell ref="V2:V4"/>
    <mergeCell ref="W2:W4"/>
    <mergeCell ref="X2:X4"/>
    <mergeCell ref="Y2:Y4"/>
    <mergeCell ref="F2:F4"/>
    <mergeCell ref="I2:I4"/>
    <mergeCell ref="G2:G4"/>
    <mergeCell ref="H2:H4"/>
    <mergeCell ref="J2:J4"/>
    <mergeCell ref="A2:A4"/>
    <mergeCell ref="B2:B4"/>
    <mergeCell ref="C2:C4"/>
    <mergeCell ref="D2:D4"/>
    <mergeCell ref="E2:E4"/>
    <mergeCell ref="AA1:AB1"/>
    <mergeCell ref="AV2:AV4"/>
    <mergeCell ref="AW2:AW4"/>
    <mergeCell ref="AX2:AX4"/>
    <mergeCell ref="L2:L4"/>
    <mergeCell ref="M2:M4"/>
    <mergeCell ref="N2:N4"/>
    <mergeCell ref="O2:O4"/>
    <mergeCell ref="T2:T4"/>
    <mergeCell ref="AA2:AA4"/>
    <mergeCell ref="AB2:AB4"/>
    <mergeCell ref="AL2:AL3"/>
    <mergeCell ref="S2:S4"/>
    <mergeCell ref="AE2:AE4"/>
    <mergeCell ref="AS2:AS3"/>
    <mergeCell ref="AT2:AT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selection activeCell="F25" sqref="F25"/>
    </sheetView>
  </sheetViews>
  <sheetFormatPr baseColWidth="10" defaultRowHeight="14.4" x14ac:dyDescent="0.3"/>
  <cols>
    <col min="1" max="1" width="13.6640625" customWidth="1"/>
    <col min="2" max="2" width="28.33203125" customWidth="1"/>
    <col min="4" max="4" width="13" customWidth="1"/>
    <col min="5" max="5" width="11.6640625" customWidth="1"/>
    <col min="6" max="6" width="15.33203125" customWidth="1"/>
  </cols>
  <sheetData>
    <row r="1" spans="1:6" x14ac:dyDescent="0.3">
      <c r="A1" s="309" t="s">
        <v>51</v>
      </c>
      <c r="B1" s="309"/>
      <c r="C1" s="309"/>
      <c r="D1" s="309"/>
      <c r="E1" s="309"/>
      <c r="F1" s="309"/>
    </row>
    <row r="2" spans="1:6" x14ac:dyDescent="0.3">
      <c r="A2" s="310"/>
      <c r="B2" s="310"/>
      <c r="C2" s="310"/>
      <c r="D2" s="310"/>
      <c r="E2" s="310"/>
      <c r="F2" s="310"/>
    </row>
    <row r="3" spans="1:6" ht="18" x14ac:dyDescent="0.3">
      <c r="A3" s="304" t="s">
        <v>2</v>
      </c>
      <c r="B3" s="306" t="s">
        <v>3</v>
      </c>
      <c r="C3" s="308" t="s">
        <v>55</v>
      </c>
      <c r="D3" s="308"/>
      <c r="E3" s="308"/>
      <c r="F3" s="308"/>
    </row>
    <row r="4" spans="1:6" ht="16.2" thickBot="1" x14ac:dyDescent="0.35">
      <c r="A4" s="305"/>
      <c r="B4" s="307"/>
      <c r="C4" s="13" t="s">
        <v>4</v>
      </c>
      <c r="D4" s="13" t="s">
        <v>5</v>
      </c>
      <c r="E4" s="13" t="s">
        <v>6</v>
      </c>
      <c r="F4" s="13" t="s">
        <v>7</v>
      </c>
    </row>
    <row r="5" spans="1:6" ht="18.600000000000001" thickTop="1" x14ac:dyDescent="0.3">
      <c r="A5" s="11" t="s">
        <v>52</v>
      </c>
      <c r="B5" s="25" t="s">
        <v>8</v>
      </c>
      <c r="C5" s="9">
        <v>100</v>
      </c>
      <c r="D5" s="9">
        <v>16</v>
      </c>
      <c r="E5" s="9">
        <v>7</v>
      </c>
      <c r="F5" s="9">
        <v>77</v>
      </c>
    </row>
    <row r="6" spans="1:6" ht="15.6" x14ac:dyDescent="0.3">
      <c r="A6" s="11" t="s">
        <v>9</v>
      </c>
      <c r="B6" s="25" t="s">
        <v>10</v>
      </c>
      <c r="C6" s="9">
        <v>100</v>
      </c>
      <c r="D6" s="9">
        <v>18</v>
      </c>
      <c r="E6" s="9">
        <v>10</v>
      </c>
      <c r="F6" s="9">
        <v>73</v>
      </c>
    </row>
    <row r="7" spans="1:6" ht="15.6" x14ac:dyDescent="0.3">
      <c r="A7" s="11" t="s">
        <v>1</v>
      </c>
      <c r="B7" s="25" t="s">
        <v>11</v>
      </c>
      <c r="C7" s="9">
        <v>100</v>
      </c>
      <c r="D7" s="9">
        <v>15</v>
      </c>
      <c r="E7" s="9">
        <v>9</v>
      </c>
      <c r="F7" s="9">
        <v>76</v>
      </c>
    </row>
    <row r="8" spans="1:6" ht="15.6" x14ac:dyDescent="0.3">
      <c r="A8" s="11" t="s">
        <v>12</v>
      </c>
      <c r="B8" s="25" t="s">
        <v>13</v>
      </c>
      <c r="C8" s="9">
        <v>100</v>
      </c>
      <c r="D8" s="9">
        <v>16</v>
      </c>
      <c r="E8" s="9">
        <v>2</v>
      </c>
      <c r="F8" s="9">
        <v>82</v>
      </c>
    </row>
    <row r="9" spans="1:6" ht="15.6" x14ac:dyDescent="0.3">
      <c r="A9" s="11">
        <v>1920</v>
      </c>
      <c r="B9" s="25" t="s">
        <v>14</v>
      </c>
      <c r="C9" s="9">
        <v>100</v>
      </c>
      <c r="D9" s="9">
        <v>17</v>
      </c>
      <c r="E9" s="9">
        <v>2</v>
      </c>
      <c r="F9" s="9">
        <v>81</v>
      </c>
    </row>
    <row r="10" spans="1:6" ht="15.6" x14ac:dyDescent="0.3">
      <c r="A10" s="11" t="s">
        <v>15</v>
      </c>
      <c r="B10" s="25" t="s">
        <v>16</v>
      </c>
      <c r="C10" s="9">
        <v>100</v>
      </c>
      <c r="D10" s="9">
        <v>18</v>
      </c>
      <c r="E10" s="9">
        <v>10</v>
      </c>
      <c r="F10" s="9">
        <v>72</v>
      </c>
    </row>
    <row r="11" spans="1:6" ht="15.6" x14ac:dyDescent="0.3">
      <c r="A11" s="11" t="s">
        <v>17</v>
      </c>
      <c r="B11" s="25" t="s">
        <v>18</v>
      </c>
      <c r="C11" s="9">
        <v>100</v>
      </c>
      <c r="D11" s="9">
        <v>25</v>
      </c>
      <c r="E11" s="9">
        <v>10</v>
      </c>
      <c r="F11" s="9">
        <v>65</v>
      </c>
    </row>
    <row r="12" spans="1:6" ht="15.6" x14ac:dyDescent="0.3">
      <c r="A12" s="11">
        <v>1929</v>
      </c>
      <c r="B12" s="25" t="s">
        <v>19</v>
      </c>
      <c r="C12" s="9">
        <v>100</v>
      </c>
      <c r="D12" s="9">
        <v>23</v>
      </c>
      <c r="E12" s="9">
        <v>13</v>
      </c>
      <c r="F12" s="9">
        <v>64</v>
      </c>
    </row>
    <row r="13" spans="1:6" ht="15.6" x14ac:dyDescent="0.3">
      <c r="A13" s="11" t="s">
        <v>20</v>
      </c>
      <c r="B13" s="25" t="s">
        <v>21</v>
      </c>
      <c r="C13" s="9">
        <v>100</v>
      </c>
      <c r="D13" s="9">
        <v>28</v>
      </c>
      <c r="E13" s="9">
        <v>16</v>
      </c>
      <c r="F13" s="9">
        <v>56</v>
      </c>
    </row>
    <row r="14" spans="1:6" ht="15.6" x14ac:dyDescent="0.3">
      <c r="A14" s="11" t="s">
        <v>22</v>
      </c>
      <c r="B14" s="25" t="s">
        <v>23</v>
      </c>
      <c r="C14" s="9">
        <v>100</v>
      </c>
      <c r="D14" s="9">
        <v>22</v>
      </c>
      <c r="E14" s="9">
        <v>15</v>
      </c>
      <c r="F14" s="9">
        <v>63</v>
      </c>
    </row>
    <row r="15" spans="1:6" ht="15.6" x14ac:dyDescent="0.3">
      <c r="A15" s="11" t="s">
        <v>24</v>
      </c>
      <c r="B15" s="25" t="s">
        <v>25</v>
      </c>
      <c r="C15" s="9">
        <v>100</v>
      </c>
      <c r="D15" s="9">
        <v>38</v>
      </c>
      <c r="E15" s="9">
        <v>18</v>
      </c>
      <c r="F15" s="9">
        <v>44</v>
      </c>
    </row>
    <row r="16" spans="1:6" ht="15.6" x14ac:dyDescent="0.3">
      <c r="A16" s="11" t="s">
        <v>26</v>
      </c>
      <c r="B16" s="25" t="s">
        <v>27</v>
      </c>
      <c r="C16" s="9">
        <v>100</v>
      </c>
      <c r="D16" s="9">
        <v>39</v>
      </c>
      <c r="E16" s="9">
        <v>17</v>
      </c>
      <c r="F16" s="9">
        <v>44</v>
      </c>
    </row>
    <row r="17" spans="1:6" ht="15.6" x14ac:dyDescent="0.3">
      <c r="A17" s="11" t="s">
        <v>28</v>
      </c>
      <c r="B17" s="25" t="s">
        <v>29</v>
      </c>
      <c r="C17" s="9">
        <v>100</v>
      </c>
      <c r="D17" s="9">
        <v>52</v>
      </c>
      <c r="E17" s="9">
        <v>13</v>
      </c>
      <c r="F17" s="9">
        <v>35</v>
      </c>
    </row>
    <row r="18" spans="1:6" ht="15.6" x14ac:dyDescent="0.3">
      <c r="A18" s="11" t="s">
        <v>30</v>
      </c>
      <c r="B18" s="25" t="s">
        <v>31</v>
      </c>
      <c r="C18" s="9">
        <v>100</v>
      </c>
      <c r="D18" s="9">
        <v>53</v>
      </c>
      <c r="E18" s="9">
        <v>14</v>
      </c>
      <c r="F18" s="9">
        <v>33</v>
      </c>
    </row>
    <row r="19" spans="1:6" ht="15.6" x14ac:dyDescent="0.3">
      <c r="A19" s="11" t="s">
        <v>32</v>
      </c>
      <c r="B19" s="25" t="s">
        <v>33</v>
      </c>
      <c r="C19" s="9">
        <v>100</v>
      </c>
      <c r="D19" s="9">
        <v>39</v>
      </c>
      <c r="E19" s="9">
        <v>19</v>
      </c>
      <c r="F19" s="9">
        <v>42</v>
      </c>
    </row>
    <row r="20" spans="1:6" ht="15.6" x14ac:dyDescent="0.3">
      <c r="A20" s="11" t="s">
        <v>34</v>
      </c>
      <c r="B20" s="25" t="s">
        <v>35</v>
      </c>
      <c r="C20" s="9">
        <v>100</v>
      </c>
      <c r="D20" s="9">
        <v>55</v>
      </c>
      <c r="E20" s="9">
        <v>32</v>
      </c>
      <c r="F20" s="9">
        <v>13</v>
      </c>
    </row>
    <row r="21" spans="1:6" ht="15.6" x14ac:dyDescent="0.3">
      <c r="A21" s="11" t="s">
        <v>36</v>
      </c>
      <c r="B21" s="25" t="s">
        <v>37</v>
      </c>
      <c r="C21" s="9">
        <v>100</v>
      </c>
      <c r="D21" s="9">
        <v>62</v>
      </c>
      <c r="E21" s="9">
        <v>29</v>
      </c>
      <c r="F21" s="9">
        <v>9</v>
      </c>
    </row>
    <row r="22" spans="1:6" ht="15.6" x14ac:dyDescent="0.3">
      <c r="A22" s="11" t="s">
        <v>38</v>
      </c>
      <c r="B22" s="25" t="s">
        <v>39</v>
      </c>
      <c r="C22" s="9">
        <v>100</v>
      </c>
      <c r="D22" s="9">
        <v>41</v>
      </c>
      <c r="E22" s="9">
        <v>33</v>
      </c>
      <c r="F22" s="9">
        <v>26</v>
      </c>
    </row>
    <row r="23" spans="1:6" ht="15.6" x14ac:dyDescent="0.3">
      <c r="A23" s="11" t="s">
        <v>40</v>
      </c>
      <c r="B23" s="25" t="s">
        <v>41</v>
      </c>
      <c r="C23" s="9">
        <v>100</v>
      </c>
      <c r="D23" s="9">
        <v>39</v>
      </c>
      <c r="E23" s="9">
        <v>41</v>
      </c>
      <c r="F23" s="9">
        <v>20</v>
      </c>
    </row>
    <row r="24" spans="1:6" ht="18" x14ac:dyDescent="0.3">
      <c r="A24" s="11" t="s">
        <v>53</v>
      </c>
      <c r="B24" s="25" t="s">
        <v>42</v>
      </c>
      <c r="C24" s="9">
        <v>100</v>
      </c>
      <c r="D24" s="9">
        <v>32.6</v>
      </c>
      <c r="E24" s="9">
        <v>50</v>
      </c>
      <c r="F24" s="9">
        <v>17.399999999999999</v>
      </c>
    </row>
    <row r="25" spans="1:6" ht="18" x14ac:dyDescent="0.3">
      <c r="A25" s="12" t="s">
        <v>54</v>
      </c>
      <c r="B25" s="26" t="s">
        <v>43</v>
      </c>
      <c r="C25" s="10">
        <v>100</v>
      </c>
      <c r="D25" s="10">
        <v>32.1</v>
      </c>
      <c r="E25" s="10">
        <v>56.3</v>
      </c>
      <c r="F25" s="10">
        <v>11.6</v>
      </c>
    </row>
    <row r="26" spans="1:6" ht="15.6" x14ac:dyDescent="0.3">
      <c r="A26" s="12" t="s">
        <v>44</v>
      </c>
      <c r="B26" s="25" t="s">
        <v>45</v>
      </c>
      <c r="C26" s="10">
        <v>100</v>
      </c>
      <c r="D26" s="10">
        <v>29.1</v>
      </c>
      <c r="E26" s="10">
        <v>60.3</v>
      </c>
      <c r="F26" s="10">
        <v>10.6</v>
      </c>
    </row>
    <row r="27" spans="1:6" ht="15.6" x14ac:dyDescent="0.3">
      <c r="A27" s="12" t="s">
        <v>46</v>
      </c>
      <c r="B27" s="25" t="s">
        <v>47</v>
      </c>
      <c r="C27" s="10">
        <v>100</v>
      </c>
      <c r="D27" s="10">
        <v>17.590925736206902</v>
      </c>
      <c r="E27" s="10">
        <v>69.820252019052049</v>
      </c>
      <c r="F27" s="10">
        <v>12.588822244741054</v>
      </c>
    </row>
    <row r="28" spans="1:6" ht="15.6" x14ac:dyDescent="0.3">
      <c r="A28" s="14" t="s">
        <v>50</v>
      </c>
      <c r="B28" s="15"/>
      <c r="C28" s="16"/>
      <c r="D28" s="16"/>
      <c r="E28" s="16"/>
      <c r="F28" s="17"/>
    </row>
    <row r="29" spans="1:6" ht="18" customHeight="1" x14ac:dyDescent="0.3">
      <c r="A29" s="294" t="s">
        <v>62</v>
      </c>
      <c r="B29" s="295"/>
      <c r="C29" s="302"/>
      <c r="D29" s="302"/>
      <c r="E29" s="302"/>
      <c r="F29" s="303"/>
    </row>
    <row r="30" spans="1:6" ht="18" customHeight="1" x14ac:dyDescent="0.3">
      <c r="A30" s="294"/>
      <c r="B30" s="295"/>
      <c r="C30" s="302"/>
      <c r="D30" s="302"/>
      <c r="E30" s="302"/>
      <c r="F30" s="303"/>
    </row>
    <row r="31" spans="1:6" ht="15.9" customHeight="1" x14ac:dyDescent="0.3">
      <c r="A31" s="297" t="s">
        <v>56</v>
      </c>
      <c r="B31" s="298"/>
      <c r="C31" s="300"/>
      <c r="D31" s="300"/>
      <c r="E31" s="300"/>
      <c r="F31" s="301"/>
    </row>
    <row r="32" spans="1:6" ht="15.9" customHeight="1" x14ac:dyDescent="0.3">
      <c r="A32" s="297"/>
      <c r="B32" s="298"/>
      <c r="C32" s="300"/>
      <c r="D32" s="300"/>
      <c r="E32" s="300"/>
      <c r="F32" s="301"/>
    </row>
    <row r="33" spans="1:6" ht="15.9" customHeight="1" x14ac:dyDescent="0.3">
      <c r="A33" s="297" t="s">
        <v>57</v>
      </c>
      <c r="B33" s="298"/>
      <c r="C33" s="300"/>
      <c r="D33" s="300"/>
      <c r="E33" s="300"/>
      <c r="F33" s="301"/>
    </row>
    <row r="34" spans="1:6" ht="15.9" customHeight="1" x14ac:dyDescent="0.3">
      <c r="A34" s="297"/>
      <c r="B34" s="298"/>
      <c r="C34" s="300"/>
      <c r="D34" s="300"/>
      <c r="E34" s="300"/>
      <c r="F34" s="301"/>
    </row>
    <row r="35" spans="1:6" ht="15.9" customHeight="1" x14ac:dyDescent="0.3">
      <c r="A35" s="297" t="s">
        <v>58</v>
      </c>
      <c r="B35" s="298"/>
      <c r="C35" s="300"/>
      <c r="D35" s="300"/>
      <c r="E35" s="300"/>
      <c r="F35" s="301"/>
    </row>
    <row r="36" spans="1:6" ht="15.9" customHeight="1" x14ac:dyDescent="0.3">
      <c r="A36" s="297"/>
      <c r="B36" s="298"/>
      <c r="C36" s="300"/>
      <c r="D36" s="300"/>
      <c r="E36" s="300"/>
      <c r="F36" s="301"/>
    </row>
    <row r="37" spans="1:6" ht="15.9" customHeight="1" x14ac:dyDescent="0.3">
      <c r="A37" s="297"/>
      <c r="B37" s="298"/>
      <c r="C37" s="300"/>
      <c r="D37" s="300"/>
      <c r="E37" s="300"/>
      <c r="F37" s="301"/>
    </row>
    <row r="38" spans="1:6" ht="18.600000000000001" x14ac:dyDescent="0.3">
      <c r="A38" s="18" t="s">
        <v>63</v>
      </c>
      <c r="B38" s="7"/>
      <c r="C38" s="19"/>
      <c r="D38" s="19"/>
      <c r="E38" s="19"/>
      <c r="F38" s="20"/>
    </row>
    <row r="39" spans="1:6" ht="18" customHeight="1" x14ac:dyDescent="0.3">
      <c r="A39" s="294" t="s">
        <v>64</v>
      </c>
      <c r="B39" s="295"/>
      <c r="C39" s="302"/>
      <c r="D39" s="302"/>
      <c r="E39" s="302"/>
      <c r="F39" s="303"/>
    </row>
    <row r="40" spans="1:6" ht="15.9" customHeight="1" x14ac:dyDescent="0.3">
      <c r="A40" s="294"/>
      <c r="B40" s="295"/>
      <c r="C40" s="302"/>
      <c r="D40" s="302"/>
      <c r="E40" s="302"/>
      <c r="F40" s="303"/>
    </row>
    <row r="41" spans="1:6" ht="15.9" customHeight="1" x14ac:dyDescent="0.3">
      <c r="A41" s="297" t="s">
        <v>59</v>
      </c>
      <c r="B41" s="298"/>
      <c r="C41" s="300"/>
      <c r="D41" s="300"/>
      <c r="E41" s="300"/>
      <c r="F41" s="301"/>
    </row>
    <row r="42" spans="1:6" ht="15.9" customHeight="1" x14ac:dyDescent="0.3">
      <c r="A42" s="297"/>
      <c r="B42" s="298"/>
      <c r="C42" s="300"/>
      <c r="D42" s="300"/>
      <c r="E42" s="300"/>
      <c r="F42" s="301"/>
    </row>
    <row r="43" spans="1:6" ht="15.9" customHeight="1" x14ac:dyDescent="0.3">
      <c r="A43" s="297"/>
      <c r="B43" s="298"/>
      <c r="C43" s="300"/>
      <c r="D43" s="300"/>
      <c r="E43" s="300"/>
      <c r="F43" s="301"/>
    </row>
    <row r="44" spans="1:6" ht="15.9" customHeight="1" x14ac:dyDescent="0.3">
      <c r="A44" s="297" t="s">
        <v>60</v>
      </c>
      <c r="B44" s="298"/>
      <c r="C44" s="300"/>
      <c r="D44" s="300"/>
      <c r="E44" s="300"/>
      <c r="F44" s="301"/>
    </row>
    <row r="45" spans="1:6" ht="15.9" customHeight="1" x14ac:dyDescent="0.3">
      <c r="A45" s="297"/>
      <c r="B45" s="298"/>
      <c r="C45" s="300"/>
      <c r="D45" s="300"/>
      <c r="E45" s="300"/>
      <c r="F45" s="301"/>
    </row>
    <row r="46" spans="1:6" ht="15.9" customHeight="1" x14ac:dyDescent="0.3">
      <c r="A46" s="297" t="s">
        <v>61</v>
      </c>
      <c r="B46" s="298"/>
      <c r="C46" s="298"/>
      <c r="D46" s="298"/>
      <c r="E46" s="298"/>
      <c r="F46" s="299"/>
    </row>
    <row r="47" spans="1:6" ht="15.9" customHeight="1" x14ac:dyDescent="0.3">
      <c r="A47" s="297"/>
      <c r="B47" s="298"/>
      <c r="C47" s="298"/>
      <c r="D47" s="298"/>
      <c r="E47" s="298"/>
      <c r="F47" s="299"/>
    </row>
    <row r="48" spans="1:6" ht="15.9" customHeight="1" x14ac:dyDescent="0.3">
      <c r="A48" s="297"/>
      <c r="B48" s="298"/>
      <c r="C48" s="298"/>
      <c r="D48" s="298"/>
      <c r="E48" s="298"/>
      <c r="F48" s="299"/>
    </row>
    <row r="49" spans="1:6" ht="15.9" customHeight="1" x14ac:dyDescent="0.3">
      <c r="A49" s="297"/>
      <c r="B49" s="298"/>
      <c r="C49" s="298"/>
      <c r="D49" s="298"/>
      <c r="E49" s="298"/>
      <c r="F49" s="299"/>
    </row>
    <row r="50" spans="1:6" ht="18" customHeight="1" x14ac:dyDescent="0.3">
      <c r="A50" s="294" t="s">
        <v>70</v>
      </c>
      <c r="B50" s="295"/>
      <c r="C50" s="295"/>
      <c r="D50" s="295"/>
      <c r="E50" s="295"/>
      <c r="F50" s="296"/>
    </row>
    <row r="51" spans="1:6" ht="15.9" customHeight="1" x14ac:dyDescent="0.3">
      <c r="A51" s="294"/>
      <c r="B51" s="295"/>
      <c r="C51" s="295"/>
      <c r="D51" s="295"/>
      <c r="E51" s="295"/>
      <c r="F51" s="296"/>
    </row>
    <row r="52" spans="1:6" ht="15.9" customHeight="1" x14ac:dyDescent="0.3">
      <c r="A52" s="297" t="s">
        <v>71</v>
      </c>
      <c r="B52" s="298"/>
      <c r="C52" s="298"/>
      <c r="D52" s="298"/>
      <c r="E52" s="298"/>
      <c r="F52" s="299"/>
    </row>
    <row r="53" spans="1:6" ht="15.9" customHeight="1" x14ac:dyDescent="0.3">
      <c r="A53" s="297"/>
      <c r="B53" s="298"/>
      <c r="C53" s="298"/>
      <c r="D53" s="298"/>
      <c r="E53" s="298"/>
      <c r="F53" s="299"/>
    </row>
    <row r="54" spans="1:6" ht="15.9" customHeight="1" x14ac:dyDescent="0.3">
      <c r="A54" s="297"/>
      <c r="B54" s="298"/>
      <c r="C54" s="298"/>
      <c r="D54" s="298"/>
      <c r="E54" s="298"/>
      <c r="F54" s="299"/>
    </row>
    <row r="55" spans="1:6" ht="15.9" customHeight="1" x14ac:dyDescent="0.3">
      <c r="A55" s="297" t="s">
        <v>72</v>
      </c>
      <c r="B55" s="298"/>
      <c r="C55" s="298"/>
      <c r="D55" s="298"/>
      <c r="E55" s="298"/>
      <c r="F55" s="299"/>
    </row>
    <row r="56" spans="1:6" ht="15.9" customHeight="1" x14ac:dyDescent="0.3">
      <c r="A56" s="297"/>
      <c r="B56" s="298"/>
      <c r="C56" s="298"/>
      <c r="D56" s="298"/>
      <c r="E56" s="298"/>
      <c r="F56" s="299"/>
    </row>
    <row r="57" spans="1:6" ht="15.9" customHeight="1" x14ac:dyDescent="0.3">
      <c r="A57" s="297" t="s">
        <v>73</v>
      </c>
      <c r="B57" s="298"/>
      <c r="C57" s="298"/>
      <c r="D57" s="298"/>
      <c r="E57" s="298"/>
      <c r="F57" s="299"/>
    </row>
    <row r="58" spans="1:6" ht="15.9" customHeight="1" x14ac:dyDescent="0.3">
      <c r="A58" s="297"/>
      <c r="B58" s="298"/>
      <c r="C58" s="298"/>
      <c r="D58" s="298"/>
      <c r="E58" s="298"/>
      <c r="F58" s="299"/>
    </row>
    <row r="59" spans="1:6" ht="15.6" x14ac:dyDescent="0.3">
      <c r="A59" s="21" t="s">
        <v>65</v>
      </c>
      <c r="B59" s="7"/>
      <c r="C59" s="19"/>
      <c r="D59" s="19"/>
      <c r="E59" s="19"/>
      <c r="F59" s="20"/>
    </row>
    <row r="60" spans="1:6" ht="15.6" x14ac:dyDescent="0.3">
      <c r="A60" s="21" t="s">
        <v>48</v>
      </c>
      <c r="B60" s="7"/>
      <c r="C60" s="19"/>
      <c r="D60" s="19"/>
      <c r="E60" s="19"/>
      <c r="F60" s="20"/>
    </row>
    <row r="61" spans="1:6" ht="15.6" x14ac:dyDescent="0.3">
      <c r="A61" s="21" t="s">
        <v>66</v>
      </c>
      <c r="B61" s="7"/>
      <c r="C61" s="19"/>
      <c r="D61" s="19"/>
      <c r="E61" s="19"/>
      <c r="F61" s="20"/>
    </row>
    <row r="62" spans="1:6" ht="15.6" x14ac:dyDescent="0.3">
      <c r="A62" s="21" t="s">
        <v>67</v>
      </c>
      <c r="B62" s="7"/>
      <c r="C62" s="19"/>
      <c r="D62" s="19"/>
      <c r="E62" s="19"/>
      <c r="F62" s="20"/>
    </row>
    <row r="63" spans="1:6" ht="15.6" x14ac:dyDescent="0.3">
      <c r="A63" s="21" t="s">
        <v>68</v>
      </c>
      <c r="B63" s="7"/>
      <c r="C63" s="19"/>
      <c r="D63" s="19"/>
      <c r="E63" s="19"/>
      <c r="F63" s="20"/>
    </row>
    <row r="64" spans="1:6" ht="15.6" x14ac:dyDescent="0.3">
      <c r="A64" s="22" t="s">
        <v>69</v>
      </c>
      <c r="B64" s="8"/>
      <c r="C64" s="23"/>
      <c r="D64" s="23"/>
      <c r="E64" s="23"/>
      <c r="F64" s="24"/>
    </row>
  </sheetData>
  <mergeCells count="16">
    <mergeCell ref="A31:F32"/>
    <mergeCell ref="A3:A4"/>
    <mergeCell ref="B3:B4"/>
    <mergeCell ref="C3:F3"/>
    <mergeCell ref="A1:F2"/>
    <mergeCell ref="A29:F30"/>
    <mergeCell ref="A50:F51"/>
    <mergeCell ref="A52:F54"/>
    <mergeCell ref="A55:F56"/>
    <mergeCell ref="A57:F58"/>
    <mergeCell ref="A33:F34"/>
    <mergeCell ref="A35:F37"/>
    <mergeCell ref="A39:F40"/>
    <mergeCell ref="A41:F43"/>
    <mergeCell ref="A44:F45"/>
    <mergeCell ref="A46:F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workbookViewId="0">
      <pane xSplit="2" ySplit="4" topLeftCell="C132" activePane="bottomRight" state="frozen"/>
      <selection pane="topRight" activeCell="C1" sqref="C1"/>
      <selection pane="bottomLeft" activeCell="A5" sqref="A5"/>
      <selection pane="bottomRight" activeCell="J152" sqref="J152"/>
    </sheetView>
  </sheetViews>
  <sheetFormatPr baseColWidth="10" defaultRowHeight="14.4" x14ac:dyDescent="0.3"/>
  <cols>
    <col min="1" max="1" width="16.6640625" customWidth="1"/>
    <col min="4" max="4" width="3.6640625" customWidth="1"/>
    <col min="5" max="5" width="13.109375" customWidth="1"/>
    <col min="7" max="7" width="17.6640625" customWidth="1"/>
    <col min="9" max="9" width="15.109375" customWidth="1"/>
    <col min="12" max="12" width="3.5546875" customWidth="1"/>
    <col min="14" max="14" width="6" bestFit="1" customWidth="1"/>
    <col min="15" max="15" width="13.44140625" customWidth="1"/>
    <col min="17" max="17" width="16.33203125" customWidth="1"/>
    <col min="19" max="19" width="15.6640625" customWidth="1"/>
    <col min="21" max="21" width="9.6640625" customWidth="1"/>
  </cols>
  <sheetData>
    <row r="1" spans="1:25" ht="15.6" x14ac:dyDescent="0.3">
      <c r="B1" s="312" t="s">
        <v>83</v>
      </c>
      <c r="C1" s="312"/>
      <c r="D1" s="312"/>
      <c r="E1" s="312"/>
      <c r="F1" s="312"/>
      <c r="G1" s="42"/>
      <c r="H1" s="41"/>
      <c r="I1" s="41"/>
      <c r="J1" s="43"/>
      <c r="K1" s="41"/>
      <c r="M1" s="39" t="s">
        <v>116</v>
      </c>
      <c r="N1" s="40"/>
      <c r="O1" s="41"/>
      <c r="P1" s="41"/>
      <c r="Q1" s="42"/>
      <c r="R1" s="41"/>
      <c r="S1" s="41"/>
      <c r="T1" s="43"/>
      <c r="U1" s="41"/>
    </row>
    <row r="2" spans="1:25" ht="15" customHeight="1" x14ac:dyDescent="0.3">
      <c r="A2" s="284" t="s">
        <v>135</v>
      </c>
      <c r="B2" s="284" t="s">
        <v>0</v>
      </c>
      <c r="C2" s="284" t="s">
        <v>4</v>
      </c>
      <c r="D2" s="284"/>
      <c r="E2" s="284" t="s">
        <v>84</v>
      </c>
      <c r="F2" s="284" t="s">
        <v>85</v>
      </c>
      <c r="G2" s="284" t="s">
        <v>86</v>
      </c>
      <c r="H2" s="284" t="s">
        <v>87</v>
      </c>
      <c r="I2" s="284" t="s">
        <v>88</v>
      </c>
      <c r="J2" s="284" t="s">
        <v>89</v>
      </c>
      <c r="K2" s="284" t="s">
        <v>90</v>
      </c>
      <c r="M2" s="284" t="s">
        <v>0</v>
      </c>
      <c r="N2" s="284" t="s">
        <v>4</v>
      </c>
      <c r="O2" s="284" t="s">
        <v>84</v>
      </c>
      <c r="P2" s="284" t="s">
        <v>85</v>
      </c>
      <c r="Q2" s="284" t="s">
        <v>86</v>
      </c>
      <c r="R2" s="284" t="s">
        <v>87</v>
      </c>
      <c r="S2" s="284" t="s">
        <v>88</v>
      </c>
      <c r="T2" s="284" t="s">
        <v>89</v>
      </c>
      <c r="U2" s="284" t="s">
        <v>90</v>
      </c>
    </row>
    <row r="3" spans="1:25" ht="15" customHeight="1" x14ac:dyDescent="0.3">
      <c r="A3" s="285"/>
      <c r="B3" s="285"/>
      <c r="C3" s="285" t="s">
        <v>4</v>
      </c>
      <c r="D3" s="285"/>
      <c r="E3" s="285" t="s">
        <v>91</v>
      </c>
      <c r="F3" s="285" t="s">
        <v>91</v>
      </c>
      <c r="G3" s="285" t="s">
        <v>91</v>
      </c>
      <c r="H3" s="285" t="s">
        <v>92</v>
      </c>
      <c r="I3" s="285" t="s">
        <v>93</v>
      </c>
      <c r="J3" s="285" t="s">
        <v>94</v>
      </c>
      <c r="K3" s="285" t="s">
        <v>95</v>
      </c>
      <c r="M3" s="285"/>
      <c r="N3" s="285" t="s">
        <v>4</v>
      </c>
      <c r="O3" s="285" t="s">
        <v>91</v>
      </c>
      <c r="P3" s="285" t="s">
        <v>91</v>
      </c>
      <c r="Q3" s="285" t="s">
        <v>91</v>
      </c>
      <c r="R3" s="285" t="s">
        <v>92</v>
      </c>
      <c r="S3" s="285" t="s">
        <v>93</v>
      </c>
      <c r="T3" s="285" t="s">
        <v>94</v>
      </c>
      <c r="U3" s="285" t="s">
        <v>95</v>
      </c>
    </row>
    <row r="4" spans="1:25" ht="15.75" customHeight="1" thickBot="1" x14ac:dyDescent="0.35">
      <c r="A4" s="311"/>
      <c r="B4" s="311"/>
      <c r="C4" s="311"/>
      <c r="D4" s="311"/>
      <c r="E4" s="311" t="s">
        <v>96</v>
      </c>
      <c r="F4" s="311" t="s">
        <v>96</v>
      </c>
      <c r="G4" s="311" t="s">
        <v>96</v>
      </c>
      <c r="H4" s="311" t="s">
        <v>97</v>
      </c>
      <c r="I4" s="311" t="s">
        <v>98</v>
      </c>
      <c r="J4" s="311" t="s">
        <v>99</v>
      </c>
      <c r="K4" s="311" t="s">
        <v>100</v>
      </c>
      <c r="M4" s="311"/>
      <c r="N4" s="311"/>
      <c r="O4" s="311" t="s">
        <v>96</v>
      </c>
      <c r="P4" s="311" t="s">
        <v>96</v>
      </c>
      <c r="Q4" s="311" t="s">
        <v>96</v>
      </c>
      <c r="R4" s="311" t="s">
        <v>97</v>
      </c>
      <c r="S4" s="311" t="s">
        <v>98</v>
      </c>
      <c r="T4" s="311" t="s">
        <v>99</v>
      </c>
      <c r="U4" s="311" t="s">
        <v>100</v>
      </c>
    </row>
    <row r="5" spans="1:25" ht="15.75" customHeight="1" thickTop="1" x14ac:dyDescent="0.3">
      <c r="A5" s="176">
        <v>341.7640152448181</v>
      </c>
      <c r="B5" s="44">
        <v>1876</v>
      </c>
      <c r="C5" s="58" t="s">
        <v>49</v>
      </c>
      <c r="D5" s="58"/>
      <c r="E5" s="58" t="s">
        <v>49</v>
      </c>
      <c r="F5" s="58" t="s">
        <v>49</v>
      </c>
      <c r="G5" s="58" t="s">
        <v>49</v>
      </c>
      <c r="H5" s="58" t="s">
        <v>49</v>
      </c>
      <c r="I5" s="58" t="s">
        <v>49</v>
      </c>
      <c r="J5" s="58" t="s">
        <v>49</v>
      </c>
      <c r="K5" s="58" t="s">
        <v>49</v>
      </c>
      <c r="L5" s="186"/>
      <c r="M5" s="44">
        <v>1876</v>
      </c>
      <c r="N5" s="58" t="s">
        <v>49</v>
      </c>
      <c r="O5" s="58" t="s">
        <v>49</v>
      </c>
      <c r="P5" s="58" t="s">
        <v>49</v>
      </c>
      <c r="Q5" s="58" t="s">
        <v>49</v>
      </c>
      <c r="R5" s="58" t="s">
        <v>49</v>
      </c>
      <c r="S5" s="58" t="s">
        <v>49</v>
      </c>
      <c r="T5" s="58" t="s">
        <v>49</v>
      </c>
      <c r="U5" s="58" t="s">
        <v>49</v>
      </c>
      <c r="V5" s="186"/>
    </row>
    <row r="6" spans="1:25" ht="15.75" customHeight="1" x14ac:dyDescent="0.3">
      <c r="A6" s="176">
        <v>349</v>
      </c>
      <c r="B6" s="44">
        <v>1877</v>
      </c>
      <c r="C6" s="58" t="s">
        <v>49</v>
      </c>
      <c r="D6" s="58"/>
      <c r="E6" s="58" t="s">
        <v>49</v>
      </c>
      <c r="F6" s="58" t="s">
        <v>49</v>
      </c>
      <c r="G6" s="58" t="s">
        <v>49</v>
      </c>
      <c r="H6" s="58" t="s">
        <v>49</v>
      </c>
      <c r="I6" s="58" t="s">
        <v>49</v>
      </c>
      <c r="J6" s="58" t="s">
        <v>49</v>
      </c>
      <c r="K6" s="58" t="s">
        <v>49</v>
      </c>
      <c r="L6" s="186"/>
      <c r="M6" s="44">
        <v>1877</v>
      </c>
      <c r="N6" s="58" t="s">
        <v>49</v>
      </c>
      <c r="O6" s="58" t="s">
        <v>49</v>
      </c>
      <c r="P6" s="58" t="s">
        <v>49</v>
      </c>
      <c r="Q6" s="58" t="s">
        <v>49</v>
      </c>
      <c r="R6" s="58" t="s">
        <v>49</v>
      </c>
      <c r="S6" s="58" t="s">
        <v>49</v>
      </c>
      <c r="T6" s="58" t="s">
        <v>49</v>
      </c>
      <c r="U6" s="58" t="s">
        <v>49</v>
      </c>
      <c r="V6" s="186"/>
    </row>
    <row r="7" spans="1:25" ht="15.75" customHeight="1" x14ac:dyDescent="0.3">
      <c r="A7" s="176">
        <v>366.45</v>
      </c>
      <c r="B7" s="44">
        <v>1878</v>
      </c>
      <c r="C7" s="58" t="s">
        <v>49</v>
      </c>
      <c r="D7" s="58"/>
      <c r="E7" s="58" t="s">
        <v>49</v>
      </c>
      <c r="F7" s="58" t="s">
        <v>49</v>
      </c>
      <c r="G7" s="58" t="s">
        <v>49</v>
      </c>
      <c r="H7" s="58" t="s">
        <v>49</v>
      </c>
      <c r="I7" s="58" t="s">
        <v>49</v>
      </c>
      <c r="J7" s="58" t="s">
        <v>49</v>
      </c>
      <c r="K7" s="58" t="s">
        <v>49</v>
      </c>
      <c r="L7" s="186"/>
      <c r="M7" s="44">
        <v>1878</v>
      </c>
      <c r="N7" s="58" t="s">
        <v>49</v>
      </c>
      <c r="O7" s="58" t="s">
        <v>49</v>
      </c>
      <c r="P7" s="58" t="s">
        <v>49</v>
      </c>
      <c r="Q7" s="58" t="s">
        <v>49</v>
      </c>
      <c r="R7" s="58" t="s">
        <v>49</v>
      </c>
      <c r="S7" s="58" t="s">
        <v>49</v>
      </c>
      <c r="T7" s="58" t="s">
        <v>49</v>
      </c>
      <c r="U7" s="58" t="s">
        <v>49</v>
      </c>
      <c r="V7" s="186"/>
    </row>
    <row r="8" spans="1:25" ht="15.75" customHeight="1" x14ac:dyDescent="0.3">
      <c r="A8" s="176">
        <v>384.77249999999998</v>
      </c>
      <c r="B8" s="44">
        <v>1879</v>
      </c>
      <c r="C8" s="58" t="s">
        <v>49</v>
      </c>
      <c r="D8" s="58"/>
      <c r="E8" s="58" t="s">
        <v>49</v>
      </c>
      <c r="F8" s="58" t="s">
        <v>49</v>
      </c>
      <c r="G8" s="58" t="s">
        <v>49</v>
      </c>
      <c r="H8" s="58" t="s">
        <v>49</v>
      </c>
      <c r="I8" s="58" t="s">
        <v>49</v>
      </c>
      <c r="J8" s="58" t="s">
        <v>49</v>
      </c>
      <c r="K8" s="58" t="s">
        <v>49</v>
      </c>
      <c r="L8" s="186"/>
      <c r="M8" s="44">
        <v>1879</v>
      </c>
      <c r="N8" s="58" t="s">
        <v>49</v>
      </c>
      <c r="O8" s="58" t="s">
        <v>49</v>
      </c>
      <c r="P8" s="58" t="s">
        <v>49</v>
      </c>
      <c r="Q8" s="58" t="s">
        <v>49</v>
      </c>
      <c r="R8" s="58" t="s">
        <v>49</v>
      </c>
      <c r="S8" s="58" t="s">
        <v>49</v>
      </c>
      <c r="T8" s="58" t="s">
        <v>49</v>
      </c>
      <c r="U8" s="58" t="s">
        <v>49</v>
      </c>
      <c r="V8" s="186"/>
    </row>
    <row r="9" spans="1:25" ht="15.75" customHeight="1" x14ac:dyDescent="0.3">
      <c r="A9" s="176">
        <v>404.01112499999999</v>
      </c>
      <c r="B9" s="44">
        <v>1880</v>
      </c>
      <c r="C9" s="58" t="s">
        <v>49</v>
      </c>
      <c r="D9" s="58"/>
      <c r="E9" s="58" t="s">
        <v>49</v>
      </c>
      <c r="F9" s="58" t="s">
        <v>49</v>
      </c>
      <c r="G9" s="58" t="s">
        <v>49</v>
      </c>
      <c r="H9" s="58" t="s">
        <v>49</v>
      </c>
      <c r="I9" s="58" t="s">
        <v>49</v>
      </c>
      <c r="J9" s="58" t="s">
        <v>49</v>
      </c>
      <c r="K9" s="58" t="s">
        <v>49</v>
      </c>
      <c r="L9" s="186"/>
      <c r="M9" s="44">
        <v>1880</v>
      </c>
      <c r="N9" s="58" t="s">
        <v>49</v>
      </c>
      <c r="O9" s="58" t="s">
        <v>49</v>
      </c>
      <c r="P9" s="58" t="s">
        <v>49</v>
      </c>
      <c r="Q9" s="58" t="s">
        <v>49</v>
      </c>
      <c r="R9" s="58" t="s">
        <v>49</v>
      </c>
      <c r="S9" s="58" t="s">
        <v>49</v>
      </c>
      <c r="T9" s="58" t="s">
        <v>49</v>
      </c>
      <c r="U9" s="58" t="s">
        <v>49</v>
      </c>
      <c r="V9" s="186"/>
    </row>
    <row r="10" spans="1:25" ht="15.75" customHeight="1" x14ac:dyDescent="0.3">
      <c r="A10" s="176">
        <v>424.21168125000003</v>
      </c>
      <c r="B10" s="44">
        <v>1881</v>
      </c>
      <c r="C10" s="58" t="s">
        <v>49</v>
      </c>
      <c r="D10" s="58"/>
      <c r="E10" s="58" t="s">
        <v>49</v>
      </c>
      <c r="F10" s="58" t="s">
        <v>49</v>
      </c>
      <c r="G10" s="58" t="s">
        <v>49</v>
      </c>
      <c r="H10" s="58" t="s">
        <v>49</v>
      </c>
      <c r="I10" s="58" t="s">
        <v>49</v>
      </c>
      <c r="J10" s="58" t="s">
        <v>49</v>
      </c>
      <c r="K10" s="58" t="s">
        <v>49</v>
      </c>
      <c r="L10" s="186"/>
      <c r="M10" s="44">
        <v>1881</v>
      </c>
      <c r="N10" s="58" t="s">
        <v>49</v>
      </c>
      <c r="O10" s="58" t="s">
        <v>49</v>
      </c>
      <c r="P10" s="58" t="s">
        <v>49</v>
      </c>
      <c r="Q10" s="58" t="s">
        <v>49</v>
      </c>
      <c r="R10" s="58" t="s">
        <v>49</v>
      </c>
      <c r="S10" s="58" t="s">
        <v>49</v>
      </c>
      <c r="T10" s="58" t="s">
        <v>49</v>
      </c>
      <c r="U10" s="58" t="s">
        <v>49</v>
      </c>
      <c r="V10" s="186"/>
    </row>
    <row r="11" spans="1:25" ht="15.75" customHeight="1" x14ac:dyDescent="0.3">
      <c r="A11" s="176">
        <v>445.42226531250003</v>
      </c>
      <c r="B11" s="44">
        <v>1882</v>
      </c>
      <c r="C11" s="58" t="s">
        <v>49</v>
      </c>
      <c r="D11" s="58"/>
      <c r="E11" s="58" t="s">
        <v>49</v>
      </c>
      <c r="F11" s="58" t="s">
        <v>49</v>
      </c>
      <c r="G11" s="58" t="s">
        <v>49</v>
      </c>
      <c r="H11" s="58" t="s">
        <v>49</v>
      </c>
      <c r="I11" s="58" t="s">
        <v>49</v>
      </c>
      <c r="J11" s="58" t="s">
        <v>49</v>
      </c>
      <c r="K11" s="58" t="s">
        <v>49</v>
      </c>
      <c r="L11" s="186"/>
      <c r="M11" s="44">
        <v>1882</v>
      </c>
      <c r="N11" s="58" t="s">
        <v>49</v>
      </c>
      <c r="O11" s="58" t="s">
        <v>49</v>
      </c>
      <c r="P11" s="58" t="s">
        <v>49</v>
      </c>
      <c r="Q11" s="58" t="s">
        <v>49</v>
      </c>
      <c r="R11" s="58" t="s">
        <v>49</v>
      </c>
      <c r="S11" s="58" t="s">
        <v>49</v>
      </c>
      <c r="T11" s="58" t="s">
        <v>49</v>
      </c>
      <c r="U11" s="58" t="s">
        <v>49</v>
      </c>
      <c r="V11" s="186"/>
      <c r="W11" s="186"/>
      <c r="X11" s="186"/>
      <c r="Y11" s="186"/>
    </row>
    <row r="12" spans="1:25" ht="15.75" customHeight="1" x14ac:dyDescent="0.3">
      <c r="A12" s="176">
        <v>467.69337857812508</v>
      </c>
      <c r="B12" s="44">
        <v>1883</v>
      </c>
      <c r="C12" s="58" t="s">
        <v>49</v>
      </c>
      <c r="D12" s="58"/>
      <c r="E12" s="58" t="s">
        <v>49</v>
      </c>
      <c r="F12" s="58" t="s">
        <v>49</v>
      </c>
      <c r="G12" s="58" t="s">
        <v>49</v>
      </c>
      <c r="H12" s="58" t="s">
        <v>49</v>
      </c>
      <c r="I12" s="58" t="s">
        <v>49</v>
      </c>
      <c r="J12" s="58" t="s">
        <v>49</v>
      </c>
      <c r="K12" s="58" t="s">
        <v>49</v>
      </c>
      <c r="L12" s="186"/>
      <c r="M12" s="44">
        <v>1883</v>
      </c>
      <c r="N12" s="58" t="s">
        <v>49</v>
      </c>
      <c r="O12" s="58" t="s">
        <v>49</v>
      </c>
      <c r="P12" s="58" t="s">
        <v>49</v>
      </c>
      <c r="Q12" s="58" t="s">
        <v>49</v>
      </c>
      <c r="R12" s="58" t="s">
        <v>49</v>
      </c>
      <c r="S12" s="58" t="s">
        <v>49</v>
      </c>
      <c r="T12" s="58" t="s">
        <v>49</v>
      </c>
      <c r="U12" s="58" t="s">
        <v>49</v>
      </c>
      <c r="V12" s="186"/>
      <c r="W12" s="186"/>
      <c r="X12" s="186"/>
      <c r="Y12" s="186"/>
    </row>
    <row r="13" spans="1:25" ht="15.75" customHeight="1" x14ac:dyDescent="0.3">
      <c r="A13" s="176">
        <v>491.07804750703133</v>
      </c>
      <c r="B13" s="44">
        <v>1884</v>
      </c>
      <c r="C13" s="58" t="s">
        <v>49</v>
      </c>
      <c r="D13" s="58"/>
      <c r="E13" s="58" t="s">
        <v>49</v>
      </c>
      <c r="F13" s="58" t="s">
        <v>49</v>
      </c>
      <c r="G13" s="58" t="s">
        <v>49</v>
      </c>
      <c r="H13" s="58" t="s">
        <v>49</v>
      </c>
      <c r="I13" s="58" t="s">
        <v>49</v>
      </c>
      <c r="J13" s="58" t="s">
        <v>49</v>
      </c>
      <c r="K13" s="58" t="s">
        <v>49</v>
      </c>
      <c r="L13" s="186"/>
      <c r="M13" s="44">
        <v>1884</v>
      </c>
      <c r="N13" s="58" t="s">
        <v>49</v>
      </c>
      <c r="O13" s="58" t="s">
        <v>49</v>
      </c>
      <c r="P13" s="58" t="s">
        <v>49</v>
      </c>
      <c r="Q13" s="58" t="s">
        <v>49</v>
      </c>
      <c r="R13" s="58" t="s">
        <v>49</v>
      </c>
      <c r="S13" s="58" t="s">
        <v>49</v>
      </c>
      <c r="T13" s="58" t="s">
        <v>49</v>
      </c>
      <c r="U13" s="58" t="s">
        <v>49</v>
      </c>
      <c r="V13" s="186"/>
      <c r="W13" s="186"/>
      <c r="X13" s="186"/>
      <c r="Y13" s="186"/>
    </row>
    <row r="14" spans="1:25" ht="15.6" x14ac:dyDescent="0.3">
      <c r="A14" s="78">
        <v>515.63194988238297</v>
      </c>
      <c r="B14" s="44">
        <v>1885</v>
      </c>
      <c r="C14" s="58" t="s">
        <v>49</v>
      </c>
      <c r="D14" s="58"/>
      <c r="E14" s="58" t="s">
        <v>49</v>
      </c>
      <c r="F14" s="58" t="s">
        <v>49</v>
      </c>
      <c r="G14" s="58" t="s">
        <v>49</v>
      </c>
      <c r="H14" s="58" t="s">
        <v>49</v>
      </c>
      <c r="I14" s="58" t="s">
        <v>49</v>
      </c>
      <c r="J14" s="58" t="s">
        <v>49</v>
      </c>
      <c r="K14" s="58" t="s">
        <v>49</v>
      </c>
      <c r="M14" s="44">
        <v>1885</v>
      </c>
      <c r="N14" s="58" t="s">
        <v>49</v>
      </c>
      <c r="O14" s="58" t="s">
        <v>49</v>
      </c>
      <c r="P14" s="58" t="s">
        <v>49</v>
      </c>
      <c r="Q14" s="58" t="s">
        <v>49</v>
      </c>
      <c r="R14" s="58" t="s">
        <v>49</v>
      </c>
      <c r="S14" s="58" t="s">
        <v>49</v>
      </c>
      <c r="T14" s="58" t="s">
        <v>49</v>
      </c>
      <c r="U14" s="58" t="s">
        <v>49</v>
      </c>
    </row>
    <row r="15" spans="1:25" ht="15.6" x14ac:dyDescent="0.3">
      <c r="A15" s="78">
        <v>541.41354737650215</v>
      </c>
      <c r="B15" s="44">
        <v>1886</v>
      </c>
      <c r="C15" s="58" t="s">
        <v>49</v>
      </c>
      <c r="D15" s="58"/>
      <c r="E15" s="58" t="s">
        <v>49</v>
      </c>
      <c r="F15" s="58" t="s">
        <v>49</v>
      </c>
      <c r="G15" s="58" t="s">
        <v>49</v>
      </c>
      <c r="H15" s="58" t="s">
        <v>49</v>
      </c>
      <c r="I15" s="58" t="s">
        <v>49</v>
      </c>
      <c r="J15" s="58" t="s">
        <v>49</v>
      </c>
      <c r="K15" s="58" t="s">
        <v>49</v>
      </c>
      <c r="M15" s="44">
        <v>1886</v>
      </c>
      <c r="N15" s="58" t="s">
        <v>49</v>
      </c>
      <c r="O15" s="58" t="s">
        <v>49</v>
      </c>
      <c r="P15" s="58" t="s">
        <v>49</v>
      </c>
      <c r="Q15" s="58" t="s">
        <v>49</v>
      </c>
      <c r="R15" s="58" t="s">
        <v>49</v>
      </c>
      <c r="S15" s="58" t="s">
        <v>49</v>
      </c>
      <c r="T15" s="58" t="s">
        <v>49</v>
      </c>
      <c r="U15" s="58" t="s">
        <v>49</v>
      </c>
    </row>
    <row r="16" spans="1:25" ht="15.6" x14ac:dyDescent="0.3">
      <c r="A16" s="78">
        <v>568.48422474532731</v>
      </c>
      <c r="B16" s="44">
        <v>1887</v>
      </c>
      <c r="C16" s="58" t="s">
        <v>49</v>
      </c>
      <c r="D16" s="58"/>
      <c r="E16" s="58" t="s">
        <v>49</v>
      </c>
      <c r="F16" s="58" t="s">
        <v>49</v>
      </c>
      <c r="G16" s="58" t="s">
        <v>49</v>
      </c>
      <c r="H16" s="58" t="s">
        <v>49</v>
      </c>
      <c r="I16" s="58" t="s">
        <v>49</v>
      </c>
      <c r="J16" s="58" t="s">
        <v>49</v>
      </c>
      <c r="K16" s="58" t="s">
        <v>49</v>
      </c>
      <c r="M16" s="44">
        <v>1887</v>
      </c>
      <c r="N16" s="58" t="s">
        <v>49</v>
      </c>
      <c r="O16" s="58" t="s">
        <v>49</v>
      </c>
      <c r="P16" s="58" t="s">
        <v>49</v>
      </c>
      <c r="Q16" s="58" t="s">
        <v>49</v>
      </c>
      <c r="R16" s="58" t="s">
        <v>49</v>
      </c>
      <c r="S16" s="58" t="s">
        <v>49</v>
      </c>
      <c r="T16" s="58" t="s">
        <v>49</v>
      </c>
      <c r="U16" s="58" t="s">
        <v>49</v>
      </c>
    </row>
    <row r="17" spans="1:21" ht="15.6" x14ac:dyDescent="0.3">
      <c r="A17" s="78">
        <v>596.90843598259369</v>
      </c>
      <c r="B17" s="44">
        <v>1888</v>
      </c>
      <c r="C17" s="58" t="s">
        <v>49</v>
      </c>
      <c r="D17" s="58"/>
      <c r="E17" s="58" t="s">
        <v>49</v>
      </c>
      <c r="F17" s="58" t="s">
        <v>49</v>
      </c>
      <c r="G17" s="58" t="s">
        <v>49</v>
      </c>
      <c r="H17" s="58" t="s">
        <v>49</v>
      </c>
      <c r="I17" s="58" t="s">
        <v>49</v>
      </c>
      <c r="J17" s="58" t="s">
        <v>49</v>
      </c>
      <c r="K17" s="58" t="s">
        <v>49</v>
      </c>
      <c r="M17" s="44">
        <v>1888</v>
      </c>
      <c r="N17" s="58" t="s">
        <v>49</v>
      </c>
      <c r="O17" s="58" t="s">
        <v>49</v>
      </c>
      <c r="P17" s="58" t="s">
        <v>49</v>
      </c>
      <c r="Q17" s="58" t="s">
        <v>49</v>
      </c>
      <c r="R17" s="58" t="s">
        <v>49</v>
      </c>
      <c r="S17" s="58" t="s">
        <v>49</v>
      </c>
      <c r="T17" s="58" t="s">
        <v>49</v>
      </c>
      <c r="U17" s="58" t="s">
        <v>49</v>
      </c>
    </row>
    <row r="18" spans="1:21" ht="15.6" x14ac:dyDescent="0.3">
      <c r="A18" s="78">
        <v>626.75385778172335</v>
      </c>
      <c r="B18" s="44">
        <v>1889</v>
      </c>
      <c r="C18" s="58" t="s">
        <v>49</v>
      </c>
      <c r="D18" s="58"/>
      <c r="E18" s="58" t="s">
        <v>49</v>
      </c>
      <c r="F18" s="58" t="s">
        <v>49</v>
      </c>
      <c r="G18" s="58" t="s">
        <v>49</v>
      </c>
      <c r="H18" s="58" t="s">
        <v>49</v>
      </c>
      <c r="I18" s="58" t="s">
        <v>49</v>
      </c>
      <c r="J18" s="58" t="s">
        <v>49</v>
      </c>
      <c r="K18" s="58" t="s">
        <v>49</v>
      </c>
      <c r="M18" s="44">
        <v>1889</v>
      </c>
      <c r="N18" s="58" t="s">
        <v>49</v>
      </c>
      <c r="O18" s="58" t="s">
        <v>49</v>
      </c>
      <c r="P18" s="58" t="s">
        <v>49</v>
      </c>
      <c r="Q18" s="58" t="s">
        <v>49</v>
      </c>
      <c r="R18" s="58" t="s">
        <v>49</v>
      </c>
      <c r="S18" s="58" t="s">
        <v>49</v>
      </c>
      <c r="T18" s="58" t="s">
        <v>49</v>
      </c>
      <c r="U18" s="58" t="s">
        <v>49</v>
      </c>
    </row>
    <row r="19" spans="1:21" ht="15.6" x14ac:dyDescent="0.3">
      <c r="A19" s="78">
        <v>658.09155067080951</v>
      </c>
      <c r="B19" s="44">
        <v>1890</v>
      </c>
      <c r="C19" s="58" t="s">
        <v>49</v>
      </c>
      <c r="D19" s="58"/>
      <c r="E19" s="58" t="s">
        <v>49</v>
      </c>
      <c r="F19" s="58" t="s">
        <v>49</v>
      </c>
      <c r="G19" s="58" t="s">
        <v>49</v>
      </c>
      <c r="H19" s="58" t="s">
        <v>49</v>
      </c>
      <c r="I19" s="58" t="s">
        <v>49</v>
      </c>
      <c r="J19" s="58" t="s">
        <v>49</v>
      </c>
      <c r="K19" s="58" t="s">
        <v>49</v>
      </c>
      <c r="M19" s="44">
        <v>1890</v>
      </c>
      <c r="N19" s="58" t="s">
        <v>49</v>
      </c>
      <c r="O19" s="58" t="s">
        <v>49</v>
      </c>
      <c r="P19" s="58" t="s">
        <v>49</v>
      </c>
      <c r="Q19" s="58" t="s">
        <v>49</v>
      </c>
      <c r="R19" s="58" t="s">
        <v>49</v>
      </c>
      <c r="S19" s="58" t="s">
        <v>49</v>
      </c>
      <c r="T19" s="58" t="s">
        <v>49</v>
      </c>
      <c r="U19" s="58" t="s">
        <v>49</v>
      </c>
    </row>
    <row r="20" spans="1:21" ht="15.6" x14ac:dyDescent="0.3">
      <c r="A20" s="78">
        <v>690.99612820435004</v>
      </c>
      <c r="B20" s="44">
        <v>1891</v>
      </c>
      <c r="C20" s="58" t="s">
        <v>49</v>
      </c>
      <c r="D20" s="58"/>
      <c r="E20" s="58" t="s">
        <v>49</v>
      </c>
      <c r="F20" s="58" t="s">
        <v>49</v>
      </c>
      <c r="G20" s="58" t="s">
        <v>49</v>
      </c>
      <c r="H20" s="58" t="s">
        <v>49</v>
      </c>
      <c r="I20" s="58" t="s">
        <v>49</v>
      </c>
      <c r="J20" s="58" t="s">
        <v>49</v>
      </c>
      <c r="K20" s="58" t="s">
        <v>49</v>
      </c>
      <c r="M20" s="44">
        <v>1891</v>
      </c>
      <c r="N20" s="58" t="s">
        <v>49</v>
      </c>
      <c r="O20" s="58" t="s">
        <v>49</v>
      </c>
      <c r="P20" s="58" t="s">
        <v>49</v>
      </c>
      <c r="Q20" s="58" t="s">
        <v>49</v>
      </c>
      <c r="R20" s="58" t="s">
        <v>49</v>
      </c>
      <c r="S20" s="58" t="s">
        <v>49</v>
      </c>
      <c r="T20" s="58" t="s">
        <v>49</v>
      </c>
      <c r="U20" s="58" t="s">
        <v>49</v>
      </c>
    </row>
    <row r="21" spans="1:21" ht="15.6" x14ac:dyDescent="0.3">
      <c r="A21" s="78">
        <v>725.54593461456761</v>
      </c>
      <c r="B21" s="44">
        <v>1892</v>
      </c>
      <c r="C21" s="58" t="s">
        <v>49</v>
      </c>
      <c r="D21" s="58"/>
      <c r="E21" s="58" t="s">
        <v>49</v>
      </c>
      <c r="F21" s="58" t="s">
        <v>49</v>
      </c>
      <c r="G21" s="58" t="s">
        <v>49</v>
      </c>
      <c r="H21" s="58" t="s">
        <v>49</v>
      </c>
      <c r="I21" s="58" t="s">
        <v>49</v>
      </c>
      <c r="J21" s="58" t="s">
        <v>49</v>
      </c>
      <c r="K21" s="58" t="s">
        <v>49</v>
      </c>
      <c r="M21" s="44">
        <v>1892</v>
      </c>
      <c r="N21" s="58" t="s">
        <v>49</v>
      </c>
      <c r="O21" s="58" t="s">
        <v>49</v>
      </c>
      <c r="P21" s="58" t="s">
        <v>49</v>
      </c>
      <c r="Q21" s="58" t="s">
        <v>49</v>
      </c>
      <c r="R21" s="58" t="s">
        <v>49</v>
      </c>
      <c r="S21" s="58" t="s">
        <v>49</v>
      </c>
      <c r="T21" s="58" t="s">
        <v>49</v>
      </c>
      <c r="U21" s="58" t="s">
        <v>49</v>
      </c>
    </row>
    <row r="22" spans="1:21" ht="15.6" x14ac:dyDescent="0.3">
      <c r="A22" s="78">
        <v>761.82323134529599</v>
      </c>
      <c r="B22" s="44">
        <v>1893</v>
      </c>
      <c r="C22" s="58" t="s">
        <v>49</v>
      </c>
      <c r="D22" s="58"/>
      <c r="E22" s="58" t="s">
        <v>49</v>
      </c>
      <c r="F22" s="58" t="s">
        <v>49</v>
      </c>
      <c r="G22" s="58" t="s">
        <v>49</v>
      </c>
      <c r="H22" s="58" t="s">
        <v>49</v>
      </c>
      <c r="I22" s="58" t="s">
        <v>49</v>
      </c>
      <c r="J22" s="58" t="s">
        <v>49</v>
      </c>
      <c r="K22" s="58" t="s">
        <v>49</v>
      </c>
      <c r="M22" s="44">
        <v>1893</v>
      </c>
      <c r="N22" s="58" t="s">
        <v>49</v>
      </c>
      <c r="O22" s="58" t="s">
        <v>49</v>
      </c>
      <c r="P22" s="58" t="s">
        <v>49</v>
      </c>
      <c r="Q22" s="58" t="s">
        <v>49</v>
      </c>
      <c r="R22" s="58" t="s">
        <v>49</v>
      </c>
      <c r="S22" s="58" t="s">
        <v>49</v>
      </c>
      <c r="T22" s="58" t="s">
        <v>49</v>
      </c>
      <c r="U22" s="58" t="s">
        <v>49</v>
      </c>
    </row>
    <row r="23" spans="1:21" ht="15.6" x14ac:dyDescent="0.3">
      <c r="A23" s="78">
        <v>799.91439291256086</v>
      </c>
      <c r="B23" s="44">
        <v>1894</v>
      </c>
      <c r="C23" s="58" t="s">
        <v>49</v>
      </c>
      <c r="D23" s="58"/>
      <c r="E23" s="58" t="s">
        <v>49</v>
      </c>
      <c r="F23" s="58" t="s">
        <v>49</v>
      </c>
      <c r="G23" s="58" t="s">
        <v>49</v>
      </c>
      <c r="H23" s="58" t="s">
        <v>49</v>
      </c>
      <c r="I23" s="58" t="s">
        <v>49</v>
      </c>
      <c r="J23" s="58" t="s">
        <v>49</v>
      </c>
      <c r="K23" s="58" t="s">
        <v>49</v>
      </c>
      <c r="M23" s="44">
        <v>1894</v>
      </c>
      <c r="N23" s="58" t="s">
        <v>49</v>
      </c>
      <c r="O23" s="58" t="s">
        <v>49</v>
      </c>
      <c r="P23" s="58" t="s">
        <v>49</v>
      </c>
      <c r="Q23" s="58" t="s">
        <v>49</v>
      </c>
      <c r="R23" s="58" t="s">
        <v>49</v>
      </c>
      <c r="S23" s="58" t="s">
        <v>49</v>
      </c>
      <c r="T23" s="58" t="s">
        <v>49</v>
      </c>
      <c r="U23" s="58" t="s">
        <v>49</v>
      </c>
    </row>
    <row r="24" spans="1:21" ht="15.6" x14ac:dyDescent="0.3">
      <c r="A24" s="30">
        <v>852</v>
      </c>
      <c r="B24" s="44">
        <v>1895</v>
      </c>
      <c r="C24" s="58" t="s">
        <v>49</v>
      </c>
      <c r="D24" s="58"/>
      <c r="E24" s="58" t="s">
        <v>49</v>
      </c>
      <c r="F24" s="58" t="s">
        <v>49</v>
      </c>
      <c r="G24" s="58" t="s">
        <v>49</v>
      </c>
      <c r="H24" s="58" t="s">
        <v>49</v>
      </c>
      <c r="I24" s="58" t="s">
        <v>49</v>
      </c>
      <c r="J24" s="58" t="s">
        <v>49</v>
      </c>
      <c r="K24" s="58" t="s">
        <v>49</v>
      </c>
      <c r="M24" s="44">
        <v>1895</v>
      </c>
      <c r="N24" s="58" t="s">
        <v>49</v>
      </c>
      <c r="O24" s="58" t="s">
        <v>49</v>
      </c>
      <c r="P24" s="58" t="s">
        <v>49</v>
      </c>
      <c r="Q24" s="58" t="s">
        <v>49</v>
      </c>
      <c r="R24" s="58" t="s">
        <v>49</v>
      </c>
      <c r="S24" s="58" t="s">
        <v>49</v>
      </c>
      <c r="T24" s="58" t="s">
        <v>49</v>
      </c>
      <c r="U24" s="58" t="s">
        <v>49</v>
      </c>
    </row>
    <row r="25" spans="1:21" ht="15.6" x14ac:dyDescent="0.3">
      <c r="A25" s="30">
        <v>879</v>
      </c>
      <c r="B25" s="44">
        <v>1896</v>
      </c>
      <c r="C25" s="58" t="s">
        <v>49</v>
      </c>
      <c r="D25" s="58"/>
      <c r="E25" s="58" t="s">
        <v>49</v>
      </c>
      <c r="F25" s="58" t="s">
        <v>49</v>
      </c>
      <c r="G25" s="58" t="s">
        <v>49</v>
      </c>
      <c r="H25" s="58" t="s">
        <v>49</v>
      </c>
      <c r="I25" s="58" t="s">
        <v>49</v>
      </c>
      <c r="J25" s="58" t="s">
        <v>49</v>
      </c>
      <c r="K25" s="58" t="s">
        <v>49</v>
      </c>
      <c r="M25" s="44">
        <v>1896</v>
      </c>
      <c r="N25" s="58" t="s">
        <v>49</v>
      </c>
      <c r="O25" s="58" t="s">
        <v>49</v>
      </c>
      <c r="P25" s="58" t="s">
        <v>49</v>
      </c>
      <c r="Q25" s="58" t="s">
        <v>49</v>
      </c>
      <c r="R25" s="58" t="s">
        <v>49</v>
      </c>
      <c r="S25" s="58" t="s">
        <v>49</v>
      </c>
      <c r="T25" s="58" t="s">
        <v>49</v>
      </c>
      <c r="U25" s="58" t="s">
        <v>49</v>
      </c>
    </row>
    <row r="26" spans="1:21" ht="15.6" x14ac:dyDescent="0.3">
      <c r="A26" s="30">
        <v>1178</v>
      </c>
      <c r="B26" s="44">
        <v>1897</v>
      </c>
      <c r="C26" s="58" t="s">
        <v>49</v>
      </c>
      <c r="D26" s="58"/>
      <c r="E26" s="58" t="s">
        <v>49</v>
      </c>
      <c r="F26" s="58" t="s">
        <v>49</v>
      </c>
      <c r="G26" s="58" t="s">
        <v>49</v>
      </c>
      <c r="H26" s="58" t="s">
        <v>49</v>
      </c>
      <c r="I26" s="58" t="s">
        <v>49</v>
      </c>
      <c r="J26" s="58" t="s">
        <v>49</v>
      </c>
      <c r="K26" s="58" t="s">
        <v>49</v>
      </c>
      <c r="M26" s="44">
        <v>1897</v>
      </c>
      <c r="N26" s="58" t="s">
        <v>49</v>
      </c>
      <c r="O26" s="58" t="s">
        <v>49</v>
      </c>
      <c r="P26" s="58" t="s">
        <v>49</v>
      </c>
      <c r="Q26" s="58" t="s">
        <v>49</v>
      </c>
      <c r="R26" s="58" t="s">
        <v>49</v>
      </c>
      <c r="S26" s="58" t="s">
        <v>49</v>
      </c>
      <c r="T26" s="58" t="s">
        <v>49</v>
      </c>
      <c r="U26" s="58" t="s">
        <v>49</v>
      </c>
    </row>
    <row r="27" spans="1:21" ht="15.6" x14ac:dyDescent="0.3">
      <c r="A27" s="30">
        <v>1169</v>
      </c>
      <c r="B27" s="44">
        <v>1898</v>
      </c>
      <c r="C27" s="58" t="s">
        <v>49</v>
      </c>
      <c r="D27" s="58"/>
      <c r="E27" s="58" t="s">
        <v>49</v>
      </c>
      <c r="F27" s="58" t="s">
        <v>49</v>
      </c>
      <c r="G27" s="58" t="s">
        <v>49</v>
      </c>
      <c r="H27" s="58" t="s">
        <v>49</v>
      </c>
      <c r="I27" s="58" t="s">
        <v>49</v>
      </c>
      <c r="J27" s="58" t="s">
        <v>49</v>
      </c>
      <c r="K27" s="58" t="s">
        <v>49</v>
      </c>
      <c r="M27" s="44">
        <v>1898</v>
      </c>
      <c r="N27" s="58" t="s">
        <v>49</v>
      </c>
      <c r="O27" s="58" t="s">
        <v>49</v>
      </c>
      <c r="P27" s="58" t="s">
        <v>49</v>
      </c>
      <c r="Q27" s="58" t="s">
        <v>49</v>
      </c>
      <c r="R27" s="58" t="s">
        <v>49</v>
      </c>
      <c r="S27" s="58" t="s">
        <v>49</v>
      </c>
      <c r="T27" s="58" t="s">
        <v>49</v>
      </c>
      <c r="U27" s="58" t="s">
        <v>49</v>
      </c>
    </row>
    <row r="28" spans="1:21" ht="15.6" x14ac:dyDescent="0.3">
      <c r="A28" s="30">
        <v>1185</v>
      </c>
      <c r="B28" s="44">
        <v>1899</v>
      </c>
      <c r="C28" s="58" t="s">
        <v>49</v>
      </c>
      <c r="D28" s="58"/>
      <c r="E28" s="58" t="s">
        <v>49</v>
      </c>
      <c r="F28" s="58" t="s">
        <v>49</v>
      </c>
      <c r="G28" s="58" t="s">
        <v>49</v>
      </c>
      <c r="H28" s="58" t="s">
        <v>49</v>
      </c>
      <c r="I28" s="58" t="s">
        <v>49</v>
      </c>
      <c r="J28" s="58" t="s">
        <v>49</v>
      </c>
      <c r="K28" s="58" t="s">
        <v>49</v>
      </c>
      <c r="M28" s="44">
        <v>1899</v>
      </c>
      <c r="N28" s="58" t="s">
        <v>49</v>
      </c>
      <c r="O28" s="58" t="s">
        <v>49</v>
      </c>
      <c r="P28" s="58" t="s">
        <v>49</v>
      </c>
      <c r="Q28" s="58" t="s">
        <v>49</v>
      </c>
      <c r="R28" s="58" t="s">
        <v>49</v>
      </c>
      <c r="S28" s="58" t="s">
        <v>49</v>
      </c>
      <c r="T28" s="58" t="s">
        <v>49</v>
      </c>
      <c r="U28" s="58" t="s">
        <v>49</v>
      </c>
    </row>
    <row r="29" spans="1:21" ht="15.6" x14ac:dyDescent="0.3">
      <c r="A29" s="30">
        <v>1317</v>
      </c>
      <c r="B29" s="44">
        <v>1900</v>
      </c>
      <c r="C29" s="58" t="s">
        <v>49</v>
      </c>
      <c r="D29" s="58"/>
      <c r="E29" s="58" t="s">
        <v>49</v>
      </c>
      <c r="F29" s="58" t="s">
        <v>49</v>
      </c>
      <c r="G29" s="58" t="s">
        <v>49</v>
      </c>
      <c r="H29" s="58" t="s">
        <v>49</v>
      </c>
      <c r="I29" s="58" t="s">
        <v>49</v>
      </c>
      <c r="J29" s="58" t="s">
        <v>49</v>
      </c>
      <c r="K29" s="58" t="s">
        <v>49</v>
      </c>
      <c r="M29" s="44">
        <v>1900</v>
      </c>
      <c r="N29" s="58" t="s">
        <v>49</v>
      </c>
      <c r="O29" s="58" t="s">
        <v>49</v>
      </c>
      <c r="P29" s="58" t="s">
        <v>49</v>
      </c>
      <c r="Q29" s="58" t="s">
        <v>49</v>
      </c>
      <c r="R29" s="58" t="s">
        <v>49</v>
      </c>
      <c r="S29" s="58" t="s">
        <v>49</v>
      </c>
      <c r="T29" s="58" t="s">
        <v>49</v>
      </c>
      <c r="U29" s="58" t="s">
        <v>49</v>
      </c>
    </row>
    <row r="30" spans="1:21" ht="15.6" x14ac:dyDescent="0.3">
      <c r="A30" s="30">
        <v>1774</v>
      </c>
      <c r="B30" s="44">
        <v>1901</v>
      </c>
      <c r="C30" s="58" t="s">
        <v>49</v>
      </c>
      <c r="D30" s="58"/>
      <c r="E30" s="58" t="s">
        <v>49</v>
      </c>
      <c r="F30" s="58" t="s">
        <v>49</v>
      </c>
      <c r="G30" s="58" t="s">
        <v>49</v>
      </c>
      <c r="H30" s="58" t="s">
        <v>49</v>
      </c>
      <c r="I30" s="58" t="s">
        <v>49</v>
      </c>
      <c r="J30" s="58" t="s">
        <v>49</v>
      </c>
      <c r="K30" s="58" t="s">
        <v>49</v>
      </c>
      <c r="M30" s="44">
        <v>1901</v>
      </c>
      <c r="N30" s="58" t="s">
        <v>49</v>
      </c>
      <c r="O30" s="58" t="s">
        <v>49</v>
      </c>
      <c r="P30" s="58" t="s">
        <v>49</v>
      </c>
      <c r="Q30" s="58" t="s">
        <v>49</v>
      </c>
      <c r="R30" s="58" t="s">
        <v>49</v>
      </c>
      <c r="S30" s="58" t="s">
        <v>49</v>
      </c>
      <c r="T30" s="58" t="s">
        <v>49</v>
      </c>
      <c r="U30" s="58" t="s">
        <v>49</v>
      </c>
    </row>
    <row r="31" spans="1:21" ht="15.6" x14ac:dyDescent="0.3">
      <c r="A31" s="30">
        <v>1672</v>
      </c>
      <c r="B31" s="44">
        <v>1902</v>
      </c>
      <c r="C31" s="58" t="s">
        <v>49</v>
      </c>
      <c r="D31" s="58"/>
      <c r="E31" s="58" t="s">
        <v>49</v>
      </c>
      <c r="F31" s="58" t="s">
        <v>49</v>
      </c>
      <c r="G31" s="58" t="s">
        <v>49</v>
      </c>
      <c r="H31" s="58" t="s">
        <v>49</v>
      </c>
      <c r="I31" s="58" t="s">
        <v>49</v>
      </c>
      <c r="J31" s="58" t="s">
        <v>49</v>
      </c>
      <c r="K31" s="58" t="s">
        <v>49</v>
      </c>
      <c r="M31" s="44">
        <v>1902</v>
      </c>
      <c r="N31" s="58" t="s">
        <v>49</v>
      </c>
      <c r="O31" s="58" t="s">
        <v>49</v>
      </c>
      <c r="P31" s="58" t="s">
        <v>49</v>
      </c>
      <c r="Q31" s="58" t="s">
        <v>49</v>
      </c>
      <c r="R31" s="58" t="s">
        <v>49</v>
      </c>
      <c r="S31" s="58" t="s">
        <v>49</v>
      </c>
      <c r="T31" s="58" t="s">
        <v>49</v>
      </c>
      <c r="U31" s="58" t="s">
        <v>49</v>
      </c>
    </row>
    <row r="32" spans="1:21" ht="15.6" x14ac:dyDescent="0.3">
      <c r="A32" s="30">
        <v>1859</v>
      </c>
      <c r="B32" s="44">
        <v>1903</v>
      </c>
      <c r="C32" s="58" t="s">
        <v>49</v>
      </c>
      <c r="D32" s="58"/>
      <c r="E32" s="58" t="s">
        <v>49</v>
      </c>
      <c r="F32" s="58" t="s">
        <v>49</v>
      </c>
      <c r="G32" s="58" t="s">
        <v>49</v>
      </c>
      <c r="H32" s="58" t="s">
        <v>49</v>
      </c>
      <c r="I32" s="58" t="s">
        <v>49</v>
      </c>
      <c r="J32" s="58" t="s">
        <v>49</v>
      </c>
      <c r="K32" s="58" t="s">
        <v>49</v>
      </c>
      <c r="M32" s="44">
        <v>1903</v>
      </c>
      <c r="N32" s="58" t="s">
        <v>49</v>
      </c>
      <c r="O32" s="58" t="s">
        <v>49</v>
      </c>
      <c r="P32" s="58" t="s">
        <v>49</v>
      </c>
      <c r="Q32" s="58" t="s">
        <v>49</v>
      </c>
      <c r="R32" s="58" t="s">
        <v>49</v>
      </c>
      <c r="S32" s="58" t="s">
        <v>49</v>
      </c>
      <c r="T32" s="58" t="s">
        <v>49</v>
      </c>
      <c r="U32" s="58" t="s">
        <v>49</v>
      </c>
    </row>
    <row r="33" spans="1:21" ht="15.6" x14ac:dyDescent="0.3">
      <c r="A33" s="30">
        <v>1836</v>
      </c>
      <c r="B33" s="44">
        <v>1904</v>
      </c>
      <c r="C33" s="58" t="s">
        <v>49</v>
      </c>
      <c r="D33" s="58"/>
      <c r="E33" s="58" t="s">
        <v>49</v>
      </c>
      <c r="F33" s="58" t="s">
        <v>49</v>
      </c>
      <c r="G33" s="58" t="s">
        <v>49</v>
      </c>
      <c r="H33" s="58" t="s">
        <v>49</v>
      </c>
      <c r="I33" s="58" t="s">
        <v>49</v>
      </c>
      <c r="J33" s="58" t="s">
        <v>49</v>
      </c>
      <c r="K33" s="58" t="s">
        <v>49</v>
      </c>
      <c r="M33" s="44">
        <v>1904</v>
      </c>
      <c r="N33" s="58" t="s">
        <v>49</v>
      </c>
      <c r="O33" s="58" t="s">
        <v>49</v>
      </c>
      <c r="P33" s="58" t="s">
        <v>49</v>
      </c>
      <c r="Q33" s="58" t="s">
        <v>49</v>
      </c>
      <c r="R33" s="58" t="s">
        <v>49</v>
      </c>
      <c r="S33" s="58" t="s">
        <v>49</v>
      </c>
      <c r="T33" s="58" t="s">
        <v>49</v>
      </c>
      <c r="U33" s="58" t="s">
        <v>49</v>
      </c>
    </row>
    <row r="34" spans="1:21" ht="15.6" x14ac:dyDescent="0.3">
      <c r="A34" s="30">
        <v>2273</v>
      </c>
      <c r="B34" s="44">
        <v>1905</v>
      </c>
      <c r="C34" s="58" t="s">
        <v>49</v>
      </c>
      <c r="D34" s="58"/>
      <c r="E34" s="58" t="s">
        <v>49</v>
      </c>
      <c r="F34" s="58" t="s">
        <v>49</v>
      </c>
      <c r="G34" s="58" t="s">
        <v>49</v>
      </c>
      <c r="H34" s="58" t="s">
        <v>49</v>
      </c>
      <c r="I34" s="58" t="s">
        <v>49</v>
      </c>
      <c r="J34" s="58" t="s">
        <v>49</v>
      </c>
      <c r="K34" s="58" t="s">
        <v>49</v>
      </c>
      <c r="M34" s="44">
        <v>1905</v>
      </c>
      <c r="N34" s="58" t="s">
        <v>49</v>
      </c>
      <c r="O34" s="58" t="s">
        <v>49</v>
      </c>
      <c r="P34" s="58" t="s">
        <v>49</v>
      </c>
      <c r="Q34" s="58" t="s">
        <v>49</v>
      </c>
      <c r="R34" s="58" t="s">
        <v>49</v>
      </c>
      <c r="S34" s="58" t="s">
        <v>49</v>
      </c>
      <c r="T34" s="58" t="s">
        <v>49</v>
      </c>
      <c r="U34" s="58" t="s">
        <v>49</v>
      </c>
    </row>
    <row r="35" spans="1:21" ht="15.6" x14ac:dyDescent="0.3">
      <c r="A35" s="30">
        <v>2217</v>
      </c>
      <c r="B35" s="44">
        <v>1906</v>
      </c>
      <c r="C35" s="58" t="s">
        <v>49</v>
      </c>
      <c r="D35" s="58"/>
      <c r="E35" s="58" t="s">
        <v>49</v>
      </c>
      <c r="F35" s="58" t="s">
        <v>49</v>
      </c>
      <c r="G35" s="58" t="s">
        <v>49</v>
      </c>
      <c r="H35" s="58" t="s">
        <v>49</v>
      </c>
      <c r="I35" s="58" t="s">
        <v>49</v>
      </c>
      <c r="J35" s="58" t="s">
        <v>49</v>
      </c>
      <c r="K35" s="58" t="s">
        <v>49</v>
      </c>
      <c r="M35" s="44">
        <v>1906</v>
      </c>
      <c r="N35" s="58" t="s">
        <v>49</v>
      </c>
      <c r="O35" s="58" t="s">
        <v>49</v>
      </c>
      <c r="P35" s="58" t="s">
        <v>49</v>
      </c>
      <c r="Q35" s="58" t="s">
        <v>49</v>
      </c>
      <c r="R35" s="58" t="s">
        <v>49</v>
      </c>
      <c r="S35" s="58" t="s">
        <v>49</v>
      </c>
      <c r="T35" s="58" t="s">
        <v>49</v>
      </c>
      <c r="U35" s="58" t="s">
        <v>49</v>
      </c>
    </row>
    <row r="36" spans="1:21" ht="15.6" x14ac:dyDescent="0.3">
      <c r="A36" s="30">
        <v>2346</v>
      </c>
      <c r="B36" s="44">
        <v>1907</v>
      </c>
      <c r="C36" s="58" t="s">
        <v>49</v>
      </c>
      <c r="D36" s="58"/>
      <c r="E36" s="58" t="s">
        <v>49</v>
      </c>
      <c r="F36" s="58" t="s">
        <v>49</v>
      </c>
      <c r="G36" s="58" t="s">
        <v>49</v>
      </c>
      <c r="H36" s="58" t="s">
        <v>49</v>
      </c>
      <c r="I36" s="58" t="s">
        <v>49</v>
      </c>
      <c r="J36" s="58" t="s">
        <v>49</v>
      </c>
      <c r="K36" s="58" t="s">
        <v>49</v>
      </c>
      <c r="M36" s="44">
        <v>1907</v>
      </c>
      <c r="N36" s="58" t="s">
        <v>49</v>
      </c>
      <c r="O36" s="58" t="s">
        <v>49</v>
      </c>
      <c r="P36" s="58" t="s">
        <v>49</v>
      </c>
      <c r="Q36" s="58" t="s">
        <v>49</v>
      </c>
      <c r="R36" s="58" t="s">
        <v>49</v>
      </c>
      <c r="S36" s="58" t="s">
        <v>49</v>
      </c>
      <c r="T36" s="58" t="s">
        <v>49</v>
      </c>
      <c r="U36" s="58" t="s">
        <v>49</v>
      </c>
    </row>
    <row r="37" spans="1:21" ht="15.6" x14ac:dyDescent="0.3">
      <c r="A37" s="30">
        <v>2408</v>
      </c>
      <c r="B37" s="44">
        <v>1908</v>
      </c>
      <c r="C37" s="58" t="s">
        <v>49</v>
      </c>
      <c r="D37" s="58"/>
      <c r="E37" s="58" t="s">
        <v>49</v>
      </c>
      <c r="F37" s="58" t="s">
        <v>49</v>
      </c>
      <c r="G37" s="58" t="s">
        <v>49</v>
      </c>
      <c r="H37" s="58" t="s">
        <v>49</v>
      </c>
      <c r="I37" s="58" t="s">
        <v>49</v>
      </c>
      <c r="J37" s="58" t="s">
        <v>49</v>
      </c>
      <c r="K37" s="58" t="s">
        <v>49</v>
      </c>
      <c r="M37" s="44">
        <v>1908</v>
      </c>
      <c r="N37" s="58" t="s">
        <v>49</v>
      </c>
      <c r="O37" s="58" t="s">
        <v>49</v>
      </c>
      <c r="P37" s="58" t="s">
        <v>49</v>
      </c>
      <c r="Q37" s="58" t="s">
        <v>49</v>
      </c>
      <c r="R37" s="58" t="s">
        <v>49</v>
      </c>
      <c r="S37" s="58" t="s">
        <v>49</v>
      </c>
      <c r="T37" s="58" t="s">
        <v>49</v>
      </c>
      <c r="U37" s="58" t="s">
        <v>49</v>
      </c>
    </row>
    <row r="38" spans="1:21" ht="15.6" x14ac:dyDescent="0.3">
      <c r="A38" s="30">
        <v>2643</v>
      </c>
      <c r="B38" s="44">
        <v>1909</v>
      </c>
      <c r="C38" s="58" t="s">
        <v>49</v>
      </c>
      <c r="D38" s="58"/>
      <c r="E38" s="58" t="s">
        <v>49</v>
      </c>
      <c r="F38" s="58" t="s">
        <v>49</v>
      </c>
      <c r="G38" s="58" t="s">
        <v>49</v>
      </c>
      <c r="H38" s="58" t="s">
        <v>49</v>
      </c>
      <c r="I38" s="58" t="s">
        <v>49</v>
      </c>
      <c r="J38" s="58" t="s">
        <v>49</v>
      </c>
      <c r="K38" s="58" t="s">
        <v>49</v>
      </c>
      <c r="M38" s="44">
        <v>1909</v>
      </c>
      <c r="N38" s="58" t="s">
        <v>49</v>
      </c>
      <c r="O38" s="58" t="s">
        <v>49</v>
      </c>
      <c r="P38" s="58" t="s">
        <v>49</v>
      </c>
      <c r="Q38" s="58" t="s">
        <v>49</v>
      </c>
      <c r="R38" s="58" t="s">
        <v>49</v>
      </c>
      <c r="S38" s="58" t="s">
        <v>49</v>
      </c>
      <c r="T38" s="58" t="s">
        <v>49</v>
      </c>
      <c r="U38" s="58" t="s">
        <v>49</v>
      </c>
    </row>
    <row r="39" spans="1:21" ht="15.6" x14ac:dyDescent="0.3">
      <c r="A39" s="30">
        <v>3100</v>
      </c>
      <c r="B39" s="44">
        <v>1910</v>
      </c>
      <c r="C39" s="58" t="s">
        <v>49</v>
      </c>
      <c r="D39" s="58"/>
      <c r="E39" s="58" t="s">
        <v>49</v>
      </c>
      <c r="F39" s="58" t="s">
        <v>49</v>
      </c>
      <c r="G39" s="58" t="s">
        <v>49</v>
      </c>
      <c r="H39" s="58" t="s">
        <v>49</v>
      </c>
      <c r="I39" s="58" t="s">
        <v>49</v>
      </c>
      <c r="J39" s="58" t="s">
        <v>49</v>
      </c>
      <c r="K39" s="58" t="s">
        <v>49</v>
      </c>
      <c r="M39" s="44">
        <v>1910</v>
      </c>
      <c r="N39" s="58" t="s">
        <v>49</v>
      </c>
      <c r="O39" s="58" t="s">
        <v>49</v>
      </c>
      <c r="P39" s="58" t="s">
        <v>49</v>
      </c>
      <c r="Q39" s="58" t="s">
        <v>49</v>
      </c>
      <c r="R39" s="58" t="s">
        <v>49</v>
      </c>
      <c r="S39" s="58" t="s">
        <v>49</v>
      </c>
      <c r="T39" s="58" t="s">
        <v>49</v>
      </c>
      <c r="U39" s="58" t="s">
        <v>49</v>
      </c>
    </row>
    <row r="40" spans="1:21" ht="15.6" x14ac:dyDescent="0.3">
      <c r="A40" s="30">
        <v>3161.7565254292613</v>
      </c>
      <c r="B40" s="44">
        <v>1911</v>
      </c>
      <c r="C40" s="58" t="s">
        <v>49</v>
      </c>
      <c r="D40" s="58"/>
      <c r="E40" s="58" t="s">
        <v>49</v>
      </c>
      <c r="F40" s="58" t="s">
        <v>49</v>
      </c>
      <c r="G40" s="58" t="s">
        <v>49</v>
      </c>
      <c r="H40" s="58" t="s">
        <v>49</v>
      </c>
      <c r="I40" s="58" t="s">
        <v>49</v>
      </c>
      <c r="J40" s="58" t="s">
        <v>49</v>
      </c>
      <c r="K40" s="58" t="s">
        <v>49</v>
      </c>
      <c r="M40" s="44">
        <v>1911</v>
      </c>
      <c r="N40" s="58" t="s">
        <v>49</v>
      </c>
      <c r="O40" s="58" t="s">
        <v>49</v>
      </c>
      <c r="P40" s="58" t="s">
        <v>49</v>
      </c>
      <c r="Q40" s="58" t="s">
        <v>49</v>
      </c>
      <c r="R40" s="58" t="s">
        <v>49</v>
      </c>
      <c r="S40" s="58" t="s">
        <v>49</v>
      </c>
      <c r="T40" s="58" t="s">
        <v>49</v>
      </c>
      <c r="U40" s="58" t="s">
        <v>49</v>
      </c>
    </row>
    <row r="41" spans="1:21" ht="15.6" x14ac:dyDescent="0.3">
      <c r="A41" s="30">
        <v>3273.6999138277724</v>
      </c>
      <c r="B41" s="44">
        <v>1912</v>
      </c>
      <c r="C41" s="58" t="s">
        <v>49</v>
      </c>
      <c r="D41" s="58"/>
      <c r="E41" s="58" t="s">
        <v>49</v>
      </c>
      <c r="F41" s="58" t="s">
        <v>49</v>
      </c>
      <c r="G41" s="58" t="s">
        <v>49</v>
      </c>
      <c r="H41" s="58" t="s">
        <v>49</v>
      </c>
      <c r="I41" s="58" t="s">
        <v>49</v>
      </c>
      <c r="J41" s="58" t="s">
        <v>49</v>
      </c>
      <c r="K41" s="58" t="s">
        <v>49</v>
      </c>
      <c r="M41" s="44">
        <v>1912</v>
      </c>
      <c r="N41" s="58" t="s">
        <v>49</v>
      </c>
      <c r="O41" s="58" t="s">
        <v>49</v>
      </c>
      <c r="P41" s="58" t="s">
        <v>49</v>
      </c>
      <c r="Q41" s="58" t="s">
        <v>49</v>
      </c>
      <c r="R41" s="58" t="s">
        <v>49</v>
      </c>
      <c r="S41" s="58" t="s">
        <v>49</v>
      </c>
      <c r="T41" s="58" t="s">
        <v>49</v>
      </c>
      <c r="U41" s="58" t="s">
        <v>49</v>
      </c>
    </row>
    <row r="42" spans="1:21" ht="15.6" x14ac:dyDescent="0.3">
      <c r="A42" s="30">
        <v>3319.7785117900039</v>
      </c>
      <c r="B42" s="44">
        <v>1913</v>
      </c>
      <c r="C42" s="58" t="s">
        <v>49</v>
      </c>
      <c r="D42" s="58"/>
      <c r="E42" s="58" t="s">
        <v>49</v>
      </c>
      <c r="F42" s="58" t="s">
        <v>49</v>
      </c>
      <c r="G42" s="58" t="s">
        <v>49</v>
      </c>
      <c r="H42" s="58" t="s">
        <v>49</v>
      </c>
      <c r="I42" s="58" t="s">
        <v>49</v>
      </c>
      <c r="J42" s="58" t="s">
        <v>49</v>
      </c>
      <c r="K42" s="58" t="s">
        <v>49</v>
      </c>
      <c r="M42" s="44">
        <v>1913</v>
      </c>
      <c r="N42" s="58" t="s">
        <v>49</v>
      </c>
      <c r="O42" s="58" t="s">
        <v>49</v>
      </c>
      <c r="P42" s="58" t="s">
        <v>49</v>
      </c>
      <c r="Q42" s="58" t="s">
        <v>49</v>
      </c>
      <c r="R42" s="58" t="s">
        <v>49</v>
      </c>
      <c r="S42" s="58" t="s">
        <v>49</v>
      </c>
      <c r="T42" s="58" t="s">
        <v>49</v>
      </c>
      <c r="U42" s="58" t="s">
        <v>49</v>
      </c>
    </row>
    <row r="43" spans="1:21" ht="15.6" x14ac:dyDescent="0.3">
      <c r="A43" s="30">
        <v>5615.4717482630276</v>
      </c>
      <c r="B43" s="44">
        <v>1914</v>
      </c>
      <c r="C43" s="58" t="s">
        <v>49</v>
      </c>
      <c r="D43" s="58"/>
      <c r="E43" s="58" t="s">
        <v>49</v>
      </c>
      <c r="F43" s="58" t="s">
        <v>49</v>
      </c>
      <c r="G43" s="58" t="s">
        <v>49</v>
      </c>
      <c r="H43" s="58" t="s">
        <v>49</v>
      </c>
      <c r="I43" s="58" t="s">
        <v>49</v>
      </c>
      <c r="J43" s="58" t="s">
        <v>49</v>
      </c>
      <c r="K43" s="58" t="s">
        <v>49</v>
      </c>
      <c r="M43" s="44">
        <v>1914</v>
      </c>
      <c r="N43" s="58" t="s">
        <v>49</v>
      </c>
      <c r="O43" s="58" t="s">
        <v>49</v>
      </c>
      <c r="P43" s="58" t="s">
        <v>49</v>
      </c>
      <c r="Q43" s="58" t="s">
        <v>49</v>
      </c>
      <c r="R43" s="58" t="s">
        <v>49</v>
      </c>
      <c r="S43" s="58" t="s">
        <v>49</v>
      </c>
      <c r="T43" s="58" t="s">
        <v>49</v>
      </c>
      <c r="U43" s="58" t="s">
        <v>49</v>
      </c>
    </row>
    <row r="44" spans="1:21" ht="15.6" x14ac:dyDescent="0.3">
      <c r="A44" s="30">
        <v>17389.347130769896</v>
      </c>
      <c r="B44" s="44">
        <v>1915</v>
      </c>
      <c r="C44" s="58" t="s">
        <v>49</v>
      </c>
      <c r="D44" s="58"/>
      <c r="E44" s="58" t="s">
        <v>49</v>
      </c>
      <c r="F44" s="58" t="s">
        <v>49</v>
      </c>
      <c r="G44" s="58" t="s">
        <v>49</v>
      </c>
      <c r="H44" s="58" t="s">
        <v>49</v>
      </c>
      <c r="I44" s="58" t="s">
        <v>49</v>
      </c>
      <c r="J44" s="58" t="s">
        <v>49</v>
      </c>
      <c r="K44" s="58" t="s">
        <v>49</v>
      </c>
      <c r="M44" s="44">
        <v>1915</v>
      </c>
      <c r="N44" s="58" t="s">
        <v>49</v>
      </c>
      <c r="O44" s="58" t="s">
        <v>49</v>
      </c>
      <c r="P44" s="58" t="s">
        <v>49</v>
      </c>
      <c r="Q44" s="58" t="s">
        <v>49</v>
      </c>
      <c r="R44" s="58" t="s">
        <v>49</v>
      </c>
      <c r="S44" s="58" t="s">
        <v>49</v>
      </c>
      <c r="T44" s="58" t="s">
        <v>49</v>
      </c>
      <c r="U44" s="58" t="s">
        <v>49</v>
      </c>
    </row>
    <row r="45" spans="1:21" ht="15.6" x14ac:dyDescent="0.3">
      <c r="A45" s="30">
        <v>397218.6832900733</v>
      </c>
      <c r="B45" s="44">
        <v>1916</v>
      </c>
      <c r="C45" s="58" t="s">
        <v>49</v>
      </c>
      <c r="D45" s="58"/>
      <c r="E45" s="58" t="s">
        <v>49</v>
      </c>
      <c r="F45" s="58" t="s">
        <v>49</v>
      </c>
      <c r="G45" s="58" t="s">
        <v>49</v>
      </c>
      <c r="H45" s="58" t="s">
        <v>49</v>
      </c>
      <c r="I45" s="58" t="s">
        <v>49</v>
      </c>
      <c r="J45" s="58" t="s">
        <v>49</v>
      </c>
      <c r="K45" s="58" t="s">
        <v>49</v>
      </c>
      <c r="M45" s="44">
        <v>1916</v>
      </c>
      <c r="N45" s="58" t="s">
        <v>49</v>
      </c>
      <c r="O45" s="58" t="s">
        <v>49</v>
      </c>
      <c r="P45" s="58" t="s">
        <v>49</v>
      </c>
      <c r="Q45" s="58" t="s">
        <v>49</v>
      </c>
      <c r="R45" s="58" t="s">
        <v>49</v>
      </c>
      <c r="S45" s="58" t="s">
        <v>49</v>
      </c>
      <c r="T45" s="58" t="s">
        <v>49</v>
      </c>
      <c r="U45" s="58" t="s">
        <v>49</v>
      </c>
    </row>
    <row r="46" spans="1:21" ht="15.6" x14ac:dyDescent="0.3">
      <c r="A46" s="30">
        <v>5052.6216514497828</v>
      </c>
      <c r="B46" s="44">
        <v>1917</v>
      </c>
      <c r="C46" s="58" t="s">
        <v>49</v>
      </c>
      <c r="D46" s="58"/>
      <c r="E46" s="58" t="s">
        <v>49</v>
      </c>
      <c r="F46" s="58" t="s">
        <v>49</v>
      </c>
      <c r="G46" s="58" t="s">
        <v>49</v>
      </c>
      <c r="H46" s="58" t="s">
        <v>49</v>
      </c>
      <c r="I46" s="58" t="s">
        <v>49</v>
      </c>
      <c r="J46" s="58" t="s">
        <v>49</v>
      </c>
      <c r="K46" s="58" t="s">
        <v>49</v>
      </c>
      <c r="M46" s="44">
        <v>1917</v>
      </c>
      <c r="N46" s="58" t="s">
        <v>49</v>
      </c>
      <c r="O46" s="58" t="s">
        <v>49</v>
      </c>
      <c r="P46" s="58" t="s">
        <v>49</v>
      </c>
      <c r="Q46" s="58" t="s">
        <v>49</v>
      </c>
      <c r="R46" s="58" t="s">
        <v>49</v>
      </c>
      <c r="S46" s="58" t="s">
        <v>49</v>
      </c>
      <c r="T46" s="58" t="s">
        <v>49</v>
      </c>
      <c r="U46" s="58" t="s">
        <v>49</v>
      </c>
    </row>
    <row r="47" spans="1:21" ht="15.6" x14ac:dyDescent="0.3">
      <c r="A47" s="30">
        <v>6770.6645915922527</v>
      </c>
      <c r="B47" s="44">
        <v>1918</v>
      </c>
      <c r="C47" s="58" t="s">
        <v>49</v>
      </c>
      <c r="D47" s="58"/>
      <c r="E47" s="58" t="s">
        <v>49</v>
      </c>
      <c r="F47" s="58" t="s">
        <v>49</v>
      </c>
      <c r="G47" s="58" t="s">
        <v>49</v>
      </c>
      <c r="H47" s="58" t="s">
        <v>49</v>
      </c>
      <c r="I47" s="58" t="s">
        <v>49</v>
      </c>
      <c r="J47" s="58" t="s">
        <v>49</v>
      </c>
      <c r="K47" s="58" t="s">
        <v>49</v>
      </c>
      <c r="M47" s="44">
        <v>1918</v>
      </c>
      <c r="N47" s="58" t="s">
        <v>49</v>
      </c>
      <c r="O47" s="58" t="s">
        <v>49</v>
      </c>
      <c r="P47" s="58" t="s">
        <v>49</v>
      </c>
      <c r="Q47" s="58" t="s">
        <v>49</v>
      </c>
      <c r="R47" s="58" t="s">
        <v>49</v>
      </c>
      <c r="S47" s="58" t="s">
        <v>49</v>
      </c>
      <c r="T47" s="58" t="s">
        <v>49</v>
      </c>
      <c r="U47" s="58" t="s">
        <v>49</v>
      </c>
    </row>
    <row r="48" spans="1:21" ht="15.6" x14ac:dyDescent="0.3">
      <c r="A48" s="30">
        <v>6516.5268551322051</v>
      </c>
      <c r="B48" s="44">
        <v>1919</v>
      </c>
      <c r="C48" s="58" t="s">
        <v>49</v>
      </c>
      <c r="D48" s="58"/>
      <c r="E48" s="58" t="s">
        <v>49</v>
      </c>
      <c r="F48" s="58" t="s">
        <v>49</v>
      </c>
      <c r="G48" s="58" t="s">
        <v>49</v>
      </c>
      <c r="H48" s="58" t="s">
        <v>49</v>
      </c>
      <c r="I48" s="58" t="s">
        <v>49</v>
      </c>
      <c r="J48" s="58" t="s">
        <v>49</v>
      </c>
      <c r="K48" s="58" t="s">
        <v>49</v>
      </c>
      <c r="M48" s="44">
        <v>1919</v>
      </c>
      <c r="N48" s="58" t="s">
        <v>49</v>
      </c>
      <c r="O48" s="58" t="s">
        <v>49</v>
      </c>
      <c r="P48" s="58" t="s">
        <v>49</v>
      </c>
      <c r="Q48" s="58" t="s">
        <v>49</v>
      </c>
      <c r="R48" s="58" t="s">
        <v>49</v>
      </c>
      <c r="S48" s="58" t="s">
        <v>49</v>
      </c>
      <c r="T48" s="58" t="s">
        <v>49</v>
      </c>
      <c r="U48" s="58" t="s">
        <v>49</v>
      </c>
    </row>
    <row r="49" spans="1:21" ht="15.6" x14ac:dyDescent="0.3">
      <c r="A49" s="30">
        <v>7335.8350723089443</v>
      </c>
      <c r="B49" s="44">
        <v>1920</v>
      </c>
      <c r="C49" s="58" t="s">
        <v>49</v>
      </c>
      <c r="D49" s="58"/>
      <c r="E49" s="58" t="s">
        <v>49</v>
      </c>
      <c r="F49" s="58" t="s">
        <v>49</v>
      </c>
      <c r="G49" s="58" t="s">
        <v>49</v>
      </c>
      <c r="H49" s="58" t="s">
        <v>49</v>
      </c>
      <c r="I49" s="58" t="s">
        <v>49</v>
      </c>
      <c r="J49" s="58" t="s">
        <v>49</v>
      </c>
      <c r="K49" s="58" t="s">
        <v>49</v>
      </c>
      <c r="M49" s="44">
        <v>1920</v>
      </c>
      <c r="N49" s="58" t="s">
        <v>49</v>
      </c>
      <c r="O49" s="58" t="s">
        <v>49</v>
      </c>
      <c r="P49" s="58" t="s">
        <v>49</v>
      </c>
      <c r="Q49" s="58" t="s">
        <v>49</v>
      </c>
      <c r="R49" s="58" t="s">
        <v>49</v>
      </c>
      <c r="S49" s="58" t="s">
        <v>49</v>
      </c>
      <c r="T49" s="58" t="s">
        <v>49</v>
      </c>
      <c r="U49" s="58" t="s">
        <v>49</v>
      </c>
    </row>
    <row r="50" spans="1:21" ht="15.6" x14ac:dyDescent="0.3">
      <c r="A50" s="30">
        <v>5455</v>
      </c>
      <c r="B50" s="44">
        <v>1921</v>
      </c>
      <c r="C50" s="58" t="s">
        <v>49</v>
      </c>
      <c r="D50" s="58"/>
      <c r="E50" s="58" t="s">
        <v>49</v>
      </c>
      <c r="F50" s="58" t="s">
        <v>49</v>
      </c>
      <c r="G50" s="58" t="s">
        <v>49</v>
      </c>
      <c r="H50" s="58" t="s">
        <v>49</v>
      </c>
      <c r="I50" s="58" t="s">
        <v>49</v>
      </c>
      <c r="J50" s="58" t="s">
        <v>49</v>
      </c>
      <c r="K50" s="58" t="s">
        <v>49</v>
      </c>
      <c r="M50" s="44">
        <v>1921</v>
      </c>
      <c r="N50" s="58" t="s">
        <v>49</v>
      </c>
      <c r="O50" s="58" t="s">
        <v>49</v>
      </c>
      <c r="P50" s="58" t="s">
        <v>49</v>
      </c>
      <c r="Q50" s="58" t="s">
        <v>49</v>
      </c>
      <c r="R50" s="58" t="s">
        <v>49</v>
      </c>
      <c r="S50" s="58" t="s">
        <v>49</v>
      </c>
      <c r="T50" s="58" t="s">
        <v>49</v>
      </c>
      <c r="U50" s="58" t="s">
        <v>49</v>
      </c>
    </row>
    <row r="51" spans="1:21" ht="15.6" x14ac:dyDescent="0.3">
      <c r="A51" s="30">
        <v>4590</v>
      </c>
      <c r="B51" s="44">
        <v>1922</v>
      </c>
      <c r="C51" s="58" t="s">
        <v>49</v>
      </c>
      <c r="D51" s="58"/>
      <c r="E51" s="58" t="s">
        <v>49</v>
      </c>
      <c r="F51" s="58" t="s">
        <v>49</v>
      </c>
      <c r="G51" s="58" t="s">
        <v>49</v>
      </c>
      <c r="H51" s="58" t="s">
        <v>49</v>
      </c>
      <c r="I51" s="58" t="s">
        <v>49</v>
      </c>
      <c r="J51" s="58" t="s">
        <v>49</v>
      </c>
      <c r="K51" s="58" t="s">
        <v>49</v>
      </c>
      <c r="M51" s="44">
        <v>1922</v>
      </c>
      <c r="N51" s="58" t="s">
        <v>49</v>
      </c>
      <c r="O51" s="58" t="s">
        <v>49</v>
      </c>
      <c r="P51" s="58" t="s">
        <v>49</v>
      </c>
      <c r="Q51" s="58" t="s">
        <v>49</v>
      </c>
      <c r="R51" s="58" t="s">
        <v>49</v>
      </c>
      <c r="S51" s="58" t="s">
        <v>49</v>
      </c>
      <c r="T51" s="58" t="s">
        <v>49</v>
      </c>
      <c r="U51" s="58" t="s">
        <v>49</v>
      </c>
    </row>
    <row r="52" spans="1:21" ht="15.6" x14ac:dyDescent="0.3">
      <c r="A52" s="30">
        <v>5014</v>
      </c>
      <c r="B52" s="44">
        <v>1923</v>
      </c>
      <c r="C52" s="58" t="s">
        <v>49</v>
      </c>
      <c r="D52" s="58"/>
      <c r="E52" s="58" t="s">
        <v>49</v>
      </c>
      <c r="F52" s="58" t="s">
        <v>49</v>
      </c>
      <c r="G52" s="58" t="s">
        <v>49</v>
      </c>
      <c r="H52" s="58" t="s">
        <v>49</v>
      </c>
      <c r="I52" s="58" t="s">
        <v>49</v>
      </c>
      <c r="J52" s="58" t="s">
        <v>49</v>
      </c>
      <c r="K52" s="58" t="s">
        <v>49</v>
      </c>
      <c r="M52" s="44">
        <v>1923</v>
      </c>
      <c r="N52" s="58" t="s">
        <v>49</v>
      </c>
      <c r="O52" s="58" t="s">
        <v>49</v>
      </c>
      <c r="P52" s="58" t="s">
        <v>49</v>
      </c>
      <c r="Q52" s="58" t="s">
        <v>49</v>
      </c>
      <c r="R52" s="58" t="s">
        <v>49</v>
      </c>
      <c r="S52" s="58" t="s">
        <v>49</v>
      </c>
      <c r="T52" s="58" t="s">
        <v>49</v>
      </c>
      <c r="U52" s="58" t="s">
        <v>49</v>
      </c>
    </row>
    <row r="53" spans="1:21" ht="15.6" x14ac:dyDescent="0.3">
      <c r="A53" s="30">
        <v>4633</v>
      </c>
      <c r="B53" s="44">
        <v>1924</v>
      </c>
      <c r="C53" s="58" t="s">
        <v>49</v>
      </c>
      <c r="D53" s="58"/>
      <c r="E53" s="58" t="s">
        <v>49</v>
      </c>
      <c r="F53" s="58" t="s">
        <v>49</v>
      </c>
      <c r="G53" s="58" t="s">
        <v>49</v>
      </c>
      <c r="H53" s="58" t="s">
        <v>49</v>
      </c>
      <c r="I53" s="58" t="s">
        <v>49</v>
      </c>
      <c r="J53" s="58" t="s">
        <v>49</v>
      </c>
      <c r="K53" s="58" t="s">
        <v>49</v>
      </c>
      <c r="M53" s="44">
        <v>1924</v>
      </c>
      <c r="N53" s="58" t="s">
        <v>49</v>
      </c>
      <c r="O53" s="58" t="s">
        <v>49</v>
      </c>
      <c r="P53" s="58" t="s">
        <v>49</v>
      </c>
      <c r="Q53" s="58" t="s">
        <v>49</v>
      </c>
      <c r="R53" s="58" t="s">
        <v>49</v>
      </c>
      <c r="S53" s="58" t="s">
        <v>49</v>
      </c>
      <c r="T53" s="58" t="s">
        <v>49</v>
      </c>
      <c r="U53" s="58" t="s">
        <v>49</v>
      </c>
    </row>
    <row r="54" spans="1:21" ht="15.6" x14ac:dyDescent="0.3">
      <c r="A54" s="30">
        <v>5239</v>
      </c>
      <c r="B54" s="44">
        <v>1925</v>
      </c>
      <c r="C54" s="41">
        <v>82</v>
      </c>
      <c r="D54" s="45"/>
      <c r="E54" s="58" t="s">
        <v>49</v>
      </c>
      <c r="F54" s="58" t="s">
        <v>49</v>
      </c>
      <c r="G54" s="41">
        <v>77</v>
      </c>
      <c r="H54" s="41">
        <v>5</v>
      </c>
      <c r="I54" s="58" t="s">
        <v>49</v>
      </c>
      <c r="J54" s="58" t="s">
        <v>49</v>
      </c>
      <c r="K54" s="58" t="s">
        <v>49</v>
      </c>
      <c r="M54" s="44">
        <v>1925</v>
      </c>
      <c r="N54" s="58" t="s">
        <v>49</v>
      </c>
      <c r="O54" s="58" t="s">
        <v>49</v>
      </c>
      <c r="P54" s="58" t="s">
        <v>49</v>
      </c>
      <c r="Q54" s="108">
        <f t="shared" ref="Q54:Q66" si="0">(G54/A54)*100</f>
        <v>1.4697461347585417</v>
      </c>
      <c r="R54" s="108">
        <f t="shared" ref="R54:R110" si="1">(H54/A54)*100</f>
        <v>9.5438060698606608E-2</v>
      </c>
      <c r="S54" s="58" t="s">
        <v>49</v>
      </c>
      <c r="T54" s="58" t="s">
        <v>49</v>
      </c>
      <c r="U54" s="58" t="s">
        <v>49</v>
      </c>
    </row>
    <row r="55" spans="1:21" ht="15.6" x14ac:dyDescent="0.3">
      <c r="A55" s="30">
        <v>5469</v>
      </c>
      <c r="B55" s="44">
        <v>1926</v>
      </c>
      <c r="C55" s="41">
        <v>102</v>
      </c>
      <c r="D55" s="45"/>
      <c r="E55" s="41">
        <v>20</v>
      </c>
      <c r="F55" s="58" t="s">
        <v>49</v>
      </c>
      <c r="G55" s="41">
        <v>77</v>
      </c>
      <c r="H55" s="41">
        <v>5</v>
      </c>
      <c r="I55" s="58" t="s">
        <v>49</v>
      </c>
      <c r="J55" s="58" t="s">
        <v>49</v>
      </c>
      <c r="K55" s="58" t="s">
        <v>49</v>
      </c>
      <c r="M55" s="44">
        <v>1926</v>
      </c>
      <c r="N55" s="50">
        <f t="shared" ref="N55:N113" si="2">(C55/A55)*100</f>
        <v>1.8650575973669776</v>
      </c>
      <c r="O55" s="50">
        <f>(E55/A55)*100</f>
        <v>0.36569756811117204</v>
      </c>
      <c r="P55" s="58" t="s">
        <v>49</v>
      </c>
      <c r="Q55" s="108">
        <f t="shared" si="0"/>
        <v>1.4079356372280125</v>
      </c>
      <c r="R55" s="108">
        <f t="shared" si="1"/>
        <v>9.1424392027793011E-2</v>
      </c>
      <c r="S55" s="58" t="s">
        <v>49</v>
      </c>
      <c r="T55" s="58" t="s">
        <v>49</v>
      </c>
      <c r="U55" s="58" t="s">
        <v>49</v>
      </c>
    </row>
    <row r="56" spans="1:21" ht="15.6" x14ac:dyDescent="0.3">
      <c r="A56" s="30">
        <v>4987</v>
      </c>
      <c r="B56" s="44">
        <v>1927</v>
      </c>
      <c r="C56" s="41">
        <v>97</v>
      </c>
      <c r="D56" s="45"/>
      <c r="E56" s="41">
        <v>20</v>
      </c>
      <c r="F56" s="58" t="s">
        <v>49</v>
      </c>
      <c r="G56" s="41">
        <v>72</v>
      </c>
      <c r="H56" s="41">
        <v>5</v>
      </c>
      <c r="I56" s="58" t="s">
        <v>49</v>
      </c>
      <c r="J56" s="58" t="s">
        <v>49</v>
      </c>
      <c r="K56" s="58" t="s">
        <v>49</v>
      </c>
      <c r="M56" s="44">
        <v>1927</v>
      </c>
      <c r="N56" s="50">
        <f t="shared" si="2"/>
        <v>1.9450571485863246</v>
      </c>
      <c r="O56" s="50">
        <f t="shared" ref="O56:O111" si="3">(E56/A56)*100</f>
        <v>0.40104271104872663</v>
      </c>
      <c r="P56" s="58" t="s">
        <v>49</v>
      </c>
      <c r="Q56" s="108">
        <f t="shared" si="0"/>
        <v>1.443753759775416</v>
      </c>
      <c r="R56" s="108">
        <f t="shared" si="1"/>
        <v>0.10026067776218166</v>
      </c>
      <c r="S56" s="58" t="s">
        <v>49</v>
      </c>
      <c r="T56" s="58" t="s">
        <v>49</v>
      </c>
      <c r="U56" s="58" t="s">
        <v>49</v>
      </c>
    </row>
    <row r="57" spans="1:21" ht="15.6" x14ac:dyDescent="0.3">
      <c r="A57" s="30">
        <v>5018</v>
      </c>
      <c r="B57" s="44">
        <v>1928</v>
      </c>
      <c r="C57" s="41">
        <v>99</v>
      </c>
      <c r="D57" s="45"/>
      <c r="E57" s="41">
        <v>20</v>
      </c>
      <c r="F57" s="58" t="s">
        <v>49</v>
      </c>
      <c r="G57" s="41">
        <v>72</v>
      </c>
      <c r="H57" s="41">
        <v>7</v>
      </c>
      <c r="I57" s="58" t="s">
        <v>49</v>
      </c>
      <c r="J57" s="58" t="s">
        <v>49</v>
      </c>
      <c r="K57" s="58" t="s">
        <v>49</v>
      </c>
      <c r="M57" s="44">
        <v>1928</v>
      </c>
      <c r="N57" s="50">
        <f t="shared" si="2"/>
        <v>1.9728975687524912</v>
      </c>
      <c r="O57" s="50">
        <f t="shared" si="3"/>
        <v>0.39856516540454368</v>
      </c>
      <c r="P57" s="58" t="s">
        <v>49</v>
      </c>
      <c r="Q57" s="108">
        <f t="shared" si="0"/>
        <v>1.4348345954563571</v>
      </c>
      <c r="R57" s="108">
        <f t="shared" si="1"/>
        <v>0.13949780789159028</v>
      </c>
      <c r="S57" s="58" t="s">
        <v>49</v>
      </c>
      <c r="T57" s="58" t="s">
        <v>49</v>
      </c>
      <c r="U57" s="58" t="s">
        <v>49</v>
      </c>
    </row>
    <row r="58" spans="1:21" ht="15.6" x14ac:dyDescent="0.3">
      <c r="A58" s="30">
        <v>4863</v>
      </c>
      <c r="B58" s="44">
        <v>1929</v>
      </c>
      <c r="C58" s="41">
        <v>98</v>
      </c>
      <c r="D58" s="45"/>
      <c r="E58" s="41">
        <v>10</v>
      </c>
      <c r="F58" s="58" t="s">
        <v>49</v>
      </c>
      <c r="G58" s="41">
        <v>72</v>
      </c>
      <c r="H58" s="41">
        <v>16</v>
      </c>
      <c r="I58" s="58" t="s">
        <v>49</v>
      </c>
      <c r="J58" s="58" t="s">
        <v>49</v>
      </c>
      <c r="K58" s="58" t="s">
        <v>49</v>
      </c>
      <c r="M58" s="44">
        <v>1929</v>
      </c>
      <c r="N58" s="50">
        <f t="shared" si="2"/>
        <v>2.0152169442730825</v>
      </c>
      <c r="O58" s="50">
        <f t="shared" si="3"/>
        <v>0.20563438206868187</v>
      </c>
      <c r="P58" s="58" t="s">
        <v>49</v>
      </c>
      <c r="Q58" s="108">
        <f t="shared" si="0"/>
        <v>1.4805675508945095</v>
      </c>
      <c r="R58" s="108">
        <f t="shared" si="1"/>
        <v>0.32901501130989097</v>
      </c>
      <c r="S58" s="58" t="s">
        <v>49</v>
      </c>
      <c r="T58" s="58" t="s">
        <v>49</v>
      </c>
      <c r="U58" s="58" t="s">
        <v>49</v>
      </c>
    </row>
    <row r="59" spans="1:21" ht="15.6" x14ac:dyDescent="0.3">
      <c r="A59" s="30">
        <v>4668</v>
      </c>
      <c r="B59" s="44">
        <v>1930</v>
      </c>
      <c r="C59" s="41">
        <v>103</v>
      </c>
      <c r="D59" s="45"/>
      <c r="E59" s="41">
        <v>10</v>
      </c>
      <c r="F59" s="58" t="s">
        <v>49</v>
      </c>
      <c r="G59" s="41">
        <v>80</v>
      </c>
      <c r="H59" s="41">
        <v>13</v>
      </c>
      <c r="I59" s="58" t="s">
        <v>49</v>
      </c>
      <c r="J59" s="58" t="s">
        <v>49</v>
      </c>
      <c r="K59" s="58" t="s">
        <v>49</v>
      </c>
      <c r="M59" s="44">
        <v>1930</v>
      </c>
      <c r="N59" s="50">
        <f t="shared" si="2"/>
        <v>2.2065124250214221</v>
      </c>
      <c r="O59" s="50">
        <f t="shared" si="3"/>
        <v>0.21422450728363326</v>
      </c>
      <c r="P59" s="58" t="s">
        <v>49</v>
      </c>
      <c r="Q59" s="108">
        <f t="shared" si="0"/>
        <v>1.7137960582690661</v>
      </c>
      <c r="R59" s="108">
        <f t="shared" si="1"/>
        <v>0.27849185946872324</v>
      </c>
      <c r="S59" s="58" t="s">
        <v>49</v>
      </c>
      <c r="T59" s="58" t="s">
        <v>49</v>
      </c>
      <c r="U59" s="58" t="s">
        <v>49</v>
      </c>
    </row>
    <row r="60" spans="1:21" ht="15.6" x14ac:dyDescent="0.3">
      <c r="A60" s="30">
        <v>4218</v>
      </c>
      <c r="B60" s="44">
        <v>1931</v>
      </c>
      <c r="C60" s="41">
        <v>91</v>
      </c>
      <c r="D60" s="45"/>
      <c r="E60" s="41">
        <v>10</v>
      </c>
      <c r="F60" s="58" t="s">
        <v>49</v>
      </c>
      <c r="G60" s="41">
        <v>70</v>
      </c>
      <c r="H60" s="41">
        <v>11</v>
      </c>
      <c r="I60" s="58" t="s">
        <v>49</v>
      </c>
      <c r="J60" s="58" t="s">
        <v>49</v>
      </c>
      <c r="K60" s="58" t="s">
        <v>49</v>
      </c>
      <c r="M60" s="44">
        <v>1931</v>
      </c>
      <c r="N60" s="50">
        <f t="shared" si="2"/>
        <v>2.1574205784732103</v>
      </c>
      <c r="O60" s="50">
        <f t="shared" si="3"/>
        <v>0.23707918444760551</v>
      </c>
      <c r="P60" s="58" t="s">
        <v>49</v>
      </c>
      <c r="Q60" s="108">
        <f t="shared" si="0"/>
        <v>1.6595542911332386</v>
      </c>
      <c r="R60" s="108">
        <f t="shared" si="1"/>
        <v>0.26078710289236606</v>
      </c>
      <c r="S60" s="58" t="s">
        <v>49</v>
      </c>
      <c r="T60" s="58" t="s">
        <v>49</v>
      </c>
      <c r="U60" s="58" t="s">
        <v>49</v>
      </c>
    </row>
    <row r="61" spans="1:21" ht="15.6" x14ac:dyDescent="0.3">
      <c r="A61" s="30">
        <v>3206</v>
      </c>
      <c r="B61" s="44">
        <v>1932</v>
      </c>
      <c r="C61" s="41">
        <v>73</v>
      </c>
      <c r="D61" s="45"/>
      <c r="E61" s="41">
        <v>10</v>
      </c>
      <c r="F61" s="58" t="s">
        <v>49</v>
      </c>
      <c r="G61" s="41">
        <v>55</v>
      </c>
      <c r="H61" s="41">
        <v>8</v>
      </c>
      <c r="I61" s="58" t="s">
        <v>49</v>
      </c>
      <c r="J61" s="58" t="s">
        <v>49</v>
      </c>
      <c r="K61" s="58" t="s">
        <v>49</v>
      </c>
      <c r="M61" s="44">
        <v>1932</v>
      </c>
      <c r="N61" s="50">
        <f t="shared" si="2"/>
        <v>2.2769806612601373</v>
      </c>
      <c r="O61" s="50">
        <f t="shared" si="3"/>
        <v>0.31191515907673117</v>
      </c>
      <c r="P61" s="58" t="s">
        <v>49</v>
      </c>
      <c r="Q61" s="108">
        <f t="shared" si="0"/>
        <v>1.7155333749220212</v>
      </c>
      <c r="R61" s="108">
        <f t="shared" si="1"/>
        <v>0.24953212726138491</v>
      </c>
      <c r="S61" s="58" t="s">
        <v>49</v>
      </c>
      <c r="T61" s="58" t="s">
        <v>49</v>
      </c>
      <c r="U61" s="58" t="s">
        <v>49</v>
      </c>
    </row>
    <row r="62" spans="1:21" ht="15.6" x14ac:dyDescent="0.3">
      <c r="A62" s="30">
        <v>3782</v>
      </c>
      <c r="B62" s="44">
        <v>1933</v>
      </c>
      <c r="C62" s="41">
        <v>85</v>
      </c>
      <c r="D62" s="45"/>
      <c r="E62" s="41">
        <v>10</v>
      </c>
      <c r="F62" s="58" t="s">
        <v>49</v>
      </c>
      <c r="G62" s="41">
        <v>64</v>
      </c>
      <c r="H62" s="41">
        <v>11</v>
      </c>
      <c r="I62" s="58" t="s">
        <v>49</v>
      </c>
      <c r="J62" s="58" t="s">
        <v>49</v>
      </c>
      <c r="K62" s="58" t="s">
        <v>49</v>
      </c>
      <c r="M62" s="44">
        <v>1933</v>
      </c>
      <c r="N62" s="50">
        <f t="shared" si="2"/>
        <v>2.2474881015335799</v>
      </c>
      <c r="O62" s="50">
        <f t="shared" si="3"/>
        <v>0.26441036488630354</v>
      </c>
      <c r="P62" s="58" t="s">
        <v>49</v>
      </c>
      <c r="Q62" s="108">
        <f t="shared" si="0"/>
        <v>1.6922263352723426</v>
      </c>
      <c r="R62" s="108">
        <f t="shared" si="1"/>
        <v>0.29085140137493387</v>
      </c>
      <c r="S62" s="58" t="s">
        <v>49</v>
      </c>
      <c r="T62" s="58" t="s">
        <v>49</v>
      </c>
      <c r="U62" s="58" t="s">
        <v>49</v>
      </c>
    </row>
    <row r="63" spans="1:21" ht="15.6" x14ac:dyDescent="0.3">
      <c r="A63" s="30">
        <v>4151</v>
      </c>
      <c r="B63" s="44">
        <v>1934</v>
      </c>
      <c r="C63" s="41">
        <v>98</v>
      </c>
      <c r="D63" s="45"/>
      <c r="E63" s="41">
        <v>10</v>
      </c>
      <c r="F63" s="58" t="s">
        <v>49</v>
      </c>
      <c r="G63" s="41">
        <v>75</v>
      </c>
      <c r="H63" s="41">
        <v>13</v>
      </c>
      <c r="I63" s="58" t="s">
        <v>49</v>
      </c>
      <c r="J63" s="58" t="s">
        <v>49</v>
      </c>
      <c r="K63" s="58" t="s">
        <v>49</v>
      </c>
      <c r="M63" s="44">
        <v>1934</v>
      </c>
      <c r="N63" s="50">
        <f t="shared" si="2"/>
        <v>2.3608768971332208</v>
      </c>
      <c r="O63" s="50">
        <f t="shared" si="3"/>
        <v>0.24090580582992049</v>
      </c>
      <c r="P63" s="58" t="s">
        <v>49</v>
      </c>
      <c r="Q63" s="108">
        <f t="shared" si="0"/>
        <v>1.8067935437244036</v>
      </c>
      <c r="R63" s="108">
        <f t="shared" si="1"/>
        <v>0.31317754757889665</v>
      </c>
      <c r="S63" s="58" t="s">
        <v>49</v>
      </c>
      <c r="T63" s="58" t="s">
        <v>49</v>
      </c>
      <c r="U63" s="58" t="s">
        <v>49</v>
      </c>
    </row>
    <row r="64" spans="1:21" ht="15.6" x14ac:dyDescent="0.3">
      <c r="A64" s="30">
        <v>4540</v>
      </c>
      <c r="B64" s="44">
        <v>1935</v>
      </c>
      <c r="C64" s="41">
        <v>137</v>
      </c>
      <c r="D64" s="45"/>
      <c r="E64" s="41">
        <v>30</v>
      </c>
      <c r="F64" s="58" t="s">
        <v>49</v>
      </c>
      <c r="G64" s="41">
        <v>93</v>
      </c>
      <c r="H64" s="41">
        <v>14</v>
      </c>
      <c r="I64" s="58" t="s">
        <v>49</v>
      </c>
      <c r="J64" s="58" t="s">
        <v>49</v>
      </c>
      <c r="K64" s="58" t="s">
        <v>49</v>
      </c>
      <c r="M64" s="44">
        <v>1935</v>
      </c>
      <c r="N64" s="50">
        <f t="shared" si="2"/>
        <v>3.0176211453744495</v>
      </c>
      <c r="O64" s="50">
        <f t="shared" si="3"/>
        <v>0.66079295154185025</v>
      </c>
      <c r="P64" s="58" t="s">
        <v>49</v>
      </c>
      <c r="Q64" s="108">
        <f t="shared" si="0"/>
        <v>2.0484581497797358</v>
      </c>
      <c r="R64" s="108">
        <f t="shared" si="1"/>
        <v>0.30837004405286345</v>
      </c>
      <c r="S64" s="58" t="s">
        <v>49</v>
      </c>
      <c r="T64" s="58" t="s">
        <v>49</v>
      </c>
      <c r="U64" s="58" t="s">
        <v>49</v>
      </c>
    </row>
    <row r="65" spans="1:21" ht="15.6" x14ac:dyDescent="0.3">
      <c r="A65" s="30">
        <v>5346</v>
      </c>
      <c r="B65" s="44">
        <v>1936</v>
      </c>
      <c r="C65" s="41">
        <v>168</v>
      </c>
      <c r="D65" s="45"/>
      <c r="E65" s="41">
        <v>32</v>
      </c>
      <c r="F65" s="58" t="s">
        <v>49</v>
      </c>
      <c r="G65" s="41">
        <v>122</v>
      </c>
      <c r="H65" s="41">
        <v>14</v>
      </c>
      <c r="I65" s="58" t="s">
        <v>49</v>
      </c>
      <c r="J65" s="58" t="s">
        <v>49</v>
      </c>
      <c r="K65" s="58" t="s">
        <v>49</v>
      </c>
      <c r="M65" s="44">
        <v>1936</v>
      </c>
      <c r="N65" s="50">
        <f t="shared" si="2"/>
        <v>3.1425364758698096</v>
      </c>
      <c r="O65" s="50">
        <f t="shared" si="3"/>
        <v>0.59857837635615407</v>
      </c>
      <c r="P65" s="58" t="s">
        <v>49</v>
      </c>
      <c r="Q65" s="108">
        <f t="shared" si="0"/>
        <v>2.2820800598578375</v>
      </c>
      <c r="R65" s="108">
        <f t="shared" si="1"/>
        <v>0.26187803965581741</v>
      </c>
      <c r="S65" s="58" t="s">
        <v>49</v>
      </c>
      <c r="T65" s="58" t="s">
        <v>49</v>
      </c>
      <c r="U65" s="58" t="s">
        <v>49</v>
      </c>
    </row>
    <row r="66" spans="1:21" ht="15.6" x14ac:dyDescent="0.3">
      <c r="A66" s="30">
        <v>6800</v>
      </c>
      <c r="B66" s="44">
        <v>1937</v>
      </c>
      <c r="C66" s="41">
        <v>192</v>
      </c>
      <c r="D66" s="45"/>
      <c r="E66" s="41">
        <v>34</v>
      </c>
      <c r="F66" s="58" t="s">
        <v>49</v>
      </c>
      <c r="G66" s="41">
        <v>140</v>
      </c>
      <c r="H66" s="41">
        <v>18</v>
      </c>
      <c r="I66" s="58" t="s">
        <v>49</v>
      </c>
      <c r="J66" s="58" t="s">
        <v>49</v>
      </c>
      <c r="K66" s="58" t="s">
        <v>49</v>
      </c>
      <c r="M66" s="44">
        <v>1937</v>
      </c>
      <c r="N66" s="50">
        <f t="shared" si="2"/>
        <v>2.8235294117647061</v>
      </c>
      <c r="O66" s="50">
        <f t="shared" si="3"/>
        <v>0.5</v>
      </c>
      <c r="P66" s="58" t="s">
        <v>49</v>
      </c>
      <c r="Q66" s="108">
        <f t="shared" si="0"/>
        <v>2.0588235294117645</v>
      </c>
      <c r="R66" s="108">
        <f t="shared" si="1"/>
        <v>0.26470588235294118</v>
      </c>
      <c r="S66" s="58" t="s">
        <v>49</v>
      </c>
      <c r="T66" s="58" t="s">
        <v>49</v>
      </c>
      <c r="U66" s="58" t="s">
        <v>49</v>
      </c>
    </row>
    <row r="67" spans="1:21" ht="15.6" x14ac:dyDescent="0.3">
      <c r="A67" s="30">
        <v>7281</v>
      </c>
      <c r="B67" s="44">
        <v>1938</v>
      </c>
      <c r="C67" s="41">
        <v>198</v>
      </c>
      <c r="D67" s="45"/>
      <c r="E67" s="41">
        <v>36</v>
      </c>
      <c r="F67" s="41">
        <v>3</v>
      </c>
      <c r="G67" s="41">
        <v>139</v>
      </c>
      <c r="H67" s="41">
        <v>20</v>
      </c>
      <c r="I67" s="58" t="s">
        <v>49</v>
      </c>
      <c r="J67" s="58" t="s">
        <v>49</v>
      </c>
      <c r="K67" s="58" t="s">
        <v>49</v>
      </c>
      <c r="M67" s="44">
        <v>1938</v>
      </c>
      <c r="N67" s="50">
        <f t="shared" si="2"/>
        <v>2.7194066749072929</v>
      </c>
      <c r="O67" s="50">
        <f t="shared" si="3"/>
        <v>0.4944375772558714</v>
      </c>
      <c r="P67" s="50">
        <f>(F67/A67)*100</f>
        <v>4.1203131437989288E-2</v>
      </c>
      <c r="Q67" s="108">
        <f>(G67/A67)*100</f>
        <v>1.9090784232935036</v>
      </c>
      <c r="R67" s="108">
        <f t="shared" si="1"/>
        <v>0.27468754291992858</v>
      </c>
      <c r="S67" s="58" t="s">
        <v>49</v>
      </c>
      <c r="T67" s="58" t="s">
        <v>49</v>
      </c>
      <c r="U67" s="58" t="s">
        <v>49</v>
      </c>
    </row>
    <row r="68" spans="1:21" ht="15.6" x14ac:dyDescent="0.3">
      <c r="A68" s="30">
        <v>7785</v>
      </c>
      <c r="B68" s="44">
        <v>1939</v>
      </c>
      <c r="C68" s="41">
        <v>233</v>
      </c>
      <c r="D68" s="45"/>
      <c r="E68" s="41">
        <v>39</v>
      </c>
      <c r="F68" s="41">
        <v>27</v>
      </c>
      <c r="G68" s="41">
        <v>144</v>
      </c>
      <c r="H68" s="41">
        <v>22</v>
      </c>
      <c r="I68" s="41">
        <v>1</v>
      </c>
      <c r="J68" s="58" t="s">
        <v>49</v>
      </c>
      <c r="K68" s="58" t="s">
        <v>49</v>
      </c>
      <c r="M68" s="44">
        <v>1939</v>
      </c>
      <c r="N68" s="50">
        <f t="shared" si="2"/>
        <v>2.9929351316634554</v>
      </c>
      <c r="O68" s="50">
        <f t="shared" si="3"/>
        <v>0.50096339113680155</v>
      </c>
      <c r="P68" s="50">
        <f t="shared" ref="P68:P111" si="4">(F68/A68)*100</f>
        <v>0.34682080924855491</v>
      </c>
      <c r="Q68" s="108">
        <f t="shared" ref="Q68:Q111" si="5">(G68/A68)*100</f>
        <v>1.8497109826589597</v>
      </c>
      <c r="R68" s="108">
        <f t="shared" si="1"/>
        <v>0.28259473346178549</v>
      </c>
      <c r="S68" s="108">
        <f>(I68/A68)*100</f>
        <v>1.2845215157353885E-2</v>
      </c>
      <c r="T68" s="58" t="s">
        <v>49</v>
      </c>
      <c r="U68" s="58" t="s">
        <v>49</v>
      </c>
    </row>
    <row r="69" spans="1:21" ht="15.6" x14ac:dyDescent="0.3">
      <c r="A69" s="30">
        <v>8249</v>
      </c>
      <c r="B69" s="44">
        <v>1940</v>
      </c>
      <c r="C69" s="41">
        <v>290</v>
      </c>
      <c r="D69" s="45"/>
      <c r="E69" s="41">
        <v>45</v>
      </c>
      <c r="F69" s="41">
        <v>60</v>
      </c>
      <c r="G69" s="41">
        <v>152</v>
      </c>
      <c r="H69" s="41">
        <v>29</v>
      </c>
      <c r="I69" s="41">
        <v>4</v>
      </c>
      <c r="J69" s="58" t="s">
        <v>49</v>
      </c>
      <c r="K69" s="58" t="s">
        <v>49</v>
      </c>
      <c r="M69" s="44">
        <v>1940</v>
      </c>
      <c r="N69" s="50">
        <f t="shared" si="2"/>
        <v>3.5155776457752452</v>
      </c>
      <c r="O69" s="50">
        <f t="shared" si="3"/>
        <v>0.54552066917202091</v>
      </c>
      <c r="P69" s="50">
        <f t="shared" si="4"/>
        <v>0.72736089222936118</v>
      </c>
      <c r="Q69" s="108">
        <f t="shared" si="5"/>
        <v>1.8426475936477147</v>
      </c>
      <c r="R69" s="108">
        <f t="shared" si="1"/>
        <v>0.35155776457752458</v>
      </c>
      <c r="S69" s="108">
        <f t="shared" ref="S69:S111" si="6">(I69/A69)*100</f>
        <v>4.8490726148624076E-2</v>
      </c>
      <c r="T69" s="58" t="s">
        <v>49</v>
      </c>
      <c r="U69" s="58" t="s">
        <v>49</v>
      </c>
    </row>
    <row r="70" spans="1:21" ht="15.6" x14ac:dyDescent="0.3">
      <c r="A70" s="30">
        <v>9232</v>
      </c>
      <c r="B70" s="44">
        <v>1941</v>
      </c>
      <c r="C70" s="41">
        <v>337</v>
      </c>
      <c r="D70" s="45"/>
      <c r="E70" s="41">
        <v>59</v>
      </c>
      <c r="F70" s="41">
        <v>28</v>
      </c>
      <c r="G70" s="41">
        <v>189</v>
      </c>
      <c r="H70" s="41">
        <v>54</v>
      </c>
      <c r="I70" s="41">
        <v>7</v>
      </c>
      <c r="J70" s="58" t="s">
        <v>49</v>
      </c>
      <c r="K70" s="58" t="s">
        <v>49</v>
      </c>
      <c r="M70" s="44">
        <v>1941</v>
      </c>
      <c r="N70" s="50">
        <f t="shared" si="2"/>
        <v>3.6503466204506063</v>
      </c>
      <c r="O70" s="50">
        <f t="shared" si="3"/>
        <v>0.63908145580589248</v>
      </c>
      <c r="P70" s="50">
        <f t="shared" si="4"/>
        <v>0.30329289428076256</v>
      </c>
      <c r="Q70" s="108">
        <f t="shared" si="5"/>
        <v>2.0472270363951472</v>
      </c>
      <c r="R70" s="108">
        <f t="shared" si="1"/>
        <v>0.58492201039861358</v>
      </c>
      <c r="S70" s="108">
        <f t="shared" si="6"/>
        <v>7.582322357019064E-2</v>
      </c>
      <c r="T70" s="58" t="s">
        <v>49</v>
      </c>
      <c r="U70" s="58" t="s">
        <v>49</v>
      </c>
    </row>
    <row r="71" spans="1:21" ht="15.6" x14ac:dyDescent="0.3">
      <c r="A71" s="30">
        <v>10681</v>
      </c>
      <c r="B71" s="44">
        <v>1942</v>
      </c>
      <c r="C71" s="41">
        <v>464</v>
      </c>
      <c r="D71" s="45"/>
      <c r="E71" s="41">
        <v>65</v>
      </c>
      <c r="F71" s="41">
        <v>38</v>
      </c>
      <c r="G71" s="41">
        <v>300</v>
      </c>
      <c r="H71" s="41">
        <v>54</v>
      </c>
      <c r="I71" s="41">
        <v>7</v>
      </c>
      <c r="J71" s="58" t="s">
        <v>49</v>
      </c>
      <c r="K71" s="58" t="s">
        <v>49</v>
      </c>
      <c r="M71" s="44">
        <v>1942</v>
      </c>
      <c r="N71" s="50">
        <f t="shared" si="2"/>
        <v>4.3441625315981645</v>
      </c>
      <c r="O71" s="50">
        <f t="shared" si="3"/>
        <v>0.60855725119370851</v>
      </c>
      <c r="P71" s="50">
        <f t="shared" si="4"/>
        <v>0.35577193146709107</v>
      </c>
      <c r="Q71" s="108">
        <f t="shared" si="5"/>
        <v>2.8087257747401928</v>
      </c>
      <c r="R71" s="108">
        <f t="shared" si="1"/>
        <v>0.50557063945323466</v>
      </c>
      <c r="S71" s="108">
        <f t="shared" si="6"/>
        <v>6.5536934743937833E-2</v>
      </c>
      <c r="T71" s="58" t="s">
        <v>49</v>
      </c>
      <c r="U71" s="58" t="s">
        <v>49</v>
      </c>
    </row>
    <row r="72" spans="1:21" ht="15.6" x14ac:dyDescent="0.3">
      <c r="A72" s="30">
        <v>13035</v>
      </c>
      <c r="B72" s="44">
        <v>1943</v>
      </c>
      <c r="C72" s="41">
        <v>568</v>
      </c>
      <c r="D72" s="45"/>
      <c r="E72" s="41">
        <v>86</v>
      </c>
      <c r="F72" s="41">
        <v>36</v>
      </c>
      <c r="G72" s="41">
        <v>387</v>
      </c>
      <c r="H72" s="41">
        <v>51</v>
      </c>
      <c r="I72" s="41">
        <v>8</v>
      </c>
      <c r="J72" s="58" t="s">
        <v>49</v>
      </c>
      <c r="K72" s="58" t="s">
        <v>49</v>
      </c>
      <c r="M72" s="44">
        <v>1943</v>
      </c>
      <c r="N72" s="50">
        <f t="shared" si="2"/>
        <v>4.3574990410433445</v>
      </c>
      <c r="O72" s="50">
        <f t="shared" si="3"/>
        <v>0.65976217874952048</v>
      </c>
      <c r="P72" s="50">
        <f t="shared" si="4"/>
        <v>0.27617951668584578</v>
      </c>
      <c r="Q72" s="108">
        <f t="shared" si="5"/>
        <v>2.9689298043728423</v>
      </c>
      <c r="R72" s="108">
        <f t="shared" si="1"/>
        <v>0.3912543153049482</v>
      </c>
      <c r="S72" s="108">
        <f t="shared" si="6"/>
        <v>6.1373225930187951E-2</v>
      </c>
      <c r="T72" s="58" t="s">
        <v>49</v>
      </c>
      <c r="U72" s="58" t="s">
        <v>49</v>
      </c>
    </row>
    <row r="73" spans="1:21" ht="15.6" x14ac:dyDescent="0.3">
      <c r="A73" s="30">
        <v>18801</v>
      </c>
      <c r="B73" s="44">
        <v>1944</v>
      </c>
      <c r="C73" s="41">
        <v>657</v>
      </c>
      <c r="D73" s="45"/>
      <c r="E73" s="41">
        <v>124</v>
      </c>
      <c r="F73" s="41">
        <v>63</v>
      </c>
      <c r="G73" s="41">
        <v>388</v>
      </c>
      <c r="H73" s="41">
        <v>71</v>
      </c>
      <c r="I73" s="41">
        <v>11</v>
      </c>
      <c r="J73" s="58" t="s">
        <v>49</v>
      </c>
      <c r="K73" s="58" t="s">
        <v>49</v>
      </c>
      <c r="M73" s="44">
        <v>1944</v>
      </c>
      <c r="N73" s="50">
        <f t="shared" si="2"/>
        <v>3.4944949736716135</v>
      </c>
      <c r="O73" s="50">
        <f t="shared" si="3"/>
        <v>0.65953938620286157</v>
      </c>
      <c r="P73" s="50">
        <f t="shared" si="4"/>
        <v>0.33508855911919577</v>
      </c>
      <c r="Q73" s="108">
        <f t="shared" si="5"/>
        <v>2.0637200148928248</v>
      </c>
      <c r="R73" s="108">
        <f t="shared" si="1"/>
        <v>0.37763948726131591</v>
      </c>
      <c r="S73" s="108">
        <f t="shared" si="6"/>
        <v>5.850752619541514E-2</v>
      </c>
      <c r="T73" s="58" t="s">
        <v>49</v>
      </c>
      <c r="U73" s="58" t="s">
        <v>49</v>
      </c>
    </row>
    <row r="74" spans="1:21" ht="15.6" x14ac:dyDescent="0.3">
      <c r="A74" s="30">
        <v>20566</v>
      </c>
      <c r="B74" s="44">
        <v>1945</v>
      </c>
      <c r="C74" s="41">
        <v>848</v>
      </c>
      <c r="D74" s="45"/>
      <c r="E74" s="41">
        <v>146</v>
      </c>
      <c r="F74" s="41">
        <v>132</v>
      </c>
      <c r="G74" s="41">
        <v>460</v>
      </c>
      <c r="H74" s="41">
        <v>91</v>
      </c>
      <c r="I74" s="41">
        <v>19</v>
      </c>
      <c r="J74" s="58" t="s">
        <v>49</v>
      </c>
      <c r="K74" s="58" t="s">
        <v>49</v>
      </c>
      <c r="M74" s="44">
        <v>1945</v>
      </c>
      <c r="N74" s="50">
        <f t="shared" si="2"/>
        <v>4.1233103180005841</v>
      </c>
      <c r="O74" s="50">
        <f t="shared" si="3"/>
        <v>0.70990955946708156</v>
      </c>
      <c r="P74" s="50">
        <f t="shared" si="4"/>
        <v>0.6418360400661286</v>
      </c>
      <c r="Q74" s="108">
        <f t="shared" si="5"/>
        <v>2.2367013517455998</v>
      </c>
      <c r="R74" s="108">
        <f t="shared" si="1"/>
        <v>0.44247787610619471</v>
      </c>
      <c r="S74" s="108">
        <f t="shared" si="6"/>
        <v>9.2385490615579116E-2</v>
      </c>
      <c r="T74" s="58" t="s">
        <v>49</v>
      </c>
      <c r="U74" s="58" t="s">
        <v>49</v>
      </c>
    </row>
    <row r="75" spans="1:21" ht="15.6" x14ac:dyDescent="0.3">
      <c r="A75" s="30">
        <v>27930</v>
      </c>
      <c r="B75" s="44">
        <v>1946</v>
      </c>
      <c r="C75" s="41">
        <v>999</v>
      </c>
      <c r="D75" s="45"/>
      <c r="E75" s="41">
        <v>194</v>
      </c>
      <c r="F75" s="41">
        <v>153</v>
      </c>
      <c r="G75" s="41">
        <v>526</v>
      </c>
      <c r="H75" s="41">
        <v>106</v>
      </c>
      <c r="I75" s="41">
        <v>20</v>
      </c>
      <c r="J75" s="58" t="s">
        <v>49</v>
      </c>
      <c r="K75" s="58" t="s">
        <v>49</v>
      </c>
      <c r="M75" s="44">
        <v>1946</v>
      </c>
      <c r="N75" s="50">
        <f t="shared" si="2"/>
        <v>3.5767991407089155</v>
      </c>
      <c r="O75" s="50">
        <f t="shared" si="3"/>
        <v>0.69459362692445392</v>
      </c>
      <c r="P75" s="50">
        <f t="shared" si="4"/>
        <v>0.54779806659505914</v>
      </c>
      <c r="Q75" s="108">
        <f t="shared" si="5"/>
        <v>1.8832796276405301</v>
      </c>
      <c r="R75" s="108">
        <f t="shared" si="1"/>
        <v>0.37952022914428929</v>
      </c>
      <c r="S75" s="108">
        <f t="shared" si="6"/>
        <v>7.1607590404582894E-2</v>
      </c>
      <c r="T75" s="58" t="s">
        <v>49</v>
      </c>
      <c r="U75" s="58" t="s">
        <v>49</v>
      </c>
    </row>
    <row r="76" spans="1:21" ht="15.6" x14ac:dyDescent="0.3">
      <c r="A76" s="30">
        <v>31023</v>
      </c>
      <c r="B76" s="44">
        <v>1947</v>
      </c>
      <c r="C76" s="41">
        <v>1310</v>
      </c>
      <c r="D76" s="45"/>
      <c r="E76" s="41">
        <v>261</v>
      </c>
      <c r="F76" s="41">
        <v>168</v>
      </c>
      <c r="G76" s="41">
        <v>674</v>
      </c>
      <c r="H76" s="41">
        <v>181</v>
      </c>
      <c r="I76" s="41">
        <v>26</v>
      </c>
      <c r="J76" s="58" t="s">
        <v>49</v>
      </c>
      <c r="K76" s="58" t="s">
        <v>49</v>
      </c>
      <c r="M76" s="44">
        <v>1947</v>
      </c>
      <c r="N76" s="50">
        <f t="shared" si="2"/>
        <v>4.2226735003062243</v>
      </c>
      <c r="O76" s="50">
        <f t="shared" si="3"/>
        <v>0.8413112851755149</v>
      </c>
      <c r="P76" s="50">
        <f t="shared" si="4"/>
        <v>0.5415337008026303</v>
      </c>
      <c r="Q76" s="108">
        <f t="shared" si="5"/>
        <v>2.1725816329819811</v>
      </c>
      <c r="R76" s="108">
        <f t="shared" si="1"/>
        <v>0.58343809431711957</v>
      </c>
      <c r="S76" s="108">
        <f t="shared" si="6"/>
        <v>8.3808787028978496E-2</v>
      </c>
      <c r="T76" s="58" t="s">
        <v>49</v>
      </c>
      <c r="U76" s="58" t="s">
        <v>49</v>
      </c>
    </row>
    <row r="77" spans="1:21" ht="15.6" x14ac:dyDescent="0.3">
      <c r="A77" s="30">
        <v>33101</v>
      </c>
      <c r="B77" s="44">
        <v>1948</v>
      </c>
      <c r="C77" s="41">
        <v>1539</v>
      </c>
      <c r="D77" s="45"/>
      <c r="E77" s="41">
        <v>320</v>
      </c>
      <c r="F77" s="41">
        <v>279</v>
      </c>
      <c r="G77" s="41">
        <v>681</v>
      </c>
      <c r="H77" s="41">
        <v>241</v>
      </c>
      <c r="I77" s="41">
        <v>18</v>
      </c>
      <c r="J77" s="58" t="s">
        <v>49</v>
      </c>
      <c r="K77" s="58" t="s">
        <v>49</v>
      </c>
      <c r="M77" s="44">
        <v>1948</v>
      </c>
      <c r="N77" s="50">
        <f t="shared" si="2"/>
        <v>4.6494063623455482</v>
      </c>
      <c r="O77" s="50">
        <f t="shared" si="3"/>
        <v>0.96673816501012044</v>
      </c>
      <c r="P77" s="50">
        <f t="shared" si="4"/>
        <v>0.84287483761819881</v>
      </c>
      <c r="Q77" s="108">
        <f t="shared" si="5"/>
        <v>2.0573396574121627</v>
      </c>
      <c r="R77" s="108">
        <f t="shared" si="1"/>
        <v>0.72807468052324709</v>
      </c>
      <c r="S77" s="108">
        <f t="shared" si="6"/>
        <v>5.4379021781819276E-2</v>
      </c>
      <c r="T77" s="58" t="s">
        <v>49</v>
      </c>
      <c r="U77" s="58" t="s">
        <v>49</v>
      </c>
    </row>
    <row r="78" spans="1:21" ht="15.6" x14ac:dyDescent="0.3">
      <c r="A78" s="30">
        <v>36412</v>
      </c>
      <c r="B78" s="44">
        <v>1949</v>
      </c>
      <c r="C78" s="41">
        <v>1956</v>
      </c>
      <c r="D78" s="45"/>
      <c r="E78" s="41">
        <v>459</v>
      </c>
      <c r="F78" s="41">
        <v>472</v>
      </c>
      <c r="G78" s="41">
        <v>758</v>
      </c>
      <c r="H78" s="41">
        <v>236</v>
      </c>
      <c r="I78" s="41">
        <v>31</v>
      </c>
      <c r="J78" s="58" t="s">
        <v>49</v>
      </c>
      <c r="K78" s="58" t="s">
        <v>49</v>
      </c>
      <c r="M78" s="44">
        <v>1949</v>
      </c>
      <c r="N78" s="50">
        <f t="shared" si="2"/>
        <v>5.3718554322750744</v>
      </c>
      <c r="O78" s="50">
        <f t="shared" si="3"/>
        <v>1.2605734373283533</v>
      </c>
      <c r="P78" s="50">
        <f t="shared" si="4"/>
        <v>1.2962759529825332</v>
      </c>
      <c r="Q78" s="108">
        <f t="shared" si="5"/>
        <v>2.0817312973744917</v>
      </c>
      <c r="R78" s="108">
        <f t="shared" si="1"/>
        <v>0.64813797649126659</v>
      </c>
      <c r="S78" s="108">
        <f t="shared" si="6"/>
        <v>8.5136768098429086E-2</v>
      </c>
      <c r="T78" s="58" t="s">
        <v>49</v>
      </c>
      <c r="U78" s="58" t="s">
        <v>49</v>
      </c>
    </row>
    <row r="79" spans="1:21" ht="15.6" x14ac:dyDescent="0.3">
      <c r="A79" s="30">
        <v>42163</v>
      </c>
      <c r="B79" s="44">
        <v>1950</v>
      </c>
      <c r="C79" s="41">
        <v>2672</v>
      </c>
      <c r="D79" s="45"/>
      <c r="E79" s="41">
        <v>516</v>
      </c>
      <c r="F79" s="41">
        <v>796</v>
      </c>
      <c r="G79" s="41">
        <v>1079</v>
      </c>
      <c r="H79" s="41">
        <v>256</v>
      </c>
      <c r="I79" s="41">
        <v>25</v>
      </c>
      <c r="J79" s="58" t="s">
        <v>49</v>
      </c>
      <c r="K79" s="58" t="s">
        <v>49</v>
      </c>
      <c r="M79" s="44">
        <v>1950</v>
      </c>
      <c r="N79" s="50">
        <f t="shared" si="2"/>
        <v>6.3373099637122596</v>
      </c>
      <c r="O79" s="50">
        <f t="shared" si="3"/>
        <v>1.2238218343097029</v>
      </c>
      <c r="P79" s="50">
        <f t="shared" si="4"/>
        <v>1.88791120176458</v>
      </c>
      <c r="Q79" s="108">
        <f t="shared" si="5"/>
        <v>2.5591158124421884</v>
      </c>
      <c r="R79" s="108">
        <f t="shared" si="1"/>
        <v>0.60716742167303084</v>
      </c>
      <c r="S79" s="108">
        <f t="shared" si="6"/>
        <v>5.9293693522756916E-2</v>
      </c>
      <c r="T79" s="58" t="s">
        <v>49</v>
      </c>
      <c r="U79" s="58" t="s">
        <v>49</v>
      </c>
    </row>
    <row r="80" spans="1:21" ht="15.6" x14ac:dyDescent="0.3">
      <c r="A80" s="30">
        <v>54375</v>
      </c>
      <c r="B80" s="44">
        <v>1951</v>
      </c>
      <c r="C80" s="41">
        <v>2836</v>
      </c>
      <c r="D80" s="45"/>
      <c r="E80" s="41">
        <v>581</v>
      </c>
      <c r="F80" s="41">
        <v>732</v>
      </c>
      <c r="G80" s="41">
        <v>1158</v>
      </c>
      <c r="H80" s="41">
        <v>345</v>
      </c>
      <c r="I80" s="41">
        <v>20</v>
      </c>
      <c r="J80" s="58" t="s">
        <v>49</v>
      </c>
      <c r="K80" s="58" t="s">
        <v>49</v>
      </c>
      <c r="M80" s="44">
        <v>1951</v>
      </c>
      <c r="N80" s="50">
        <f t="shared" si="2"/>
        <v>5.2156321839080455</v>
      </c>
      <c r="O80" s="50">
        <f t="shared" si="3"/>
        <v>1.0685057471264368</v>
      </c>
      <c r="P80" s="50">
        <f t="shared" si="4"/>
        <v>1.3462068965517242</v>
      </c>
      <c r="Q80" s="108">
        <f t="shared" si="5"/>
        <v>2.1296551724137931</v>
      </c>
      <c r="R80" s="108">
        <f t="shared" si="1"/>
        <v>0.63448275862068959</v>
      </c>
      <c r="S80" s="108">
        <f t="shared" si="6"/>
        <v>3.6781609195402298E-2</v>
      </c>
      <c r="T80" s="58" t="s">
        <v>49</v>
      </c>
      <c r="U80" s="58" t="s">
        <v>49</v>
      </c>
    </row>
    <row r="81" spans="1:21" ht="15.6" x14ac:dyDescent="0.3">
      <c r="A81" s="30">
        <v>60993</v>
      </c>
      <c r="B81" s="44">
        <v>1952</v>
      </c>
      <c r="C81" s="41">
        <v>3280</v>
      </c>
      <c r="D81" s="45"/>
      <c r="E81" s="41">
        <v>562</v>
      </c>
      <c r="F81" s="41">
        <v>697</v>
      </c>
      <c r="G81" s="41">
        <v>1378</v>
      </c>
      <c r="H81" s="41">
        <v>600</v>
      </c>
      <c r="I81" s="41">
        <v>43</v>
      </c>
      <c r="J81" s="58" t="s">
        <v>49</v>
      </c>
      <c r="K81" s="58" t="s">
        <v>49</v>
      </c>
      <c r="M81" s="44">
        <v>1952</v>
      </c>
      <c r="N81" s="50">
        <f t="shared" si="2"/>
        <v>5.377666289574214</v>
      </c>
      <c r="O81" s="50">
        <f t="shared" si="3"/>
        <v>0.92141721181119141</v>
      </c>
      <c r="P81" s="50">
        <f t="shared" si="4"/>
        <v>1.1427540865345203</v>
      </c>
      <c r="Q81" s="108">
        <f t="shared" si="5"/>
        <v>2.2592756545833126</v>
      </c>
      <c r="R81" s="108">
        <f t="shared" si="1"/>
        <v>0.98371944321479521</v>
      </c>
      <c r="S81" s="108">
        <f t="shared" si="6"/>
        <v>7.0499893430393645E-2</v>
      </c>
      <c r="T81" s="58" t="s">
        <v>49</v>
      </c>
      <c r="U81" s="58" t="s">
        <v>49</v>
      </c>
    </row>
    <row r="82" spans="1:21" ht="15.6" x14ac:dyDescent="0.3">
      <c r="A82" s="30">
        <v>60664</v>
      </c>
      <c r="B82" s="44">
        <v>1953</v>
      </c>
      <c r="C82" s="41">
        <v>3076</v>
      </c>
      <c r="D82" s="45"/>
      <c r="E82" s="41">
        <v>564</v>
      </c>
      <c r="F82" s="41">
        <v>825</v>
      </c>
      <c r="G82" s="41">
        <v>1281</v>
      </c>
      <c r="H82" s="41">
        <v>257</v>
      </c>
      <c r="I82" s="41">
        <v>149</v>
      </c>
      <c r="J82" s="58" t="s">
        <v>49</v>
      </c>
      <c r="K82" s="58" t="s">
        <v>49</v>
      </c>
      <c r="M82" s="44">
        <v>1953</v>
      </c>
      <c r="N82" s="50">
        <f t="shared" si="2"/>
        <v>5.0705525517605166</v>
      </c>
      <c r="O82" s="50">
        <f t="shared" si="3"/>
        <v>0.92971119609653186</v>
      </c>
      <c r="P82" s="50">
        <f t="shared" si="4"/>
        <v>1.3599498879071608</v>
      </c>
      <c r="Q82" s="108">
        <f t="shared" si="5"/>
        <v>2.1116312804958461</v>
      </c>
      <c r="R82" s="108">
        <f t="shared" si="1"/>
        <v>0.42364499538441247</v>
      </c>
      <c r="S82" s="108">
        <f t="shared" si="6"/>
        <v>0.245615191876566</v>
      </c>
      <c r="T82" s="58" t="s">
        <v>49</v>
      </c>
      <c r="U82" s="58" t="s">
        <v>49</v>
      </c>
    </row>
    <row r="83" spans="1:21" ht="15.6" x14ac:dyDescent="0.3">
      <c r="A83" s="30">
        <v>73936</v>
      </c>
      <c r="B83" s="44">
        <v>1954</v>
      </c>
      <c r="C83" s="41">
        <v>4183</v>
      </c>
      <c r="D83" s="45"/>
      <c r="E83" s="41">
        <v>628</v>
      </c>
      <c r="F83" s="41">
        <v>1379</v>
      </c>
      <c r="G83" s="41">
        <v>1474</v>
      </c>
      <c r="H83" s="41">
        <v>391</v>
      </c>
      <c r="I83" s="41">
        <v>311</v>
      </c>
      <c r="J83" s="58" t="s">
        <v>49</v>
      </c>
      <c r="K83" s="58" t="s">
        <v>49</v>
      </c>
      <c r="M83" s="44">
        <v>1954</v>
      </c>
      <c r="N83" s="50">
        <f t="shared" si="2"/>
        <v>5.6575957584938319</v>
      </c>
      <c r="O83" s="50">
        <f t="shared" si="3"/>
        <v>0.84938325037870588</v>
      </c>
      <c r="P83" s="50">
        <f t="shared" si="4"/>
        <v>1.8651265959748971</v>
      </c>
      <c r="Q83" s="108">
        <f t="shared" si="5"/>
        <v>1.9936161004111663</v>
      </c>
      <c r="R83" s="108">
        <f t="shared" si="1"/>
        <v>0.52883574983769743</v>
      </c>
      <c r="S83" s="108">
        <f t="shared" si="6"/>
        <v>0.42063406189136548</v>
      </c>
      <c r="T83" s="58" t="s">
        <v>49</v>
      </c>
      <c r="U83" s="58" t="s">
        <v>49</v>
      </c>
    </row>
    <row r="84" spans="1:21" ht="15.6" x14ac:dyDescent="0.3">
      <c r="A84" s="30">
        <v>90053</v>
      </c>
      <c r="B84" s="44">
        <v>1955</v>
      </c>
      <c r="C84" s="41">
        <v>4408</v>
      </c>
      <c r="D84" s="45"/>
      <c r="E84" s="41">
        <v>607</v>
      </c>
      <c r="F84" s="41">
        <v>1746</v>
      </c>
      <c r="G84" s="41">
        <v>1414</v>
      </c>
      <c r="H84" s="41">
        <v>597</v>
      </c>
      <c r="I84" s="41">
        <v>44</v>
      </c>
      <c r="J84" s="58" t="s">
        <v>49</v>
      </c>
      <c r="K84" s="58" t="s">
        <v>49</v>
      </c>
      <c r="M84" s="44">
        <v>1955</v>
      </c>
      <c r="N84" s="50">
        <f t="shared" si="2"/>
        <v>4.8948952283655176</v>
      </c>
      <c r="O84" s="50">
        <f t="shared" si="3"/>
        <v>0.67404750535795588</v>
      </c>
      <c r="P84" s="50">
        <f t="shared" si="4"/>
        <v>1.9388582279324398</v>
      </c>
      <c r="Q84" s="108">
        <f t="shared" si="5"/>
        <v>1.5701864457597192</v>
      </c>
      <c r="R84" s="108">
        <f t="shared" si="1"/>
        <v>0.66294293360576551</v>
      </c>
      <c r="S84" s="108">
        <f t="shared" si="6"/>
        <v>4.8860115709637657E-2</v>
      </c>
      <c r="T84" s="58" t="s">
        <v>49</v>
      </c>
      <c r="U84" s="58" t="s">
        <v>49</v>
      </c>
    </row>
    <row r="85" spans="1:21" ht="15.6" x14ac:dyDescent="0.3">
      <c r="A85" s="30">
        <v>102920</v>
      </c>
      <c r="B85" s="44">
        <v>1956</v>
      </c>
      <c r="C85" s="41">
        <v>4571</v>
      </c>
      <c r="D85" s="45"/>
      <c r="E85" s="41">
        <v>696</v>
      </c>
      <c r="F85" s="41">
        <v>1446</v>
      </c>
      <c r="G85" s="41">
        <v>1546</v>
      </c>
      <c r="H85" s="41">
        <v>856</v>
      </c>
      <c r="I85" s="41">
        <v>27</v>
      </c>
      <c r="J85" s="58" t="s">
        <v>49</v>
      </c>
      <c r="K85" s="58" t="s">
        <v>49</v>
      </c>
      <c r="M85" s="44">
        <v>1956</v>
      </c>
      <c r="N85" s="50">
        <f t="shared" si="2"/>
        <v>4.4413136416634282</v>
      </c>
      <c r="O85" s="50">
        <f t="shared" si="3"/>
        <v>0.67625340069957252</v>
      </c>
      <c r="P85" s="50">
        <f t="shared" si="4"/>
        <v>1.4049747376603188</v>
      </c>
      <c r="Q85" s="108">
        <f t="shared" si="5"/>
        <v>1.5021375825884182</v>
      </c>
      <c r="R85" s="108">
        <f t="shared" si="1"/>
        <v>0.83171395258453162</v>
      </c>
      <c r="S85" s="108">
        <f t="shared" si="6"/>
        <v>2.6233968130586864E-2</v>
      </c>
      <c r="T85" s="58" t="s">
        <v>49</v>
      </c>
      <c r="U85" s="58" t="s">
        <v>49</v>
      </c>
    </row>
    <row r="86" spans="1:21" ht="15.6" x14ac:dyDescent="0.3">
      <c r="A86" s="30">
        <v>118206</v>
      </c>
      <c r="B86" s="44">
        <v>1957</v>
      </c>
      <c r="C86" s="41">
        <v>5628</v>
      </c>
      <c r="D86" s="45"/>
      <c r="E86" s="41">
        <v>691</v>
      </c>
      <c r="F86" s="41">
        <v>1900</v>
      </c>
      <c r="G86" s="41">
        <v>1855</v>
      </c>
      <c r="H86" s="41">
        <v>1058</v>
      </c>
      <c r="I86" s="41">
        <v>124</v>
      </c>
      <c r="J86" s="58" t="s">
        <v>49</v>
      </c>
      <c r="K86" s="58" t="s">
        <v>49</v>
      </c>
      <c r="M86" s="44">
        <v>1957</v>
      </c>
      <c r="N86" s="50">
        <f t="shared" si="2"/>
        <v>4.7611796355514953</v>
      </c>
      <c r="O86" s="50">
        <f t="shared" si="3"/>
        <v>0.58457269512545895</v>
      </c>
      <c r="P86" s="50">
        <f t="shared" si="4"/>
        <v>1.6073634164086426</v>
      </c>
      <c r="Q86" s="108">
        <f t="shared" si="5"/>
        <v>1.5692942828621221</v>
      </c>
      <c r="R86" s="108">
        <f t="shared" si="1"/>
        <v>0.89504762871597043</v>
      </c>
      <c r="S86" s="108">
        <f t="shared" si="6"/>
        <v>0.10490161243930088</v>
      </c>
      <c r="T86" s="58" t="s">
        <v>49</v>
      </c>
      <c r="U86" s="58" t="s">
        <v>49</v>
      </c>
    </row>
    <row r="87" spans="1:21" ht="15.6" x14ac:dyDescent="0.3">
      <c r="A87" s="30">
        <v>131377</v>
      </c>
      <c r="B87" s="44">
        <v>1958</v>
      </c>
      <c r="C87" s="41">
        <v>6190</v>
      </c>
      <c r="D87" s="45"/>
      <c r="E87" s="41">
        <v>700</v>
      </c>
      <c r="F87" s="41">
        <v>2375</v>
      </c>
      <c r="G87" s="41">
        <v>2092</v>
      </c>
      <c r="H87" s="41">
        <v>876</v>
      </c>
      <c r="I87" s="41">
        <v>147</v>
      </c>
      <c r="J87" s="58" t="s">
        <v>49</v>
      </c>
      <c r="K87" s="58" t="s">
        <v>49</v>
      </c>
      <c r="M87" s="44">
        <v>1958</v>
      </c>
      <c r="N87" s="50">
        <f t="shared" si="2"/>
        <v>4.7116314118909699</v>
      </c>
      <c r="O87" s="50">
        <f t="shared" si="3"/>
        <v>0.53281776871141828</v>
      </c>
      <c r="P87" s="50">
        <f t="shared" si="4"/>
        <v>1.8077745724137406</v>
      </c>
      <c r="Q87" s="108">
        <f t="shared" si="5"/>
        <v>1.5923639602061244</v>
      </c>
      <c r="R87" s="108">
        <f t="shared" si="1"/>
        <v>0.66678337913028918</v>
      </c>
      <c r="S87" s="108">
        <f t="shared" si="6"/>
        <v>0.11189173142939783</v>
      </c>
      <c r="T87" s="58" t="s">
        <v>49</v>
      </c>
      <c r="U87" s="58" t="s">
        <v>49</v>
      </c>
    </row>
    <row r="88" spans="1:21" ht="15.6" x14ac:dyDescent="0.3">
      <c r="A88" s="30">
        <v>140772</v>
      </c>
      <c r="B88" s="44">
        <v>1959</v>
      </c>
      <c r="C88" s="41">
        <v>6532</v>
      </c>
      <c r="D88" s="45"/>
      <c r="E88" s="41">
        <v>861</v>
      </c>
      <c r="F88" s="41">
        <v>2313</v>
      </c>
      <c r="G88" s="41">
        <v>2377</v>
      </c>
      <c r="H88" s="41">
        <v>863</v>
      </c>
      <c r="I88" s="41">
        <v>118</v>
      </c>
      <c r="J88" s="58" t="s">
        <v>49</v>
      </c>
      <c r="K88" s="58" t="s">
        <v>49</v>
      </c>
      <c r="M88" s="44">
        <v>1959</v>
      </c>
      <c r="N88" s="50">
        <f t="shared" si="2"/>
        <v>4.6401272980422243</v>
      </c>
      <c r="O88" s="50">
        <f t="shared" si="3"/>
        <v>0.6116273122495951</v>
      </c>
      <c r="P88" s="50">
        <f t="shared" si="4"/>
        <v>1.6430824311652885</v>
      </c>
      <c r="Q88" s="108">
        <f t="shared" si="5"/>
        <v>1.6885460176739693</v>
      </c>
      <c r="R88" s="108">
        <f t="shared" si="1"/>
        <v>0.61304804932799128</v>
      </c>
      <c r="S88" s="108">
        <f t="shared" si="6"/>
        <v>8.3823487625380055E-2</v>
      </c>
      <c r="T88" s="58" t="s">
        <v>49</v>
      </c>
      <c r="U88" s="58" t="s">
        <v>49</v>
      </c>
    </row>
    <row r="89" spans="1:21" ht="15.6" x14ac:dyDescent="0.3">
      <c r="A89" s="30">
        <v>159703</v>
      </c>
      <c r="B89" s="44">
        <v>1960</v>
      </c>
      <c r="C89" s="41">
        <v>8376</v>
      </c>
      <c r="D89" s="45"/>
      <c r="E89" s="41">
        <v>675</v>
      </c>
      <c r="F89" s="41">
        <v>3133</v>
      </c>
      <c r="G89" s="41">
        <v>2491</v>
      </c>
      <c r="H89" s="41">
        <v>1885</v>
      </c>
      <c r="I89" s="41">
        <v>192</v>
      </c>
      <c r="J89" s="58" t="s">
        <v>49</v>
      </c>
      <c r="K89" s="58" t="s">
        <v>49</v>
      </c>
      <c r="M89" s="44">
        <v>1960</v>
      </c>
      <c r="N89" s="50">
        <f t="shared" si="2"/>
        <v>5.2447355403467686</v>
      </c>
      <c r="O89" s="50">
        <f t="shared" si="3"/>
        <v>0.42265956181161285</v>
      </c>
      <c r="P89" s="50">
        <f t="shared" si="4"/>
        <v>1.9617665291196784</v>
      </c>
      <c r="Q89" s="108">
        <f t="shared" si="5"/>
        <v>1.5597703236633</v>
      </c>
      <c r="R89" s="108">
        <f t="shared" si="1"/>
        <v>1.180315961503541</v>
      </c>
      <c r="S89" s="108">
        <f t="shared" si="6"/>
        <v>0.12022316424863654</v>
      </c>
      <c r="T89" s="58" t="s">
        <v>49</v>
      </c>
      <c r="U89" s="58" t="s">
        <v>49</v>
      </c>
    </row>
    <row r="90" spans="1:21" ht="15.6" x14ac:dyDescent="0.3">
      <c r="A90" s="30">
        <v>173236</v>
      </c>
      <c r="B90" s="44">
        <v>1961</v>
      </c>
      <c r="C90" s="41">
        <v>10372</v>
      </c>
      <c r="D90" s="45"/>
      <c r="E90" s="41">
        <v>959</v>
      </c>
      <c r="F90" s="41">
        <v>4908</v>
      </c>
      <c r="G90" s="41">
        <v>2494</v>
      </c>
      <c r="H90" s="41">
        <v>1756</v>
      </c>
      <c r="I90" s="41">
        <v>255</v>
      </c>
      <c r="J90" s="58" t="s">
        <v>49</v>
      </c>
      <c r="K90" s="58" t="s">
        <v>49</v>
      </c>
      <c r="M90" s="44">
        <v>1961</v>
      </c>
      <c r="N90" s="50">
        <f t="shared" si="2"/>
        <v>5.987208201528551</v>
      </c>
      <c r="O90" s="50">
        <f t="shared" si="3"/>
        <v>0.55358008727978014</v>
      </c>
      <c r="P90" s="50">
        <f t="shared" si="4"/>
        <v>2.8331293726477176</v>
      </c>
      <c r="Q90" s="108">
        <f t="shared" si="5"/>
        <v>1.4396545752614931</v>
      </c>
      <c r="R90" s="108">
        <f t="shared" si="1"/>
        <v>1.0136461243621417</v>
      </c>
      <c r="S90" s="108">
        <f t="shared" si="6"/>
        <v>0.14719804197741809</v>
      </c>
      <c r="T90" s="58" t="s">
        <v>49</v>
      </c>
      <c r="U90" s="58" t="s">
        <v>49</v>
      </c>
    </row>
    <row r="91" spans="1:21" ht="15.6" x14ac:dyDescent="0.3">
      <c r="A91" s="30">
        <v>186781</v>
      </c>
      <c r="B91" s="44">
        <v>1962</v>
      </c>
      <c r="C91" s="41">
        <v>10823</v>
      </c>
      <c r="D91" s="45"/>
      <c r="E91" s="41">
        <v>858</v>
      </c>
      <c r="F91" s="41">
        <v>4610</v>
      </c>
      <c r="G91" s="41">
        <v>2707</v>
      </c>
      <c r="H91" s="41">
        <v>2272</v>
      </c>
      <c r="I91" s="41">
        <v>376</v>
      </c>
      <c r="J91" s="58" t="s">
        <v>49</v>
      </c>
      <c r="K91" s="58" t="s">
        <v>49</v>
      </c>
      <c r="M91" s="44">
        <v>1962</v>
      </c>
      <c r="N91" s="50">
        <f t="shared" si="2"/>
        <v>5.7944865912485746</v>
      </c>
      <c r="O91" s="50">
        <f t="shared" si="3"/>
        <v>0.45936149822519423</v>
      </c>
      <c r="P91" s="50">
        <f t="shared" si="4"/>
        <v>2.4681311268276751</v>
      </c>
      <c r="Q91" s="108">
        <f t="shared" si="5"/>
        <v>1.4492908807641034</v>
      </c>
      <c r="R91" s="108">
        <f t="shared" si="1"/>
        <v>1.2163978134820994</v>
      </c>
      <c r="S91" s="108">
        <f t="shared" si="6"/>
        <v>0.20130527194950235</v>
      </c>
      <c r="T91" s="58" t="s">
        <v>49</v>
      </c>
      <c r="U91" s="58" t="s">
        <v>49</v>
      </c>
    </row>
    <row r="92" spans="1:21" ht="15.6" x14ac:dyDescent="0.3">
      <c r="A92" s="30">
        <v>207952</v>
      </c>
      <c r="B92" s="44">
        <v>1963</v>
      </c>
      <c r="C92" s="41">
        <v>13821</v>
      </c>
      <c r="D92" s="45"/>
      <c r="E92" s="41">
        <v>1421</v>
      </c>
      <c r="F92" s="41">
        <v>4842</v>
      </c>
      <c r="G92" s="41">
        <v>3135</v>
      </c>
      <c r="H92" s="41">
        <v>3982</v>
      </c>
      <c r="I92" s="41">
        <v>441</v>
      </c>
      <c r="J92" s="58" t="s">
        <v>49</v>
      </c>
      <c r="K92" s="58" t="s">
        <v>49</v>
      </c>
      <c r="M92" s="44">
        <v>1963</v>
      </c>
      <c r="N92" s="50">
        <f t="shared" si="2"/>
        <v>6.6462452873740103</v>
      </c>
      <c r="O92" s="50">
        <f t="shared" si="3"/>
        <v>0.68333076863891673</v>
      </c>
      <c r="P92" s="50">
        <f t="shared" si="4"/>
        <v>2.328421943525429</v>
      </c>
      <c r="Q92" s="108">
        <f t="shared" si="5"/>
        <v>1.5075594367931062</v>
      </c>
      <c r="R92" s="108">
        <f t="shared" si="1"/>
        <v>1.9148649688389627</v>
      </c>
      <c r="S92" s="108">
        <f t="shared" si="6"/>
        <v>0.21206816957759483</v>
      </c>
      <c r="T92" s="58" t="s">
        <v>49</v>
      </c>
      <c r="U92" s="58" t="s">
        <v>49</v>
      </c>
    </row>
    <row r="93" spans="1:21" ht="15.6" x14ac:dyDescent="0.3">
      <c r="A93" s="30">
        <v>245501</v>
      </c>
      <c r="B93" s="44">
        <v>1964</v>
      </c>
      <c r="C93" s="41">
        <v>17436</v>
      </c>
      <c r="D93" s="45"/>
      <c r="E93" s="41">
        <v>2368</v>
      </c>
      <c r="F93" s="41">
        <v>5447</v>
      </c>
      <c r="G93" s="41">
        <v>3543</v>
      </c>
      <c r="H93" s="41">
        <v>5553</v>
      </c>
      <c r="I93" s="41">
        <v>525</v>
      </c>
      <c r="J93" s="58" t="s">
        <v>49</v>
      </c>
      <c r="K93" s="58" t="s">
        <v>49</v>
      </c>
      <c r="M93" s="44">
        <v>1964</v>
      </c>
      <c r="N93" s="50">
        <f t="shared" si="2"/>
        <v>7.1022113962875917</v>
      </c>
      <c r="O93" s="50">
        <f t="shared" si="3"/>
        <v>0.96455818917234559</v>
      </c>
      <c r="P93" s="50">
        <f t="shared" si="4"/>
        <v>2.2187282332862188</v>
      </c>
      <c r="Q93" s="108">
        <f t="shared" si="5"/>
        <v>1.443171310911157</v>
      </c>
      <c r="R93" s="108">
        <f t="shared" si="1"/>
        <v>2.2619052468218053</v>
      </c>
      <c r="S93" s="108">
        <f t="shared" si="6"/>
        <v>0.21384841609606481</v>
      </c>
      <c r="T93" s="58" t="s">
        <v>49</v>
      </c>
      <c r="U93" s="58" t="s">
        <v>49</v>
      </c>
    </row>
    <row r="94" spans="1:21" ht="15.6" x14ac:dyDescent="0.3">
      <c r="A94" s="30">
        <v>267420</v>
      </c>
      <c r="B94" s="44">
        <v>1965</v>
      </c>
      <c r="C94" s="41">
        <v>13049</v>
      </c>
      <c r="D94" s="45"/>
      <c r="E94" s="41">
        <v>1124</v>
      </c>
      <c r="F94" s="41">
        <v>5779</v>
      </c>
      <c r="G94" s="41">
        <v>3409</v>
      </c>
      <c r="H94" s="41">
        <v>2413</v>
      </c>
      <c r="I94" s="41">
        <v>324</v>
      </c>
      <c r="J94" s="58" t="s">
        <v>49</v>
      </c>
      <c r="K94" s="58" t="s">
        <v>49</v>
      </c>
      <c r="M94" s="44">
        <v>1965</v>
      </c>
      <c r="N94" s="50">
        <f t="shared" si="2"/>
        <v>4.8795901578042038</v>
      </c>
      <c r="O94" s="50">
        <f t="shared" si="3"/>
        <v>0.42031261685737786</v>
      </c>
      <c r="P94" s="50">
        <f t="shared" si="4"/>
        <v>2.1610201181661806</v>
      </c>
      <c r="Q94" s="108">
        <f t="shared" si="5"/>
        <v>1.2747737641163712</v>
      </c>
      <c r="R94" s="108">
        <f t="shared" si="1"/>
        <v>0.9023259292498691</v>
      </c>
      <c r="S94" s="108">
        <f t="shared" si="6"/>
        <v>0.12115772941440431</v>
      </c>
      <c r="T94" s="58" t="s">
        <v>49</v>
      </c>
      <c r="U94" s="58" t="s">
        <v>49</v>
      </c>
    </row>
    <row r="95" spans="1:21" ht="15.6" x14ac:dyDescent="0.3">
      <c r="A95" s="30">
        <v>297196</v>
      </c>
      <c r="B95" s="44">
        <v>1966</v>
      </c>
      <c r="C95" s="41">
        <v>15475</v>
      </c>
      <c r="D95" s="45"/>
      <c r="E95" s="41">
        <v>1267</v>
      </c>
      <c r="F95" s="41">
        <v>7719</v>
      </c>
      <c r="G95" s="41">
        <v>2902</v>
      </c>
      <c r="H95" s="41">
        <v>3424</v>
      </c>
      <c r="I95" s="41">
        <v>163</v>
      </c>
      <c r="J95" s="58" t="s">
        <v>49</v>
      </c>
      <c r="K95" s="58" t="s">
        <v>49</v>
      </c>
      <c r="M95" s="44">
        <v>1966</v>
      </c>
      <c r="N95" s="50">
        <f t="shared" si="2"/>
        <v>5.2070014401270539</v>
      </c>
      <c r="O95" s="50">
        <f t="shared" si="3"/>
        <v>0.42631798543721988</v>
      </c>
      <c r="P95" s="50">
        <f t="shared" si="4"/>
        <v>2.5972758718152331</v>
      </c>
      <c r="Q95" s="108">
        <f t="shared" si="5"/>
        <v>0.97645997927293771</v>
      </c>
      <c r="R95" s="108">
        <f t="shared" si="1"/>
        <v>1.1521016433599376</v>
      </c>
      <c r="S95" s="108">
        <f t="shared" si="6"/>
        <v>5.4845960241725999E-2</v>
      </c>
      <c r="T95" s="58" t="s">
        <v>49</v>
      </c>
      <c r="U95" s="58" t="s">
        <v>49</v>
      </c>
    </row>
    <row r="96" spans="1:21" ht="15.6" x14ac:dyDescent="0.3">
      <c r="A96" s="30">
        <v>325025</v>
      </c>
      <c r="B96" s="44">
        <v>1967</v>
      </c>
      <c r="C96" s="41">
        <v>21057</v>
      </c>
      <c r="D96" s="45"/>
      <c r="E96" s="41">
        <v>2405</v>
      </c>
      <c r="F96" s="41">
        <v>8520</v>
      </c>
      <c r="G96" s="41">
        <v>4902</v>
      </c>
      <c r="H96" s="41">
        <v>4769</v>
      </c>
      <c r="I96" s="41">
        <v>461</v>
      </c>
      <c r="J96" s="58" t="s">
        <v>49</v>
      </c>
      <c r="K96" s="58" t="s">
        <v>49</v>
      </c>
      <c r="M96" s="44">
        <v>1967</v>
      </c>
      <c r="N96" s="50">
        <f t="shared" si="2"/>
        <v>6.4785785708791632</v>
      </c>
      <c r="O96" s="50">
        <f t="shared" si="3"/>
        <v>0.73994308130143838</v>
      </c>
      <c r="P96" s="50">
        <f t="shared" si="4"/>
        <v>2.6213368202445966</v>
      </c>
      <c r="Q96" s="108">
        <f t="shared" si="5"/>
        <v>1.5081916775632644</v>
      </c>
      <c r="R96" s="108">
        <f t="shared" si="1"/>
        <v>1.4672717483270517</v>
      </c>
      <c r="S96" s="108">
        <f t="shared" si="6"/>
        <v>0.14183524344281209</v>
      </c>
      <c r="T96" s="58" t="s">
        <v>49</v>
      </c>
      <c r="U96" s="58" t="s">
        <v>49</v>
      </c>
    </row>
    <row r="97" spans="1:23" ht="15.6" x14ac:dyDescent="0.3">
      <c r="A97" s="30">
        <v>359858</v>
      </c>
      <c r="B97" s="44">
        <v>1968</v>
      </c>
      <c r="C97" s="41">
        <v>23314</v>
      </c>
      <c r="D97" s="45"/>
      <c r="E97" s="41">
        <v>2461</v>
      </c>
      <c r="F97" s="41">
        <v>8749</v>
      </c>
      <c r="G97" s="41">
        <v>5461</v>
      </c>
      <c r="H97" s="41">
        <v>6199</v>
      </c>
      <c r="I97" s="41">
        <v>444</v>
      </c>
      <c r="J97" s="58" t="s">
        <v>49</v>
      </c>
      <c r="K97" s="58" t="s">
        <v>49</v>
      </c>
      <c r="M97" s="44">
        <v>1968</v>
      </c>
      <c r="N97" s="50">
        <f t="shared" si="2"/>
        <v>6.4786665851530323</v>
      </c>
      <c r="O97" s="50">
        <f t="shared" si="3"/>
        <v>0.68388086411862459</v>
      </c>
      <c r="P97" s="50">
        <f t="shared" si="4"/>
        <v>2.4312367656131029</v>
      </c>
      <c r="Q97" s="108">
        <f t="shared" si="5"/>
        <v>1.5175430308621733</v>
      </c>
      <c r="R97" s="108">
        <f t="shared" si="1"/>
        <v>1.7226239238810863</v>
      </c>
      <c r="S97" s="108">
        <f t="shared" si="6"/>
        <v>0.12338200067804524</v>
      </c>
      <c r="T97" s="58" t="s">
        <v>49</v>
      </c>
      <c r="U97" s="58" t="s">
        <v>49</v>
      </c>
    </row>
    <row r="98" spans="1:23" ht="15.6" x14ac:dyDescent="0.3">
      <c r="A98" s="30">
        <v>397796</v>
      </c>
      <c r="B98" s="44">
        <v>1969</v>
      </c>
      <c r="C98" s="41">
        <v>26339</v>
      </c>
      <c r="D98" s="45"/>
      <c r="E98" s="41">
        <v>2897</v>
      </c>
      <c r="F98" s="41">
        <v>9593</v>
      </c>
      <c r="G98" s="41">
        <v>5841</v>
      </c>
      <c r="H98" s="41">
        <v>7365</v>
      </c>
      <c r="I98" s="41">
        <v>643</v>
      </c>
      <c r="J98" s="58" t="s">
        <v>49</v>
      </c>
      <c r="K98" s="58" t="s">
        <v>49</v>
      </c>
      <c r="M98" s="44">
        <v>1969</v>
      </c>
      <c r="N98" s="50">
        <f t="shared" si="2"/>
        <v>6.6212329937958154</v>
      </c>
      <c r="O98" s="50">
        <f t="shared" si="3"/>
        <v>0.72826272762923705</v>
      </c>
      <c r="P98" s="50">
        <f t="shared" si="4"/>
        <v>2.4115375720218402</v>
      </c>
      <c r="Q98" s="108">
        <f t="shared" si="5"/>
        <v>1.4683405564661283</v>
      </c>
      <c r="R98" s="108">
        <f t="shared" si="1"/>
        <v>1.8514514977526171</v>
      </c>
      <c r="S98" s="108">
        <f t="shared" si="6"/>
        <v>0.1616406399259922</v>
      </c>
      <c r="T98" s="58" t="s">
        <v>49</v>
      </c>
      <c r="U98" s="58" t="s">
        <v>49</v>
      </c>
    </row>
    <row r="99" spans="1:23" ht="15.6" x14ac:dyDescent="0.3">
      <c r="A99" s="30">
        <v>444300</v>
      </c>
      <c r="B99" s="44">
        <v>1970</v>
      </c>
      <c r="C99" s="41">
        <v>29205</v>
      </c>
      <c r="D99" s="45"/>
      <c r="E99" s="41">
        <v>3921</v>
      </c>
      <c r="F99" s="41">
        <v>11097</v>
      </c>
      <c r="G99" s="41">
        <v>5525</v>
      </c>
      <c r="H99" s="41">
        <v>8196</v>
      </c>
      <c r="I99" s="41">
        <v>466</v>
      </c>
      <c r="J99" s="58" t="s">
        <v>49</v>
      </c>
      <c r="K99" s="58" t="s">
        <v>49</v>
      </c>
      <c r="M99" s="44">
        <v>1970</v>
      </c>
      <c r="N99" s="50">
        <f t="shared" si="2"/>
        <v>6.5732613099257264</v>
      </c>
      <c r="O99" s="50">
        <f t="shared" si="3"/>
        <v>0.88251181634031073</v>
      </c>
      <c r="P99" s="50">
        <f t="shared" si="4"/>
        <v>2.4976367319378796</v>
      </c>
      <c r="Q99" s="108">
        <f t="shared" si="5"/>
        <v>1.2435291469727661</v>
      </c>
      <c r="R99" s="108">
        <f t="shared" si="1"/>
        <v>1.8446995273463878</v>
      </c>
      <c r="S99" s="108">
        <f t="shared" si="6"/>
        <v>0.10488408732838173</v>
      </c>
      <c r="T99" s="58" t="s">
        <v>49</v>
      </c>
      <c r="U99" s="58" t="s">
        <v>49</v>
      </c>
    </row>
    <row r="100" spans="1:23" ht="15.6" x14ac:dyDescent="0.3">
      <c r="A100" s="30">
        <v>490011</v>
      </c>
      <c r="B100" s="44">
        <v>1971</v>
      </c>
      <c r="C100" s="41">
        <v>22398</v>
      </c>
      <c r="D100" s="45"/>
      <c r="E100" s="41">
        <v>3264</v>
      </c>
      <c r="F100" s="41">
        <v>9328</v>
      </c>
      <c r="G100" s="41">
        <v>4589</v>
      </c>
      <c r="H100" s="41">
        <v>4854</v>
      </c>
      <c r="I100" s="41">
        <v>307</v>
      </c>
      <c r="J100" s="41">
        <v>56</v>
      </c>
      <c r="K100" s="58" t="s">
        <v>49</v>
      </c>
      <c r="M100" s="44">
        <v>1971</v>
      </c>
      <c r="N100" s="50">
        <f t="shared" si="2"/>
        <v>4.570917795722953</v>
      </c>
      <c r="O100" s="50">
        <f t="shared" si="3"/>
        <v>0.66610749554601834</v>
      </c>
      <c r="P100" s="50">
        <f t="shared" si="4"/>
        <v>1.9036307348202386</v>
      </c>
      <c r="Q100" s="108">
        <f t="shared" si="5"/>
        <v>0.93650958856025679</v>
      </c>
      <c r="R100" s="108">
        <f t="shared" si="1"/>
        <v>0.99059000716310452</v>
      </c>
      <c r="S100" s="108">
        <f t="shared" si="6"/>
        <v>6.2651654758770714E-2</v>
      </c>
      <c r="T100" s="108">
        <f>(J100/A100)*100</f>
        <v>1.1428314874564039E-2</v>
      </c>
      <c r="U100" s="58" t="s">
        <v>49</v>
      </c>
    </row>
    <row r="101" spans="1:23" ht="15.6" x14ac:dyDescent="0.3">
      <c r="A101" s="30">
        <v>564726</v>
      </c>
      <c r="B101" s="44">
        <v>1972</v>
      </c>
      <c r="C101" s="41">
        <v>33298</v>
      </c>
      <c r="D101" s="45"/>
      <c r="E101" s="41">
        <v>4948</v>
      </c>
      <c r="F101" s="41">
        <v>11481</v>
      </c>
      <c r="G101" s="41">
        <v>7877</v>
      </c>
      <c r="H101" s="41">
        <v>7682</v>
      </c>
      <c r="I101" s="41">
        <v>1170</v>
      </c>
      <c r="J101" s="41">
        <v>140</v>
      </c>
      <c r="K101" s="58" t="s">
        <v>49</v>
      </c>
      <c r="M101" s="44">
        <v>1972</v>
      </c>
      <c r="N101" s="50">
        <f t="shared" si="2"/>
        <v>5.8963107772618937</v>
      </c>
      <c r="O101" s="50">
        <f t="shared" si="3"/>
        <v>0.87617711952345034</v>
      </c>
      <c r="P101" s="50">
        <f t="shared" si="4"/>
        <v>2.0330213236153463</v>
      </c>
      <c r="Q101" s="108">
        <f t="shared" si="5"/>
        <v>1.3948357256439405</v>
      </c>
      <c r="R101" s="108">
        <f t="shared" si="1"/>
        <v>1.3603057057758983</v>
      </c>
      <c r="S101" s="108">
        <f t="shared" si="6"/>
        <v>0.20718011920825319</v>
      </c>
      <c r="T101" s="108">
        <f t="shared" ref="T101:T111" si="7">(J101/A101)*100</f>
        <v>2.4790783495004656E-2</v>
      </c>
      <c r="U101" s="58" t="s">
        <v>49</v>
      </c>
    </row>
    <row r="102" spans="1:23" ht="15.6" x14ac:dyDescent="0.3">
      <c r="A102" s="30">
        <v>690891</v>
      </c>
      <c r="B102" s="44">
        <v>1973</v>
      </c>
      <c r="C102" s="41">
        <v>49838</v>
      </c>
      <c r="D102" s="45"/>
      <c r="E102" s="41">
        <v>7044</v>
      </c>
      <c r="F102" s="41">
        <v>16222</v>
      </c>
      <c r="G102" s="41">
        <v>12651</v>
      </c>
      <c r="H102" s="41">
        <v>12835</v>
      </c>
      <c r="I102" s="41">
        <v>865</v>
      </c>
      <c r="J102" s="41">
        <v>221</v>
      </c>
      <c r="K102" s="58" t="s">
        <v>49</v>
      </c>
      <c r="M102" s="44">
        <v>1973</v>
      </c>
      <c r="N102" s="50">
        <f t="shared" si="2"/>
        <v>7.2135836188342299</v>
      </c>
      <c r="O102" s="50">
        <f t="shared" si="3"/>
        <v>1.0195530119801821</v>
      </c>
      <c r="P102" s="50">
        <f t="shared" si="4"/>
        <v>2.3479825327005273</v>
      </c>
      <c r="Q102" s="108">
        <f t="shared" si="5"/>
        <v>1.8311137357412386</v>
      </c>
      <c r="R102" s="108">
        <f t="shared" si="1"/>
        <v>1.8577460120337361</v>
      </c>
      <c r="S102" s="108">
        <f t="shared" si="6"/>
        <v>0.12520064670114389</v>
      </c>
      <c r="T102" s="108">
        <f t="shared" si="7"/>
        <v>3.1987679677402084E-2</v>
      </c>
      <c r="U102" s="58" t="s">
        <v>49</v>
      </c>
    </row>
    <row r="103" spans="1:23" ht="15.6" x14ac:dyDescent="0.3">
      <c r="A103" s="30">
        <v>899707</v>
      </c>
      <c r="B103" s="44">
        <v>1974</v>
      </c>
      <c r="C103" s="41">
        <v>64818</v>
      </c>
      <c r="D103" s="45"/>
      <c r="E103" s="41">
        <v>10969</v>
      </c>
      <c r="F103" s="41">
        <v>23346</v>
      </c>
      <c r="G103" s="41">
        <v>15541</v>
      </c>
      <c r="H103" s="41">
        <v>13451</v>
      </c>
      <c r="I103" s="41">
        <v>1117</v>
      </c>
      <c r="J103" s="41">
        <v>394</v>
      </c>
      <c r="K103" s="58" t="s">
        <v>49</v>
      </c>
      <c r="M103" s="44">
        <v>1974</v>
      </c>
      <c r="N103" s="50">
        <f t="shared" si="2"/>
        <v>7.2043454146738881</v>
      </c>
      <c r="O103" s="50">
        <f t="shared" si="3"/>
        <v>1.2191746868702811</v>
      </c>
      <c r="P103" s="50">
        <f t="shared" si="4"/>
        <v>2.5948447661294174</v>
      </c>
      <c r="Q103" s="108">
        <f t="shared" si="5"/>
        <v>1.7273401229511387</v>
      </c>
      <c r="R103" s="108">
        <f t="shared" si="1"/>
        <v>1.4950422748739312</v>
      </c>
      <c r="S103" s="108">
        <f t="shared" si="6"/>
        <v>0.12415152933121562</v>
      </c>
      <c r="T103" s="108">
        <f t="shared" si="7"/>
        <v>4.3792034517904158E-2</v>
      </c>
      <c r="U103" s="58" t="s">
        <v>49</v>
      </c>
    </row>
    <row r="104" spans="1:23" ht="15.6" x14ac:dyDescent="0.3">
      <c r="A104" s="30">
        <v>1100050</v>
      </c>
      <c r="B104" s="44">
        <v>1975</v>
      </c>
      <c r="C104" s="41">
        <v>95767</v>
      </c>
      <c r="D104" s="41"/>
      <c r="E104" s="41">
        <v>17322</v>
      </c>
      <c r="F104" s="41">
        <v>39754</v>
      </c>
      <c r="G104" s="41">
        <v>19827</v>
      </c>
      <c r="H104" s="41">
        <v>15776</v>
      </c>
      <c r="I104" s="41">
        <v>2058</v>
      </c>
      <c r="J104" s="41">
        <v>1030</v>
      </c>
      <c r="K104" s="58" t="s">
        <v>49</v>
      </c>
      <c r="M104" s="44">
        <v>1975</v>
      </c>
      <c r="N104" s="50">
        <f t="shared" si="2"/>
        <v>8.7056951956729236</v>
      </c>
      <c r="O104" s="50">
        <f t="shared" si="3"/>
        <v>1.5746556974682968</v>
      </c>
      <c r="P104" s="50">
        <f t="shared" si="4"/>
        <v>3.6138357347393297</v>
      </c>
      <c r="Q104" s="108">
        <f t="shared" si="5"/>
        <v>1.8023726194263896</v>
      </c>
      <c r="R104" s="108">
        <f t="shared" si="1"/>
        <v>1.4341166310622244</v>
      </c>
      <c r="S104" s="108">
        <f t="shared" si="6"/>
        <v>0.18708240534521159</v>
      </c>
      <c r="T104" s="108">
        <f t="shared" si="7"/>
        <v>9.3632107631471298E-2</v>
      </c>
      <c r="U104" s="58" t="s">
        <v>49</v>
      </c>
    </row>
    <row r="105" spans="1:23" ht="15.6" x14ac:dyDescent="0.3">
      <c r="A105" s="30">
        <v>1370968</v>
      </c>
      <c r="B105" s="44">
        <v>1976</v>
      </c>
      <c r="C105" s="41">
        <v>108611</v>
      </c>
      <c r="D105" s="41"/>
      <c r="E105" s="41">
        <v>15095</v>
      </c>
      <c r="F105" s="41">
        <v>49955</v>
      </c>
      <c r="G105" s="41">
        <v>20826</v>
      </c>
      <c r="H105" s="41">
        <v>15760</v>
      </c>
      <c r="I105" s="41">
        <v>4621</v>
      </c>
      <c r="J105" s="41">
        <v>2354</v>
      </c>
      <c r="K105" s="58" t="s">
        <v>49</v>
      </c>
      <c r="M105" s="44">
        <v>1976</v>
      </c>
      <c r="N105" s="50">
        <f t="shared" si="2"/>
        <v>7.9222126264070356</v>
      </c>
      <c r="O105" s="50">
        <f t="shared" si="3"/>
        <v>1.1010468515676515</v>
      </c>
      <c r="P105" s="50">
        <f t="shared" si="4"/>
        <v>3.6437757847010288</v>
      </c>
      <c r="Q105" s="108">
        <f t="shared" si="5"/>
        <v>1.5190726552333826</v>
      </c>
      <c r="R105" s="108">
        <f t="shared" si="1"/>
        <v>1.1495527247900754</v>
      </c>
      <c r="S105" s="108">
        <f t="shared" si="6"/>
        <v>0.33706111302379049</v>
      </c>
      <c r="T105" s="108">
        <f t="shared" si="7"/>
        <v>0.17170349709110644</v>
      </c>
      <c r="U105" s="58" t="s">
        <v>49</v>
      </c>
    </row>
    <row r="106" spans="1:23" ht="15.6" x14ac:dyDescent="0.3">
      <c r="A106" s="30">
        <v>1849263</v>
      </c>
      <c r="B106" s="44">
        <v>1977</v>
      </c>
      <c r="C106" s="41">
        <v>140102</v>
      </c>
      <c r="D106" s="41"/>
      <c r="E106" s="41">
        <v>25774</v>
      </c>
      <c r="F106" s="41">
        <v>63293</v>
      </c>
      <c r="G106" s="41">
        <v>26570</v>
      </c>
      <c r="H106" s="41">
        <v>19375</v>
      </c>
      <c r="I106" s="41">
        <v>3885</v>
      </c>
      <c r="J106" s="41">
        <v>1205</v>
      </c>
      <c r="K106" s="58" t="s">
        <v>49</v>
      </c>
      <c r="M106" s="44">
        <v>1977</v>
      </c>
      <c r="N106" s="50">
        <f t="shared" si="2"/>
        <v>7.5760992352088374</v>
      </c>
      <c r="O106" s="50">
        <f t="shared" si="3"/>
        <v>1.393744426833825</v>
      </c>
      <c r="P106" s="50">
        <f t="shared" si="4"/>
        <v>3.4226067357644641</v>
      </c>
      <c r="Q106" s="108">
        <f t="shared" si="5"/>
        <v>1.4367886017294458</v>
      </c>
      <c r="R106" s="108">
        <f t="shared" si="1"/>
        <v>1.0477146841741818</v>
      </c>
      <c r="S106" s="108">
        <f t="shared" si="6"/>
        <v>0.21008369280086175</v>
      </c>
      <c r="T106" s="108">
        <f t="shared" si="7"/>
        <v>6.5161093906058787E-2</v>
      </c>
      <c r="U106" s="58" t="s">
        <v>49</v>
      </c>
    </row>
    <row r="107" spans="1:23" ht="15.6" x14ac:dyDescent="0.3">
      <c r="A107" s="30">
        <v>2337398</v>
      </c>
      <c r="B107" s="44">
        <v>1978</v>
      </c>
      <c r="C107" s="41">
        <v>217382</v>
      </c>
      <c r="D107" s="41"/>
      <c r="E107" s="41">
        <v>41002</v>
      </c>
      <c r="F107" s="41">
        <v>104454</v>
      </c>
      <c r="G107" s="41">
        <v>31556</v>
      </c>
      <c r="H107" s="41">
        <v>34846</v>
      </c>
      <c r="I107" s="41">
        <v>3591</v>
      </c>
      <c r="J107" s="41">
        <v>1933</v>
      </c>
      <c r="K107" s="58" t="s">
        <v>49</v>
      </c>
      <c r="M107" s="44">
        <v>1978</v>
      </c>
      <c r="N107" s="50">
        <f t="shared" si="2"/>
        <v>9.300170531505545</v>
      </c>
      <c r="O107" s="50">
        <f t="shared" si="3"/>
        <v>1.7541728024067789</v>
      </c>
      <c r="P107" s="50">
        <f t="shared" si="4"/>
        <v>4.4688153237061039</v>
      </c>
      <c r="Q107" s="108">
        <f t="shared" si="5"/>
        <v>1.3500482160077145</v>
      </c>
      <c r="R107" s="108">
        <f t="shared" si="1"/>
        <v>1.490803021137179</v>
      </c>
      <c r="S107" s="108">
        <f t="shared" si="6"/>
        <v>0.15363237240726654</v>
      </c>
      <c r="T107" s="108">
        <f t="shared" si="7"/>
        <v>8.2698795840502992E-2</v>
      </c>
      <c r="U107" s="58" t="s">
        <v>49</v>
      </c>
    </row>
    <row r="108" spans="1:23" ht="15.6" x14ac:dyDescent="0.3">
      <c r="A108" s="30">
        <v>3067526</v>
      </c>
      <c r="B108" s="44">
        <v>1979</v>
      </c>
      <c r="C108" s="41">
        <v>313751</v>
      </c>
      <c r="D108" s="41"/>
      <c r="E108" s="41">
        <v>47030</v>
      </c>
      <c r="F108" s="41">
        <v>145509</v>
      </c>
      <c r="G108" s="41">
        <v>44268</v>
      </c>
      <c r="H108" s="41">
        <v>53834</v>
      </c>
      <c r="I108" s="41">
        <v>7358</v>
      </c>
      <c r="J108" s="41">
        <v>3295</v>
      </c>
      <c r="K108" s="41">
        <v>12457</v>
      </c>
      <c r="M108" s="44">
        <v>1979</v>
      </c>
      <c r="N108" s="50">
        <f t="shared" si="2"/>
        <v>10.22814476552114</v>
      </c>
      <c r="O108" s="50">
        <f t="shared" si="3"/>
        <v>1.5331573391716973</v>
      </c>
      <c r="P108" s="50">
        <f t="shared" si="4"/>
        <v>4.7435294761967794</v>
      </c>
      <c r="Q108" s="108">
        <f t="shared" si="5"/>
        <v>1.443117352550557</v>
      </c>
      <c r="R108" s="108">
        <f t="shared" si="1"/>
        <v>1.7549647500950276</v>
      </c>
      <c r="S108" s="108">
        <f t="shared" si="6"/>
        <v>0.23986756754465979</v>
      </c>
      <c r="T108" s="108">
        <f t="shared" si="7"/>
        <v>0.10741555246801494</v>
      </c>
      <c r="U108" s="108">
        <f>(K108/A108)*100</f>
        <v>0.40609272749440428</v>
      </c>
    </row>
    <row r="109" spans="1:23" ht="15.6" x14ac:dyDescent="0.3">
      <c r="A109" s="30">
        <v>4391907</v>
      </c>
      <c r="B109" s="44">
        <v>1980</v>
      </c>
      <c r="C109" s="41">
        <v>486178</v>
      </c>
      <c r="D109" s="41" t="s">
        <v>101</v>
      </c>
      <c r="E109" s="41">
        <v>76863</v>
      </c>
      <c r="F109" s="41">
        <v>221744</v>
      </c>
      <c r="G109" s="41">
        <v>58586</v>
      </c>
      <c r="H109" s="41">
        <v>81606</v>
      </c>
      <c r="I109" s="41">
        <v>15800</v>
      </c>
      <c r="J109" s="41">
        <v>6598</v>
      </c>
      <c r="K109" s="41">
        <v>15385</v>
      </c>
      <c r="M109" s="44">
        <v>1980</v>
      </c>
      <c r="N109" s="50">
        <f t="shared" si="2"/>
        <v>11.069860996601248</v>
      </c>
      <c r="O109" s="50">
        <f t="shared" si="3"/>
        <v>1.7501053642529316</v>
      </c>
      <c r="P109" s="50">
        <f t="shared" si="4"/>
        <v>5.0489229393973964</v>
      </c>
      <c r="Q109" s="108">
        <f t="shared" si="5"/>
        <v>1.3339535650458902</v>
      </c>
      <c r="R109" s="108">
        <f t="shared" si="1"/>
        <v>1.8580994542917235</v>
      </c>
      <c r="S109" s="108">
        <f t="shared" si="6"/>
        <v>0.35975260860487257</v>
      </c>
      <c r="T109" s="108">
        <f t="shared" si="7"/>
        <v>0.15023086782119929</v>
      </c>
      <c r="U109" s="108">
        <f>(K109/A109)*100</f>
        <v>0.3503034103408838</v>
      </c>
    </row>
    <row r="110" spans="1:23" ht="15.6" x14ac:dyDescent="0.3">
      <c r="A110" s="36">
        <v>6032265.5</v>
      </c>
      <c r="B110" s="44">
        <v>1981</v>
      </c>
      <c r="C110" s="41">
        <v>758495</v>
      </c>
      <c r="D110" s="41"/>
      <c r="E110" s="41">
        <v>104951</v>
      </c>
      <c r="F110" s="41">
        <v>375297</v>
      </c>
      <c r="G110" s="41">
        <v>103874</v>
      </c>
      <c r="H110" s="41">
        <v>117417</v>
      </c>
      <c r="I110" s="41">
        <v>26777</v>
      </c>
      <c r="J110" s="41">
        <v>9112</v>
      </c>
      <c r="K110" s="41">
        <v>21067</v>
      </c>
      <c r="M110" s="44">
        <v>1981</v>
      </c>
      <c r="N110" s="50">
        <f t="shared" si="2"/>
        <v>12.573965784496721</v>
      </c>
      <c r="O110" s="50">
        <f t="shared" si="3"/>
        <v>1.7398272672182615</v>
      </c>
      <c r="P110" s="50">
        <f t="shared" si="4"/>
        <v>6.2214934007795248</v>
      </c>
      <c r="Q110" s="108">
        <f t="shared" si="5"/>
        <v>1.7219732785302637</v>
      </c>
      <c r="R110" s="108">
        <f t="shared" si="1"/>
        <v>1.9464826274639271</v>
      </c>
      <c r="S110" s="108">
        <f t="shared" si="6"/>
        <v>0.4438962442883192</v>
      </c>
      <c r="T110" s="108">
        <f t="shared" si="7"/>
        <v>0.15105435926187266</v>
      </c>
      <c r="U110" s="108">
        <f>(K110/A110)*100</f>
        <v>0.34923860695455133</v>
      </c>
    </row>
    <row r="111" spans="1:23" ht="15.6" x14ac:dyDescent="0.3">
      <c r="A111" s="36">
        <v>9595751.5</v>
      </c>
      <c r="B111" s="44">
        <v>1982</v>
      </c>
      <c r="C111" s="41">
        <v>1016042</v>
      </c>
      <c r="D111" s="41" t="s">
        <v>102</v>
      </c>
      <c r="E111" s="41">
        <v>154962</v>
      </c>
      <c r="F111" s="41">
        <v>524611</v>
      </c>
      <c r="G111" s="41">
        <v>148628</v>
      </c>
      <c r="H111" s="41">
        <v>90276</v>
      </c>
      <c r="I111" s="41">
        <v>23724</v>
      </c>
      <c r="J111" s="41">
        <v>15442</v>
      </c>
      <c r="K111" s="58" t="s">
        <v>49</v>
      </c>
      <c r="L111" s="33"/>
      <c r="M111" s="44">
        <v>1982</v>
      </c>
      <c r="N111" s="50">
        <f t="shared" si="2"/>
        <v>10.588456776939251</v>
      </c>
      <c r="O111" s="50">
        <f t="shared" si="3"/>
        <v>1.6149021783233968</v>
      </c>
      <c r="P111" s="50">
        <f t="shared" si="4"/>
        <v>5.4671174008622456</v>
      </c>
      <c r="Q111" s="108">
        <f t="shared" si="5"/>
        <v>1.5488937995111691</v>
      </c>
      <c r="R111" s="108">
        <f>(H111/A111)*100</f>
        <v>0.94079134917155782</v>
      </c>
      <c r="S111" s="108">
        <f t="shared" si="6"/>
        <v>0.24723441410503388</v>
      </c>
      <c r="T111" s="108">
        <f t="shared" si="7"/>
        <v>0.16092538453085201</v>
      </c>
      <c r="U111" s="58" t="s">
        <v>49</v>
      </c>
      <c r="V111" s="33"/>
      <c r="W111" s="33"/>
    </row>
    <row r="112" spans="1:23" ht="15.6" x14ac:dyDescent="0.3">
      <c r="A112" s="36">
        <v>17493311.75</v>
      </c>
      <c r="B112" s="44">
        <v>1983</v>
      </c>
      <c r="C112" s="41">
        <v>1365427</v>
      </c>
      <c r="D112" s="41" t="s">
        <v>103</v>
      </c>
      <c r="E112" s="41">
        <v>124435</v>
      </c>
      <c r="F112" s="41">
        <v>659780</v>
      </c>
      <c r="G112" s="41">
        <v>288551</v>
      </c>
      <c r="H112" s="41">
        <v>106303</v>
      </c>
      <c r="I112" s="41">
        <v>38234</v>
      </c>
      <c r="J112" s="41">
        <v>23066</v>
      </c>
      <c r="K112" s="58" t="s">
        <v>49</v>
      </c>
      <c r="L112" s="33"/>
      <c r="M112" s="44">
        <v>1983</v>
      </c>
      <c r="N112" s="50">
        <f t="shared" si="2"/>
        <v>7.8054231212108816</v>
      </c>
      <c r="O112" s="58" t="s">
        <v>49</v>
      </c>
      <c r="P112" s="58" t="s">
        <v>49</v>
      </c>
      <c r="Q112" s="58" t="s">
        <v>49</v>
      </c>
      <c r="R112" s="58" t="s">
        <v>49</v>
      </c>
      <c r="S112" s="58" t="s">
        <v>49</v>
      </c>
      <c r="T112" s="58" t="s">
        <v>49</v>
      </c>
      <c r="U112" s="58" t="s">
        <v>49</v>
      </c>
      <c r="V112" s="33"/>
      <c r="W112" s="33"/>
    </row>
    <row r="113" spans="1:23" ht="15.6" x14ac:dyDescent="0.3">
      <c r="A113" s="36">
        <v>28659770.25</v>
      </c>
      <c r="B113" s="44">
        <v>1984</v>
      </c>
      <c r="C113" s="41">
        <v>2262391</v>
      </c>
      <c r="D113" s="41" t="s">
        <v>104</v>
      </c>
      <c r="E113" s="41">
        <v>229700</v>
      </c>
      <c r="F113" s="41">
        <v>901878</v>
      </c>
      <c r="G113" s="41">
        <v>535620</v>
      </c>
      <c r="H113" s="41">
        <v>201096</v>
      </c>
      <c r="I113" s="41">
        <v>82492</v>
      </c>
      <c r="J113" s="41">
        <v>52773</v>
      </c>
      <c r="K113" s="58" t="s">
        <v>49</v>
      </c>
      <c r="L113" s="33"/>
      <c r="M113" s="44">
        <v>1984</v>
      </c>
      <c r="N113" s="50">
        <f t="shared" si="2"/>
        <v>7.8939606991441256</v>
      </c>
      <c r="O113" s="58" t="s">
        <v>49</v>
      </c>
      <c r="P113" s="58" t="s">
        <v>49</v>
      </c>
      <c r="Q113" s="58" t="s">
        <v>49</v>
      </c>
      <c r="R113" s="58" t="s">
        <v>49</v>
      </c>
      <c r="S113" s="58" t="s">
        <v>49</v>
      </c>
      <c r="T113" s="58" t="s">
        <v>49</v>
      </c>
      <c r="U113" s="58" t="s">
        <v>49</v>
      </c>
      <c r="V113" s="33"/>
      <c r="W113" s="33"/>
    </row>
    <row r="114" spans="1:23" ht="15.6" x14ac:dyDescent="0.3">
      <c r="A114" s="36">
        <v>45940612.5</v>
      </c>
      <c r="B114" s="44">
        <v>1985</v>
      </c>
      <c r="C114" s="47"/>
      <c r="D114" s="47"/>
      <c r="E114" s="47"/>
      <c r="F114" s="47"/>
      <c r="G114" s="47"/>
      <c r="H114" s="47"/>
      <c r="I114" s="47"/>
      <c r="J114" s="43"/>
      <c r="K114" s="43"/>
      <c r="L114" s="33"/>
      <c r="M114" s="44">
        <v>1985</v>
      </c>
      <c r="N114" s="33"/>
      <c r="O114" s="33"/>
      <c r="P114" s="33"/>
      <c r="Q114" s="33"/>
      <c r="R114" s="33"/>
      <c r="S114" s="33"/>
      <c r="T114" s="33"/>
      <c r="U114" s="33"/>
      <c r="V114" s="33"/>
      <c r="W114" s="33"/>
    </row>
    <row r="115" spans="1:23" ht="15.6" x14ac:dyDescent="0.3">
      <c r="A115" s="30">
        <v>76306560.75</v>
      </c>
      <c r="B115" s="44">
        <v>1986</v>
      </c>
      <c r="C115" s="33"/>
      <c r="D115" s="33"/>
      <c r="E115" s="33"/>
      <c r="F115" s="33"/>
      <c r="G115" s="33"/>
      <c r="H115" s="33"/>
      <c r="I115" s="33"/>
      <c r="J115" s="33"/>
      <c r="K115" s="33"/>
      <c r="L115" s="33"/>
      <c r="M115" s="44">
        <v>1986</v>
      </c>
      <c r="N115" s="33"/>
      <c r="O115" s="33"/>
      <c r="P115" s="33"/>
      <c r="Q115" s="33"/>
      <c r="R115" s="33"/>
      <c r="S115" s="33"/>
      <c r="T115" s="33"/>
      <c r="U115" s="33"/>
      <c r="V115" s="33"/>
      <c r="W115" s="33"/>
    </row>
    <row r="116" spans="1:23" ht="15.6" x14ac:dyDescent="0.3">
      <c r="A116" s="30">
        <v>185542049</v>
      </c>
      <c r="B116" s="44">
        <v>1987</v>
      </c>
      <c r="C116" s="33"/>
      <c r="D116" s="33"/>
      <c r="E116" s="33"/>
      <c r="F116" s="33"/>
      <c r="G116" s="33"/>
      <c r="H116" s="33"/>
      <c r="I116" s="33"/>
      <c r="J116" s="33"/>
      <c r="K116" s="33"/>
      <c r="L116" s="33"/>
      <c r="M116" s="44">
        <v>1987</v>
      </c>
      <c r="N116" s="33"/>
      <c r="O116" s="33"/>
      <c r="P116" s="33"/>
      <c r="Q116" s="33"/>
      <c r="R116" s="33"/>
      <c r="S116" s="33"/>
      <c r="T116" s="33"/>
      <c r="U116" s="33"/>
      <c r="V116" s="33"/>
      <c r="W116" s="33"/>
    </row>
    <row r="117" spans="1:23" ht="15.6" x14ac:dyDescent="0.3">
      <c r="A117" s="30">
        <v>378979147.25</v>
      </c>
      <c r="B117" s="44">
        <v>1988</v>
      </c>
      <c r="M117" s="44">
        <v>1988</v>
      </c>
    </row>
    <row r="118" spans="1:23" ht="15.6" x14ac:dyDescent="0.3">
      <c r="A118" s="30">
        <v>499435646.25</v>
      </c>
      <c r="B118" s="44">
        <v>1989</v>
      </c>
      <c r="M118" s="44">
        <v>1989</v>
      </c>
    </row>
    <row r="119" spans="1:23" ht="15.6" x14ac:dyDescent="0.3">
      <c r="A119" s="30">
        <v>672000052.25</v>
      </c>
      <c r="B119" s="44">
        <v>1990</v>
      </c>
      <c r="M119" s="44">
        <v>1990</v>
      </c>
    </row>
    <row r="120" spans="1:23" ht="15.6" x14ac:dyDescent="0.3">
      <c r="A120" s="30">
        <v>864298696</v>
      </c>
      <c r="B120" s="44">
        <v>1991</v>
      </c>
      <c r="M120" s="44">
        <v>1991</v>
      </c>
    </row>
    <row r="121" spans="1:23" ht="15.6" x14ac:dyDescent="0.3">
      <c r="A121" s="30">
        <v>1027650791</v>
      </c>
      <c r="B121" s="44">
        <v>1992</v>
      </c>
      <c r="M121" s="44">
        <v>1992</v>
      </c>
    </row>
    <row r="122" spans="1:23" ht="15.6" x14ac:dyDescent="0.3">
      <c r="A122" s="30">
        <v>1651777888.5</v>
      </c>
      <c r="B122" s="44">
        <v>1993</v>
      </c>
      <c r="M122" s="44">
        <v>1993</v>
      </c>
    </row>
    <row r="123" spans="1:23" ht="15.6" x14ac:dyDescent="0.3">
      <c r="A123" s="30">
        <v>1868526360</v>
      </c>
      <c r="B123" s="44">
        <v>1994</v>
      </c>
      <c r="M123" s="44">
        <v>1994</v>
      </c>
    </row>
    <row r="124" spans="1:23" ht="15.6" x14ac:dyDescent="0.3">
      <c r="A124" s="30">
        <v>2440392366</v>
      </c>
      <c r="B124" s="44">
        <v>1995</v>
      </c>
      <c r="M124" s="44">
        <v>1995</v>
      </c>
    </row>
    <row r="125" spans="1:23" ht="15.6" x14ac:dyDescent="0.3">
      <c r="A125" s="30">
        <v>3284161830.75</v>
      </c>
      <c r="B125" s="44">
        <v>1996</v>
      </c>
      <c r="M125" s="44">
        <v>1996</v>
      </c>
    </row>
    <row r="126" spans="1:23" ht="15.6" x14ac:dyDescent="0.3">
      <c r="A126" s="30">
        <v>4144914168.4999995</v>
      </c>
      <c r="B126" s="44">
        <v>1997</v>
      </c>
      <c r="M126" s="44">
        <v>1997</v>
      </c>
    </row>
    <row r="127" spans="1:23" ht="15.6" x14ac:dyDescent="0.3">
      <c r="A127" s="30">
        <v>5092988046.5</v>
      </c>
      <c r="B127" s="44">
        <v>1998</v>
      </c>
      <c r="M127" s="44">
        <v>1998</v>
      </c>
    </row>
    <row r="128" spans="1:23" ht="15.6" x14ac:dyDescent="0.3">
      <c r="A128" s="30">
        <v>6034995115.999999</v>
      </c>
      <c r="B128" s="44">
        <v>1999</v>
      </c>
      <c r="M128" s="44">
        <v>1999</v>
      </c>
    </row>
    <row r="129" spans="1:21" ht="15.6" x14ac:dyDescent="0.3">
      <c r="A129" s="30">
        <v>7016603942</v>
      </c>
      <c r="B129" s="44">
        <v>2000</v>
      </c>
      <c r="M129" s="44">
        <v>2000</v>
      </c>
    </row>
    <row r="130" spans="1:21" ht="15.6" x14ac:dyDescent="0.3">
      <c r="A130" s="30">
        <v>7437107659.5</v>
      </c>
      <c r="B130" s="44">
        <v>2001</v>
      </c>
      <c r="M130" s="44">
        <v>2001</v>
      </c>
    </row>
    <row r="131" spans="1:21" ht="15.6" x14ac:dyDescent="0.3">
      <c r="A131" s="30">
        <v>7827757972.5</v>
      </c>
      <c r="B131" s="44">
        <v>2002</v>
      </c>
      <c r="M131" s="44">
        <v>2002</v>
      </c>
    </row>
    <row r="132" spans="1:21" ht="15.6" x14ac:dyDescent="0.3">
      <c r="A132" s="30">
        <v>8259533148.500001</v>
      </c>
      <c r="B132" s="44">
        <v>2003</v>
      </c>
      <c r="M132" s="44">
        <v>2003</v>
      </c>
    </row>
    <row r="133" spans="1:21" ht="15.6" x14ac:dyDescent="0.3">
      <c r="A133" s="30">
        <v>9248389798.25</v>
      </c>
      <c r="B133" s="44">
        <v>2004</v>
      </c>
      <c r="M133" s="44">
        <v>2004</v>
      </c>
    </row>
    <row r="134" spans="1:21" ht="15.6" x14ac:dyDescent="0.3">
      <c r="A134" s="30">
        <v>9999598960</v>
      </c>
      <c r="B134" s="44">
        <v>2005</v>
      </c>
      <c r="M134" s="44">
        <v>2005</v>
      </c>
    </row>
    <row r="135" spans="1:21" ht="15.6" x14ac:dyDescent="0.3">
      <c r="A135" s="30">
        <v>11120115768.5</v>
      </c>
      <c r="B135" s="44">
        <v>2006</v>
      </c>
      <c r="M135" s="44">
        <v>2006</v>
      </c>
    </row>
    <row r="136" spans="1:21" ht="15.6" x14ac:dyDescent="0.3">
      <c r="A136" s="30">
        <v>12046753154.999998</v>
      </c>
      <c r="B136" s="44">
        <v>2007</v>
      </c>
      <c r="M136" s="44">
        <v>2007</v>
      </c>
    </row>
    <row r="137" spans="1:21" ht="15.6" x14ac:dyDescent="0.3">
      <c r="A137" s="30">
        <v>12927761287.250002</v>
      </c>
      <c r="B137" s="44">
        <v>2008</v>
      </c>
      <c r="M137" s="44">
        <v>2008</v>
      </c>
    </row>
    <row r="138" spans="1:21" ht="15.6" x14ac:dyDescent="0.3">
      <c r="A138" s="30">
        <v>12749117921.5</v>
      </c>
      <c r="B138" s="44">
        <v>2009</v>
      </c>
      <c r="M138" s="44">
        <v>2009</v>
      </c>
    </row>
    <row r="139" spans="1:21" ht="15.6" x14ac:dyDescent="0.3">
      <c r="A139" s="174">
        <v>13968149523</v>
      </c>
      <c r="B139" s="46">
        <v>2010</v>
      </c>
      <c r="C139" s="60"/>
      <c r="D139" s="60"/>
      <c r="E139" s="60"/>
      <c r="F139" s="60"/>
      <c r="G139" s="60"/>
      <c r="H139" s="60"/>
      <c r="I139" s="60"/>
      <c r="J139" s="60"/>
      <c r="K139" s="60"/>
      <c r="L139" s="60"/>
      <c r="M139" s="46">
        <v>2010</v>
      </c>
      <c r="N139" s="60"/>
      <c r="O139" s="60"/>
      <c r="P139" s="60"/>
      <c r="Q139" s="60"/>
      <c r="R139" s="60"/>
      <c r="S139" s="60"/>
      <c r="T139" s="60"/>
      <c r="U139" s="60"/>
    </row>
    <row r="141" spans="1:21" ht="15.6" x14ac:dyDescent="0.3">
      <c r="A141" s="48" t="s">
        <v>105</v>
      </c>
      <c r="B141" s="47"/>
      <c r="D141" s="47"/>
      <c r="E141" s="47"/>
      <c r="F141" s="47"/>
      <c r="G141" s="47"/>
      <c r="H141" s="47"/>
      <c r="I141" s="47"/>
      <c r="J141" s="43"/>
      <c r="K141" s="43"/>
    </row>
    <row r="142" spans="1:21" ht="15.6" x14ac:dyDescent="0.3">
      <c r="A142" s="48" t="s">
        <v>106</v>
      </c>
      <c r="B142" s="47"/>
      <c r="D142" s="47"/>
      <c r="E142" s="47"/>
      <c r="F142" s="47"/>
      <c r="G142" s="47"/>
      <c r="H142" s="47"/>
      <c r="I142" s="47"/>
      <c r="J142" s="43"/>
      <c r="K142" s="43"/>
    </row>
    <row r="143" spans="1:21" ht="15.6" x14ac:dyDescent="0.3">
      <c r="A143" s="48" t="s">
        <v>107</v>
      </c>
      <c r="B143" s="47"/>
      <c r="D143" s="47"/>
      <c r="E143" s="47"/>
      <c r="F143" s="47"/>
      <c r="G143" s="47"/>
      <c r="H143" s="47"/>
      <c r="I143" s="47"/>
      <c r="J143" s="43"/>
      <c r="K143" s="43"/>
    </row>
    <row r="144" spans="1:21" ht="15.6" x14ac:dyDescent="0.3">
      <c r="A144" s="48" t="s">
        <v>108</v>
      </c>
      <c r="B144" s="47"/>
      <c r="D144" s="47"/>
      <c r="E144" s="47"/>
      <c r="F144" s="47"/>
      <c r="G144" s="47"/>
      <c r="H144" s="47"/>
      <c r="I144" s="47"/>
      <c r="J144" s="43"/>
      <c r="K144" s="43"/>
    </row>
    <row r="145" spans="1:11" ht="15.6" x14ac:dyDescent="0.3">
      <c r="A145" s="48" t="s">
        <v>109</v>
      </c>
      <c r="B145" s="47"/>
      <c r="D145" s="47"/>
      <c r="E145" s="47"/>
      <c r="F145" s="47"/>
      <c r="G145" s="47"/>
      <c r="H145" s="47"/>
      <c r="I145" s="47"/>
      <c r="J145" s="49"/>
      <c r="K145" s="49"/>
    </row>
    <row r="146" spans="1:11" ht="15.6" x14ac:dyDescent="0.3">
      <c r="A146" s="48" t="s">
        <v>110</v>
      </c>
      <c r="B146" s="47"/>
      <c r="D146" s="47"/>
      <c r="E146" s="47"/>
      <c r="F146" s="47"/>
      <c r="G146" s="47"/>
      <c r="H146" s="47"/>
      <c r="I146" s="47"/>
      <c r="J146" s="49"/>
      <c r="K146" s="49"/>
    </row>
    <row r="147" spans="1:11" ht="15.6" x14ac:dyDescent="0.3">
      <c r="A147" s="48" t="s">
        <v>111</v>
      </c>
      <c r="B147" s="47"/>
      <c r="D147" s="47"/>
      <c r="E147" s="47"/>
      <c r="F147" s="47"/>
      <c r="G147" s="47"/>
      <c r="H147" s="47"/>
      <c r="I147" s="47"/>
      <c r="J147" s="49"/>
      <c r="K147" s="49"/>
    </row>
    <row r="148" spans="1:11" ht="15.6" x14ac:dyDescent="0.3">
      <c r="A148" s="48" t="s">
        <v>112</v>
      </c>
      <c r="B148" s="47"/>
      <c r="D148" s="47"/>
      <c r="E148" s="47"/>
      <c r="F148" s="47"/>
      <c r="G148" s="47"/>
      <c r="H148" s="47"/>
      <c r="I148" s="47"/>
      <c r="J148" s="49"/>
      <c r="K148" s="49"/>
    </row>
    <row r="149" spans="1:11" ht="15.6" x14ac:dyDescent="0.3">
      <c r="A149" s="48" t="s">
        <v>113</v>
      </c>
      <c r="B149" s="47"/>
      <c r="D149" s="47"/>
      <c r="E149" s="47"/>
      <c r="F149" s="47"/>
      <c r="G149" s="47"/>
      <c r="H149" s="47"/>
      <c r="I149" s="47"/>
      <c r="J149" s="49"/>
      <c r="K149" s="49"/>
    </row>
    <row r="150" spans="1:11" ht="15.6" x14ac:dyDescent="0.3">
      <c r="A150" s="48" t="s">
        <v>114</v>
      </c>
      <c r="B150" s="47"/>
      <c r="D150" s="47"/>
      <c r="E150" s="47"/>
      <c r="F150" s="47"/>
      <c r="G150" s="47"/>
      <c r="H150" s="47"/>
      <c r="I150" s="47"/>
      <c r="J150" s="49"/>
      <c r="K150" s="49"/>
    </row>
    <row r="151" spans="1:11" ht="15.6" x14ac:dyDescent="0.3">
      <c r="A151" s="48" t="s">
        <v>115</v>
      </c>
      <c r="B151" s="47"/>
      <c r="D151" s="47"/>
      <c r="E151" s="47"/>
      <c r="F151" s="47"/>
      <c r="G151" s="47"/>
      <c r="H151" s="47"/>
      <c r="I151" s="47"/>
      <c r="J151" s="49"/>
      <c r="K151" s="49"/>
    </row>
  </sheetData>
  <mergeCells count="21">
    <mergeCell ref="A2:A4"/>
    <mergeCell ref="B1:F1"/>
    <mergeCell ref="T2:T4"/>
    <mergeCell ref="U2:U4"/>
    <mergeCell ref="O2:O4"/>
    <mergeCell ref="P2:P4"/>
    <mergeCell ref="Q2:Q4"/>
    <mergeCell ref="R2:R4"/>
    <mergeCell ref="S2:S4"/>
    <mergeCell ref="N2:N4"/>
    <mergeCell ref="B2:B4"/>
    <mergeCell ref="C2:C4"/>
    <mergeCell ref="D2:D4"/>
    <mergeCell ref="E2:E4"/>
    <mergeCell ref="F2:F4"/>
    <mergeCell ref="G2:G4"/>
    <mergeCell ref="H2:H4"/>
    <mergeCell ref="I2:I4"/>
    <mergeCell ref="J2:J4"/>
    <mergeCell ref="K2:K4"/>
    <mergeCell ref="M2: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workbookViewId="0">
      <selection activeCell="D4" sqref="D4:D16"/>
    </sheetView>
  </sheetViews>
  <sheetFormatPr baseColWidth="10" defaultRowHeight="15.6" x14ac:dyDescent="0.3"/>
  <cols>
    <col min="1" max="2" width="11.5546875" style="6"/>
    <col min="3" max="3" width="14.44140625" style="6" customWidth="1"/>
    <col min="4" max="4" width="12.33203125" style="6" customWidth="1"/>
    <col min="5" max="6" width="11.5546875" style="6"/>
    <col min="7" max="7" width="12.44140625" style="6" customWidth="1"/>
    <col min="8" max="16384" width="11.5546875" style="6"/>
  </cols>
  <sheetData>
    <row r="2" spans="1:10" x14ac:dyDescent="0.3">
      <c r="A2" s="313" t="s">
        <v>131</v>
      </c>
      <c r="B2" s="313"/>
      <c r="C2" s="313"/>
      <c r="D2" s="313"/>
      <c r="E2" s="313"/>
      <c r="F2" s="313"/>
      <c r="G2" s="313"/>
      <c r="H2" s="313"/>
      <c r="I2" s="313"/>
      <c r="J2" s="313"/>
    </row>
    <row r="3" spans="1:10" x14ac:dyDescent="0.3">
      <c r="A3" s="52" t="s">
        <v>2</v>
      </c>
      <c r="B3" s="52" t="s">
        <v>127</v>
      </c>
      <c r="C3" s="52" t="s">
        <v>128</v>
      </c>
      <c r="D3" s="52" t="s">
        <v>4</v>
      </c>
      <c r="E3" s="52" t="s">
        <v>117</v>
      </c>
      <c r="F3" s="52" t="s">
        <v>118</v>
      </c>
      <c r="G3" s="52" t="s">
        <v>119</v>
      </c>
      <c r="H3" s="52" t="s">
        <v>120</v>
      </c>
      <c r="I3" s="52" t="s">
        <v>121</v>
      </c>
      <c r="J3" s="52" t="s">
        <v>122</v>
      </c>
    </row>
    <row r="4" spans="1:10" x14ac:dyDescent="0.3">
      <c r="A4" s="53" t="s">
        <v>123</v>
      </c>
      <c r="B4" s="54">
        <v>42195</v>
      </c>
      <c r="C4" s="54">
        <v>3118019</v>
      </c>
      <c r="D4" s="54">
        <v>194495</v>
      </c>
      <c r="E4" s="54">
        <v>27194</v>
      </c>
      <c r="F4" s="54">
        <v>17976</v>
      </c>
      <c r="G4" s="54">
        <v>58749</v>
      </c>
      <c r="H4" s="54">
        <v>18399</v>
      </c>
      <c r="I4" s="54">
        <v>16987</v>
      </c>
      <c r="J4" s="54">
        <v>55190</v>
      </c>
    </row>
    <row r="5" spans="1:10" x14ac:dyDescent="0.3">
      <c r="A5" s="53" t="s">
        <v>124</v>
      </c>
      <c r="B5" s="54">
        <v>142</v>
      </c>
      <c r="C5" s="54">
        <v>11738</v>
      </c>
      <c r="D5" s="54">
        <v>11580833</v>
      </c>
      <c r="E5" s="54">
        <v>247645</v>
      </c>
      <c r="F5" s="54">
        <v>1387258</v>
      </c>
      <c r="G5" s="54">
        <v>2046772</v>
      </c>
      <c r="H5" s="54">
        <v>1509623</v>
      </c>
      <c r="I5" s="54">
        <v>189376</v>
      </c>
      <c r="J5" s="54">
        <v>6200159</v>
      </c>
    </row>
    <row r="6" spans="1:10" x14ac:dyDescent="0.3">
      <c r="A6" s="53" t="s">
        <v>24</v>
      </c>
      <c r="B6" s="54">
        <v>7000</v>
      </c>
      <c r="C6" s="54">
        <v>866161</v>
      </c>
      <c r="D6" s="54">
        <v>18786131</v>
      </c>
      <c r="E6" s="54">
        <v>937401</v>
      </c>
      <c r="F6" s="54">
        <v>3382696</v>
      </c>
      <c r="G6" s="54">
        <v>9438337</v>
      </c>
      <c r="H6" s="54">
        <v>3692972</v>
      </c>
      <c r="I6" s="54">
        <v>302539</v>
      </c>
      <c r="J6" s="54">
        <v>1032186</v>
      </c>
    </row>
    <row r="7" spans="1:10" x14ac:dyDescent="0.3">
      <c r="A7" s="53" t="s">
        <v>26</v>
      </c>
      <c r="B7" s="54">
        <v>10975</v>
      </c>
      <c r="C7" s="54">
        <v>728847</v>
      </c>
      <c r="D7" s="54">
        <v>7287697</v>
      </c>
      <c r="E7" s="54">
        <v>95844</v>
      </c>
      <c r="F7" s="54">
        <v>1007955</v>
      </c>
      <c r="G7" s="54">
        <v>3925151</v>
      </c>
      <c r="H7" s="54">
        <v>1410933</v>
      </c>
      <c r="I7" s="54">
        <v>9480</v>
      </c>
      <c r="J7" s="54">
        <v>838334</v>
      </c>
    </row>
    <row r="8" spans="1:10" x14ac:dyDescent="0.3">
      <c r="A8" s="53" t="s">
        <v>28</v>
      </c>
      <c r="B8" s="54">
        <v>3575</v>
      </c>
      <c r="C8" s="54">
        <v>157816</v>
      </c>
      <c r="D8" s="54">
        <v>4633321</v>
      </c>
      <c r="E8" s="54">
        <v>62212</v>
      </c>
      <c r="F8" s="54">
        <v>738268</v>
      </c>
      <c r="G8" s="54">
        <v>2665085</v>
      </c>
      <c r="H8" s="54">
        <v>834491</v>
      </c>
      <c r="I8" s="54">
        <v>36733</v>
      </c>
      <c r="J8" s="54">
        <v>296532</v>
      </c>
    </row>
    <row r="9" spans="1:10" x14ac:dyDescent="0.3">
      <c r="A9" s="53" t="s">
        <v>30</v>
      </c>
      <c r="B9" s="54">
        <v>1999</v>
      </c>
      <c r="C9" s="54">
        <v>80161</v>
      </c>
      <c r="D9" s="54">
        <v>6056773</v>
      </c>
      <c r="E9" s="54">
        <v>78618</v>
      </c>
      <c r="F9" s="54">
        <v>902624</v>
      </c>
      <c r="G9" s="54">
        <v>2973597</v>
      </c>
      <c r="H9" s="54">
        <v>632685</v>
      </c>
      <c r="I9" s="54">
        <v>898</v>
      </c>
      <c r="J9" s="54">
        <v>1468351</v>
      </c>
    </row>
    <row r="10" spans="1:10" x14ac:dyDescent="0.3">
      <c r="A10" s="53" t="s">
        <v>32</v>
      </c>
      <c r="B10" s="54">
        <v>1917</v>
      </c>
      <c r="C10" s="54">
        <v>68317</v>
      </c>
      <c r="D10" s="54">
        <v>8870430</v>
      </c>
      <c r="E10" s="54">
        <v>158985</v>
      </c>
      <c r="F10" s="54">
        <v>1354374</v>
      </c>
      <c r="G10" s="54">
        <v>5527498</v>
      </c>
      <c r="H10" s="54">
        <v>579247</v>
      </c>
      <c r="I10" s="54">
        <v>17612</v>
      </c>
      <c r="J10" s="54">
        <v>1232714</v>
      </c>
    </row>
    <row r="11" spans="1:10" x14ac:dyDescent="0.3">
      <c r="A11" s="53" t="s">
        <v>34</v>
      </c>
      <c r="B11" s="54">
        <v>2341</v>
      </c>
      <c r="C11" s="54">
        <v>148238</v>
      </c>
      <c r="D11" s="54">
        <v>24738199</v>
      </c>
      <c r="E11" s="54">
        <v>71821</v>
      </c>
      <c r="F11" s="54">
        <v>2039807</v>
      </c>
      <c r="G11" s="54">
        <v>16124843</v>
      </c>
      <c r="H11" s="54">
        <v>1773604</v>
      </c>
      <c r="I11" s="54">
        <v>82153</v>
      </c>
      <c r="J11" s="54">
        <v>4645971</v>
      </c>
    </row>
    <row r="12" spans="1:10" x14ac:dyDescent="0.3">
      <c r="A12" s="53" t="s">
        <v>36</v>
      </c>
      <c r="B12" s="54">
        <v>4420</v>
      </c>
      <c r="C12" s="54">
        <v>278214</v>
      </c>
      <c r="D12" s="54">
        <v>12773888</v>
      </c>
      <c r="E12" s="54">
        <v>111098</v>
      </c>
      <c r="F12" s="54">
        <v>657243</v>
      </c>
      <c r="G12" s="54">
        <v>7533326</v>
      </c>
      <c r="H12" s="54">
        <v>343605</v>
      </c>
      <c r="I12" s="54">
        <v>171699</v>
      </c>
      <c r="J12" s="54">
        <v>3956917</v>
      </c>
    </row>
    <row r="13" spans="1:10" x14ac:dyDescent="0.3">
      <c r="A13" s="53" t="s">
        <v>38</v>
      </c>
      <c r="B13" s="54">
        <v>2311</v>
      </c>
      <c r="C13" s="54">
        <v>205999</v>
      </c>
      <c r="D13" s="54">
        <v>6397595</v>
      </c>
      <c r="E13" s="54">
        <v>79654</v>
      </c>
      <c r="F13" s="54">
        <v>871084</v>
      </c>
      <c r="G13" s="54">
        <v>4012597</v>
      </c>
      <c r="H13" s="54">
        <v>220677</v>
      </c>
      <c r="I13" s="54">
        <v>42502</v>
      </c>
      <c r="J13" s="54">
        <v>1171081</v>
      </c>
    </row>
    <row r="14" spans="1:10" x14ac:dyDescent="0.3">
      <c r="A14" s="53" t="s">
        <v>40</v>
      </c>
      <c r="B14" s="54">
        <v>3563</v>
      </c>
      <c r="C14" s="54">
        <v>243350</v>
      </c>
      <c r="D14" s="54">
        <v>5626227</v>
      </c>
      <c r="E14" s="54">
        <v>83091</v>
      </c>
      <c r="F14" s="54">
        <v>537843</v>
      </c>
      <c r="G14" s="54">
        <v>3456346</v>
      </c>
      <c r="H14" s="54">
        <v>293608</v>
      </c>
      <c r="I14" s="54">
        <v>224193</v>
      </c>
      <c r="J14" s="51">
        <v>1031146</v>
      </c>
    </row>
    <row r="15" spans="1:10" ht="16.2" customHeight="1" x14ac:dyDescent="0.3">
      <c r="A15" s="53" t="s">
        <v>129</v>
      </c>
      <c r="B15" s="54">
        <v>387</v>
      </c>
      <c r="C15" s="54">
        <v>80692</v>
      </c>
      <c r="D15" s="54">
        <v>551869</v>
      </c>
      <c r="E15" s="54">
        <v>41143</v>
      </c>
      <c r="F15" s="54">
        <v>129826</v>
      </c>
      <c r="G15" s="54">
        <v>195152</v>
      </c>
      <c r="H15" s="54">
        <v>42230</v>
      </c>
      <c r="I15" s="54">
        <v>17929</v>
      </c>
      <c r="J15" s="51">
        <v>125589</v>
      </c>
    </row>
    <row r="16" spans="1:10" x14ac:dyDescent="0.3">
      <c r="A16" s="55" t="s">
        <v>125</v>
      </c>
      <c r="B16" s="55"/>
      <c r="C16" s="55"/>
      <c r="D16" s="56">
        <f>SUM(D4:D15)</f>
        <v>107497458</v>
      </c>
      <c r="E16" s="56">
        <f t="shared" ref="E16:J16" si="0">SUM(E4:E15)</f>
        <v>1994706</v>
      </c>
      <c r="F16" s="56">
        <f t="shared" si="0"/>
        <v>13026954</v>
      </c>
      <c r="G16" s="56">
        <f t="shared" si="0"/>
        <v>57957453</v>
      </c>
      <c r="H16" s="56">
        <f t="shared" si="0"/>
        <v>11352074</v>
      </c>
      <c r="I16" s="56">
        <f t="shared" si="0"/>
        <v>1112101</v>
      </c>
      <c r="J16" s="56">
        <f t="shared" si="0"/>
        <v>22054170</v>
      </c>
    </row>
    <row r="17" spans="1:10" x14ac:dyDescent="0.3">
      <c r="A17" s="53" t="s">
        <v>126</v>
      </c>
      <c r="B17" s="53"/>
      <c r="C17" s="53"/>
      <c r="D17" s="51"/>
      <c r="E17" s="51"/>
      <c r="F17" s="51"/>
      <c r="G17" s="51"/>
      <c r="H17" s="51"/>
      <c r="I17" s="51"/>
      <c r="J17" s="51"/>
    </row>
    <row r="18" spans="1:10" x14ac:dyDescent="0.3">
      <c r="A18" s="6" t="s">
        <v>130</v>
      </c>
    </row>
    <row r="20" spans="1:10" x14ac:dyDescent="0.3">
      <c r="A20" s="6" t="s">
        <v>132</v>
      </c>
    </row>
    <row r="21" spans="1:10" x14ac:dyDescent="0.3">
      <c r="A21" s="6" t="s">
        <v>133</v>
      </c>
    </row>
  </sheetData>
  <mergeCells count="1">
    <mergeCell ref="A2:J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showGridLines="0" workbookViewId="0">
      <selection activeCell="I23" sqref="I23"/>
    </sheetView>
  </sheetViews>
  <sheetFormatPr baseColWidth="10" defaultColWidth="9.21875" defaultRowHeight="15.6" x14ac:dyDescent="0.3"/>
  <cols>
    <col min="1" max="1" width="10" style="179" customWidth="1"/>
    <col min="2" max="2" width="11" style="179" customWidth="1"/>
    <col min="3" max="3" width="9.88671875" style="179" bestFit="1" customWidth="1"/>
    <col min="4" max="4" width="10.5546875" style="179" customWidth="1"/>
    <col min="5" max="5" width="12" style="179" customWidth="1"/>
    <col min="6" max="16384" width="9.21875" style="179"/>
  </cols>
  <sheetData>
    <row r="1" spans="1:19" x14ac:dyDescent="0.3">
      <c r="B1" s="182"/>
      <c r="C1" s="182"/>
      <c r="D1" s="182"/>
      <c r="E1" s="182"/>
      <c r="F1" s="182"/>
      <c r="G1" s="182"/>
      <c r="H1" s="182"/>
      <c r="I1" s="182"/>
      <c r="J1" s="182"/>
      <c r="K1" s="182"/>
      <c r="L1" s="182"/>
      <c r="M1" s="182"/>
      <c r="N1" s="182"/>
      <c r="O1" s="182"/>
      <c r="P1" s="182"/>
      <c r="Q1" s="182"/>
      <c r="R1" s="182"/>
      <c r="S1" s="183"/>
    </row>
    <row r="2" spans="1:19" x14ac:dyDescent="0.3">
      <c r="B2" s="188"/>
      <c r="C2" s="188"/>
      <c r="D2" s="188"/>
      <c r="E2" s="188"/>
    </row>
    <row r="3" spans="1:19" ht="15.6" customHeight="1" x14ac:dyDescent="0.3">
      <c r="B3" s="314" t="s">
        <v>166</v>
      </c>
      <c r="C3" s="314" t="s">
        <v>167</v>
      </c>
      <c r="D3" s="314" t="s">
        <v>272</v>
      </c>
      <c r="E3" s="316" t="s">
        <v>161</v>
      </c>
      <c r="F3" s="314" t="s">
        <v>272</v>
      </c>
    </row>
    <row r="4" spans="1:19" x14ac:dyDescent="0.3">
      <c r="B4" s="315"/>
      <c r="C4" s="315"/>
      <c r="D4" s="315"/>
      <c r="E4" s="317"/>
      <c r="F4" s="315"/>
    </row>
    <row r="5" spans="1:19" x14ac:dyDescent="0.3">
      <c r="A5" s="184" t="s">
        <v>138</v>
      </c>
      <c r="B5" s="189">
        <v>118665.306</v>
      </c>
      <c r="C5" s="189">
        <v>25954.227999999999</v>
      </c>
      <c r="D5" s="180">
        <f>(C5/B5)*100</f>
        <v>21.871791237786049</v>
      </c>
      <c r="E5" s="189">
        <v>92711.077999999994</v>
      </c>
      <c r="F5" s="180">
        <f>(E5/B5)*100</f>
        <v>78.128208762213944</v>
      </c>
    </row>
    <row r="6" spans="1:19" x14ac:dyDescent="0.3">
      <c r="A6" s="181" t="s">
        <v>139</v>
      </c>
      <c r="B6" s="190">
        <v>179529.38699999999</v>
      </c>
      <c r="C6" s="190">
        <v>31007.1</v>
      </c>
      <c r="D6" s="180">
        <f t="shared" ref="D6:D25" si="0">(C6/B6)*100</f>
        <v>17.271322828056</v>
      </c>
      <c r="E6" s="190">
        <v>148522.28700000001</v>
      </c>
      <c r="F6" s="180">
        <f t="shared" ref="F6:F25" si="1">(E6/B6)*100</f>
        <v>82.728677171944014</v>
      </c>
    </row>
    <row r="7" spans="1:19" x14ac:dyDescent="0.3">
      <c r="A7" s="181" t="s">
        <v>140</v>
      </c>
      <c r="B7" s="190">
        <v>211096.614</v>
      </c>
      <c r="C7" s="190">
        <v>34128.46</v>
      </c>
      <c r="D7" s="180">
        <f t="shared" si="0"/>
        <v>16.167222843280658</v>
      </c>
      <c r="E7" s="190">
        <v>176968.15400000001</v>
      </c>
      <c r="F7" s="180">
        <f t="shared" si="1"/>
        <v>83.832777156719345</v>
      </c>
    </row>
    <row r="8" spans="1:19" x14ac:dyDescent="0.3">
      <c r="A8" s="181" t="s">
        <v>141</v>
      </c>
      <c r="B8" s="190">
        <v>194991.41500000001</v>
      </c>
      <c r="C8" s="190">
        <v>34861.385999999999</v>
      </c>
      <c r="D8" s="180">
        <f t="shared" si="0"/>
        <v>17.878420955096917</v>
      </c>
      <c r="E8" s="190">
        <v>160130.02900000001</v>
      </c>
      <c r="F8" s="180">
        <f t="shared" si="1"/>
        <v>82.121579044903086</v>
      </c>
    </row>
    <row r="9" spans="1:19" x14ac:dyDescent="0.3">
      <c r="A9" s="181" t="s">
        <v>142</v>
      </c>
      <c r="B9" s="190">
        <v>220102.32</v>
      </c>
      <c r="C9" s="190">
        <v>31031.971000000001</v>
      </c>
      <c r="D9" s="180">
        <f t="shared" si="0"/>
        <v>14.09888410081275</v>
      </c>
      <c r="E9" s="190">
        <v>189070.34899999999</v>
      </c>
      <c r="F9" s="180">
        <f t="shared" si="1"/>
        <v>85.901115899187246</v>
      </c>
    </row>
    <row r="10" spans="1:19" x14ac:dyDescent="0.3">
      <c r="A10" s="181" t="s">
        <v>143</v>
      </c>
      <c r="B10" s="190">
        <v>280144.484</v>
      </c>
      <c r="C10" s="190">
        <v>72369.316999999995</v>
      </c>
      <c r="D10" s="180">
        <f t="shared" si="0"/>
        <v>25.832854520883586</v>
      </c>
      <c r="E10" s="190">
        <v>207775.16699999999</v>
      </c>
      <c r="F10" s="180">
        <f t="shared" si="1"/>
        <v>74.1671454791164</v>
      </c>
    </row>
    <row r="11" spans="1:19" x14ac:dyDescent="0.3">
      <c r="A11" s="181" t="s">
        <v>144</v>
      </c>
      <c r="B11" s="190">
        <v>392566.04399999999</v>
      </c>
      <c r="C11" s="190">
        <v>112834.288</v>
      </c>
      <c r="D11" s="180">
        <f t="shared" si="0"/>
        <v>28.742752900961555</v>
      </c>
      <c r="E11" s="190">
        <v>279731.75599999999</v>
      </c>
      <c r="F11" s="180">
        <f t="shared" si="1"/>
        <v>71.257247099038452</v>
      </c>
    </row>
    <row r="12" spans="1:19" x14ac:dyDescent="0.3">
      <c r="A12" s="181" t="s">
        <v>145</v>
      </c>
      <c r="B12" s="190">
        <v>508743.81400000001</v>
      </c>
      <c r="C12" s="190">
        <v>129557.629</v>
      </c>
      <c r="D12" s="180">
        <f t="shared" si="0"/>
        <v>25.466182670871746</v>
      </c>
      <c r="E12" s="190">
        <v>379186.185</v>
      </c>
      <c r="F12" s="180">
        <f t="shared" si="1"/>
        <v>74.533817329128254</v>
      </c>
    </row>
    <row r="13" spans="1:19" x14ac:dyDescent="0.3">
      <c r="A13" s="181" t="s">
        <v>146</v>
      </c>
      <c r="B13" s="190">
        <v>545175.74399999995</v>
      </c>
      <c r="C13" s="190">
        <v>89376.047999999995</v>
      </c>
      <c r="D13" s="180">
        <f t="shared" si="0"/>
        <v>16.39398835763317</v>
      </c>
      <c r="E13" s="190">
        <v>455799.696</v>
      </c>
      <c r="F13" s="180">
        <f t="shared" si="1"/>
        <v>83.606011642366838</v>
      </c>
    </row>
    <row r="14" spans="1:19" x14ac:dyDescent="0.3">
      <c r="A14" s="181" t="s">
        <v>147</v>
      </c>
      <c r="B14" s="190">
        <v>674348.11600000004</v>
      </c>
      <c r="C14" s="190">
        <v>97588.409</v>
      </c>
      <c r="D14" s="180">
        <f t="shared" si="0"/>
        <v>14.471518001542099</v>
      </c>
      <c r="E14" s="190">
        <v>576759.70700000005</v>
      </c>
      <c r="F14" s="180">
        <f t="shared" si="1"/>
        <v>85.528481998457906</v>
      </c>
    </row>
    <row r="15" spans="1:19" x14ac:dyDescent="0.3">
      <c r="A15" s="181" t="s">
        <v>148</v>
      </c>
      <c r="B15" s="190">
        <v>868267.68799999997</v>
      </c>
      <c r="C15" s="190">
        <v>218344.19500000001</v>
      </c>
      <c r="D15" s="180">
        <f t="shared" si="0"/>
        <v>25.147105900363766</v>
      </c>
      <c r="E15" s="190">
        <v>649923.49300000002</v>
      </c>
      <c r="F15" s="180">
        <f t="shared" si="1"/>
        <v>74.852894099636245</v>
      </c>
    </row>
    <row r="16" spans="1:19" x14ac:dyDescent="0.3">
      <c r="A16" s="181" t="s">
        <v>149</v>
      </c>
      <c r="B16" s="190">
        <v>939114.52399999998</v>
      </c>
      <c r="C16" s="190">
        <v>195866.58</v>
      </c>
      <c r="D16" s="180">
        <f t="shared" si="0"/>
        <v>20.856516962993961</v>
      </c>
      <c r="E16" s="190">
        <v>743247.94400000002</v>
      </c>
      <c r="F16" s="180">
        <f t="shared" si="1"/>
        <v>79.14348303700605</v>
      </c>
    </row>
    <row r="17" spans="1:6" x14ac:dyDescent="0.3">
      <c r="A17" s="181" t="s">
        <v>150</v>
      </c>
      <c r="B17" s="190">
        <v>989353.44</v>
      </c>
      <c r="C17" s="190">
        <v>147784.67199999999</v>
      </c>
      <c r="D17" s="180">
        <f t="shared" si="0"/>
        <v>14.937500192044615</v>
      </c>
      <c r="E17" s="190">
        <v>841568.76800000004</v>
      </c>
      <c r="F17" s="180">
        <f t="shared" si="1"/>
        <v>85.06249980795539</v>
      </c>
    </row>
    <row r="18" spans="1:6" x14ac:dyDescent="0.3">
      <c r="A18" s="181" t="s">
        <v>151</v>
      </c>
      <c r="B18" s="190">
        <v>1132985.074</v>
      </c>
      <c r="C18" s="190">
        <v>268601.71899999998</v>
      </c>
      <c r="D18" s="180">
        <f t="shared" si="0"/>
        <v>23.707436678905445</v>
      </c>
      <c r="E18" s="190">
        <v>864383.35499999998</v>
      </c>
      <c r="F18" s="180">
        <f t="shared" si="1"/>
        <v>76.292563321094548</v>
      </c>
    </row>
    <row r="19" spans="1:6" x14ac:dyDescent="0.3">
      <c r="A19" s="181" t="s">
        <v>152</v>
      </c>
      <c r="B19" s="190">
        <v>1270211.0719999999</v>
      </c>
      <c r="C19" s="190">
        <v>393987.66399999999</v>
      </c>
      <c r="D19" s="180">
        <f t="shared" si="0"/>
        <v>31.017495649730879</v>
      </c>
      <c r="E19" s="190">
        <v>876223.40800000005</v>
      </c>
      <c r="F19" s="180">
        <f t="shared" si="1"/>
        <v>68.982504350269124</v>
      </c>
    </row>
    <row r="20" spans="1:6" x14ac:dyDescent="0.3">
      <c r="A20" s="181" t="s">
        <v>153</v>
      </c>
      <c r="B20" s="190">
        <v>1412504.936</v>
      </c>
      <c r="C20" s="190">
        <v>523503.15</v>
      </c>
      <c r="D20" s="180">
        <f t="shared" si="0"/>
        <v>37.062040397712281</v>
      </c>
      <c r="E20" s="190">
        <v>889001.78599999996</v>
      </c>
      <c r="F20" s="180">
        <f t="shared" si="1"/>
        <v>62.937959602287719</v>
      </c>
    </row>
    <row r="21" spans="1:6" x14ac:dyDescent="0.3">
      <c r="A21" s="181" t="s">
        <v>154</v>
      </c>
      <c r="B21" s="190">
        <v>1558808.0282000001</v>
      </c>
      <c r="C21" s="190">
        <v>584232.41700000002</v>
      </c>
      <c r="D21" s="180">
        <f t="shared" si="0"/>
        <v>37.479433415199296</v>
      </c>
      <c r="E21" s="190">
        <v>974575.61100000003</v>
      </c>
      <c r="F21" s="180">
        <f t="shared" si="1"/>
        <v>62.520566571970392</v>
      </c>
    </row>
    <row r="22" spans="1:6" x14ac:dyDescent="0.3">
      <c r="A22" s="181" t="s">
        <v>155</v>
      </c>
      <c r="B22" s="190">
        <v>1711220.55</v>
      </c>
      <c r="C22" s="190">
        <v>550443.91500000004</v>
      </c>
      <c r="D22" s="180">
        <f t="shared" si="0"/>
        <v>32.166742913413472</v>
      </c>
      <c r="E22" s="190">
        <v>1160776.635</v>
      </c>
      <c r="F22" s="180">
        <f t="shared" si="1"/>
        <v>67.833257086586528</v>
      </c>
    </row>
    <row r="23" spans="1:6" x14ac:dyDescent="0.3">
      <c r="A23" s="181" t="s">
        <v>156</v>
      </c>
      <c r="B23" s="190">
        <v>2049936.308</v>
      </c>
      <c r="C23" s="190">
        <v>905263.82799999998</v>
      </c>
      <c r="D23" s="180">
        <f t="shared" si="0"/>
        <v>44.160583158957344</v>
      </c>
      <c r="E23" s="190">
        <v>1144672.4799800001</v>
      </c>
      <c r="F23" s="180">
        <f t="shared" si="1"/>
        <v>55.839416840067017</v>
      </c>
    </row>
    <row r="24" spans="1:6" x14ac:dyDescent="0.3">
      <c r="A24" s="181" t="s">
        <v>157</v>
      </c>
      <c r="B24" s="190">
        <v>2000448.0973</v>
      </c>
      <c r="C24" s="190">
        <v>488086.99884000001</v>
      </c>
      <c r="D24" s="180">
        <f t="shared" si="0"/>
        <v>24.398883405111576</v>
      </c>
      <c r="E24" s="190">
        <v>1512361.09864</v>
      </c>
      <c r="F24" s="180">
        <f t="shared" si="1"/>
        <v>75.60111660388641</v>
      </c>
    </row>
    <row r="25" spans="1:6" x14ac:dyDescent="0.3">
      <c r="A25" s="187" t="s">
        <v>158</v>
      </c>
      <c r="B25" s="191">
        <v>2080013.0453999999</v>
      </c>
      <c r="C25" s="191">
        <v>641458.09713999997</v>
      </c>
      <c r="D25" s="188">
        <f t="shared" si="0"/>
        <v>30.839138175532138</v>
      </c>
      <c r="E25" s="191">
        <v>1438554.9483099999</v>
      </c>
      <c r="F25" s="188">
        <f t="shared" si="1"/>
        <v>69.160861826871695</v>
      </c>
    </row>
    <row r="26" spans="1:6" x14ac:dyDescent="0.3">
      <c r="A26" s="180"/>
      <c r="B26" s="180"/>
      <c r="C26" s="180"/>
      <c r="D26" s="180"/>
      <c r="E26" s="180"/>
      <c r="F26" s="180"/>
    </row>
  </sheetData>
  <mergeCells count="5">
    <mergeCell ref="F3:F4"/>
    <mergeCell ref="B3:B4"/>
    <mergeCell ref="C3:C4"/>
    <mergeCell ref="E3:E4"/>
    <mergeCell ref="D3:D4"/>
  </mergeCells>
  <printOptions horizontalCentered="1"/>
  <pageMargins left="0.5" right="0.5" top="0.5" bottom="0.8" header="0.5" footer="0.5"/>
  <pageSetup fitToHeight="32767" orientation="landscape" errors="blank" r:id="rId1"/>
  <headerFooter>
    <oddFooter>Page &amp;P of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showGridLines="0" workbookViewId="0">
      <selection activeCell="B17" sqref="B17:V17"/>
    </sheetView>
  </sheetViews>
  <sheetFormatPr baseColWidth="10" defaultColWidth="9.21875" defaultRowHeight="11.4" x14ac:dyDescent="0.3"/>
  <cols>
    <col min="1" max="1" width="55.5546875" style="224" bestFit="1" customWidth="1"/>
    <col min="2" max="2" width="18.5546875" style="224" bestFit="1" customWidth="1"/>
    <col min="3" max="16384" width="9.21875" style="224"/>
  </cols>
  <sheetData>
    <row r="1" spans="1:22" ht="49.95" customHeight="1" x14ac:dyDescent="0.3">
      <c r="A1" s="318" t="s">
        <v>287</v>
      </c>
      <c r="B1" s="318"/>
      <c r="C1" s="318"/>
      <c r="D1" s="318"/>
      <c r="E1" s="318"/>
      <c r="F1" s="318"/>
      <c r="G1" s="318"/>
      <c r="H1" s="318"/>
      <c r="I1" s="318"/>
      <c r="J1" s="318"/>
      <c r="K1" s="318"/>
      <c r="L1" s="318"/>
      <c r="M1" s="318"/>
      <c r="N1" s="318"/>
      <c r="O1" s="318"/>
      <c r="P1" s="318"/>
      <c r="Q1" s="318"/>
      <c r="R1" s="318"/>
      <c r="S1" s="318"/>
      <c r="T1" s="318"/>
      <c r="U1" s="318"/>
      <c r="V1" s="318"/>
    </row>
    <row r="2" spans="1:22" x14ac:dyDescent="0.2">
      <c r="A2" s="319" t="s">
        <v>288</v>
      </c>
      <c r="B2" s="321" t="s">
        <v>289</v>
      </c>
      <c r="C2" s="322"/>
      <c r="D2" s="322"/>
      <c r="E2" s="322"/>
      <c r="F2" s="322"/>
      <c r="G2" s="322"/>
      <c r="H2" s="322"/>
      <c r="I2" s="322"/>
      <c r="J2" s="322"/>
      <c r="K2" s="322"/>
      <c r="L2" s="322"/>
      <c r="M2" s="322"/>
      <c r="N2" s="322"/>
      <c r="O2" s="322"/>
      <c r="P2" s="322"/>
      <c r="Q2" s="322"/>
      <c r="R2" s="322"/>
      <c r="S2" s="322"/>
      <c r="T2" s="322"/>
      <c r="U2" s="322"/>
      <c r="V2" s="323"/>
    </row>
    <row r="3" spans="1:22" ht="15.6" customHeight="1" x14ac:dyDescent="0.2">
      <c r="A3" s="320"/>
      <c r="B3" s="225" t="s">
        <v>138</v>
      </c>
      <c r="C3" s="225" t="s">
        <v>139</v>
      </c>
      <c r="D3" s="225" t="s">
        <v>140</v>
      </c>
      <c r="E3" s="225" t="s">
        <v>141</v>
      </c>
      <c r="F3" s="225" t="s">
        <v>142</v>
      </c>
      <c r="G3" s="225" t="s">
        <v>143</v>
      </c>
      <c r="H3" s="225" t="s">
        <v>144</v>
      </c>
      <c r="I3" s="225" t="s">
        <v>145</v>
      </c>
      <c r="J3" s="225" t="s">
        <v>146</v>
      </c>
      <c r="K3" s="225" t="s">
        <v>147</v>
      </c>
      <c r="L3" s="225" t="s">
        <v>148</v>
      </c>
      <c r="M3" s="225" t="s">
        <v>149</v>
      </c>
      <c r="N3" s="225" t="s">
        <v>150</v>
      </c>
      <c r="O3" s="225" t="s">
        <v>151</v>
      </c>
      <c r="P3" s="225" t="s">
        <v>152</v>
      </c>
      <c r="Q3" s="225" t="s">
        <v>153</v>
      </c>
      <c r="R3" s="225" t="s">
        <v>154</v>
      </c>
      <c r="S3" s="225" t="s">
        <v>155</v>
      </c>
      <c r="T3" s="225" t="s">
        <v>156</v>
      </c>
      <c r="U3" s="225" t="s">
        <v>157</v>
      </c>
      <c r="V3" s="225" t="s">
        <v>158</v>
      </c>
    </row>
    <row r="4" spans="1:22" ht="13.2" x14ac:dyDescent="0.3">
      <c r="A4" s="226" t="s">
        <v>290</v>
      </c>
      <c r="B4" s="227">
        <v>72246.3</v>
      </c>
      <c r="C4" s="227">
        <v>66438</v>
      </c>
      <c r="D4" s="227">
        <v>66797.899999999994</v>
      </c>
      <c r="E4" s="227">
        <v>68650.3</v>
      </c>
      <c r="F4" s="227">
        <v>76110.7</v>
      </c>
      <c r="G4" s="227">
        <v>87489.3</v>
      </c>
      <c r="H4" s="227">
        <v>79790.399999999994</v>
      </c>
      <c r="I4" s="227">
        <v>76113.7</v>
      </c>
      <c r="J4" s="227">
        <v>77624.3</v>
      </c>
      <c r="K4" s="227">
        <v>75424</v>
      </c>
      <c r="L4" s="227">
        <v>70260.399999999994</v>
      </c>
      <c r="M4" s="227">
        <v>69807.899999999994</v>
      </c>
      <c r="N4" s="227">
        <v>71528.100000000006</v>
      </c>
      <c r="O4" s="227">
        <v>73625.600000000006</v>
      </c>
      <c r="P4" s="227">
        <v>75713.100000000006</v>
      </c>
      <c r="Q4" s="227">
        <v>65722.5</v>
      </c>
      <c r="R4" s="227">
        <v>47247.199999999997</v>
      </c>
      <c r="S4" s="227">
        <v>34532.5</v>
      </c>
      <c r="T4" s="227">
        <v>24319.4</v>
      </c>
      <c r="U4" s="227">
        <v>91721.9</v>
      </c>
      <c r="V4" s="227">
        <v>104679.1</v>
      </c>
    </row>
    <row r="5" spans="1:22" ht="13.2" x14ac:dyDescent="0.3">
      <c r="A5" s="228" t="s">
        <v>291</v>
      </c>
      <c r="B5" s="229">
        <v>5524</v>
      </c>
      <c r="C5" s="229">
        <v>13549.8</v>
      </c>
      <c r="D5" s="229">
        <v>8957.1</v>
      </c>
      <c r="E5" s="229">
        <v>10096.700000000001</v>
      </c>
      <c r="F5" s="229">
        <v>9325.1</v>
      </c>
      <c r="G5" s="229">
        <v>13444.4</v>
      </c>
      <c r="H5" s="229">
        <v>18494.099999999999</v>
      </c>
      <c r="I5" s="229">
        <v>12207.5</v>
      </c>
      <c r="J5" s="229">
        <v>14670.2</v>
      </c>
      <c r="K5" s="229">
        <v>16865.5</v>
      </c>
      <c r="L5" s="229">
        <v>14339.8</v>
      </c>
      <c r="M5" s="229">
        <v>10531.3</v>
      </c>
      <c r="N5" s="229">
        <v>7290</v>
      </c>
      <c r="O5" s="229">
        <v>5397.9</v>
      </c>
      <c r="P5" s="229">
        <v>3512.7</v>
      </c>
      <c r="Q5" s="229">
        <v>5952</v>
      </c>
      <c r="R5" s="229">
        <v>7519.1</v>
      </c>
      <c r="S5" s="229">
        <v>20822.400000000001</v>
      </c>
      <c r="T5" s="229">
        <v>32619.8</v>
      </c>
      <c r="U5" s="229">
        <v>4631.8</v>
      </c>
      <c r="V5" s="229">
        <v>5748.9</v>
      </c>
    </row>
    <row r="6" spans="1:22" ht="13.2" x14ac:dyDescent="0.3">
      <c r="A6" s="226" t="s">
        <v>292</v>
      </c>
      <c r="B6" s="227">
        <v>77770.3</v>
      </c>
      <c r="C6" s="227">
        <v>79987.8</v>
      </c>
      <c r="D6" s="227">
        <v>75755</v>
      </c>
      <c r="E6" s="227">
        <v>78747</v>
      </c>
      <c r="F6" s="227">
        <v>85435.8</v>
      </c>
      <c r="G6" s="227">
        <v>100933.7</v>
      </c>
      <c r="H6" s="227">
        <v>98284.5</v>
      </c>
      <c r="I6" s="227">
        <v>88321.2</v>
      </c>
      <c r="J6" s="227">
        <v>92294.5</v>
      </c>
      <c r="K6" s="227">
        <v>92289.5</v>
      </c>
      <c r="L6" s="227">
        <v>84600.2</v>
      </c>
      <c r="M6" s="227">
        <v>80339.199999999997</v>
      </c>
      <c r="N6" s="227">
        <v>78818.100000000006</v>
      </c>
      <c r="O6" s="227">
        <v>79023.5</v>
      </c>
      <c r="P6" s="227">
        <v>79225.8</v>
      </c>
      <c r="Q6" s="227">
        <v>71674.5</v>
      </c>
      <c r="R6" s="227">
        <v>54766.3</v>
      </c>
      <c r="S6" s="227">
        <v>55354.9</v>
      </c>
      <c r="T6" s="227">
        <v>56939.199999999997</v>
      </c>
      <c r="U6" s="227">
        <v>96353.7</v>
      </c>
      <c r="V6" s="227">
        <v>110428</v>
      </c>
    </row>
    <row r="7" spans="1:22" ht="13.2" x14ac:dyDescent="0.3">
      <c r="A7" s="228" t="s">
        <v>293</v>
      </c>
      <c r="B7" s="229">
        <v>77770.3</v>
      </c>
      <c r="C7" s="229">
        <v>79987.8</v>
      </c>
      <c r="D7" s="229">
        <v>75755</v>
      </c>
      <c r="E7" s="229">
        <v>78747</v>
      </c>
      <c r="F7" s="229">
        <v>85435.8</v>
      </c>
      <c r="G7" s="229">
        <v>100933.7</v>
      </c>
      <c r="H7" s="229">
        <v>98284.5</v>
      </c>
      <c r="I7" s="229">
        <v>88321.2</v>
      </c>
      <c r="J7" s="229">
        <v>92294.5</v>
      </c>
      <c r="K7" s="229">
        <v>92289.5</v>
      </c>
      <c r="L7" s="229">
        <v>84600.2</v>
      </c>
      <c r="M7" s="229">
        <v>80339.199999999997</v>
      </c>
      <c r="N7" s="229">
        <v>78818.100000000006</v>
      </c>
      <c r="O7" s="229">
        <v>79023.5</v>
      </c>
      <c r="P7" s="229">
        <v>79225.8</v>
      </c>
      <c r="Q7" s="229">
        <v>71674.5</v>
      </c>
      <c r="R7" s="229">
        <v>54766.3</v>
      </c>
      <c r="S7" s="229">
        <v>55354.9</v>
      </c>
      <c r="T7" s="229">
        <v>56939.199999999997</v>
      </c>
      <c r="U7" s="229">
        <v>96353.7</v>
      </c>
      <c r="V7" s="229">
        <v>110428</v>
      </c>
    </row>
    <row r="8" spans="1:22" x14ac:dyDescent="0.3">
      <c r="A8" s="230" t="s">
        <v>294</v>
      </c>
      <c r="B8" s="227">
        <v>76614.3</v>
      </c>
      <c r="C8" s="227">
        <v>78260.5</v>
      </c>
      <c r="D8" s="227">
        <v>72289</v>
      </c>
      <c r="E8" s="227">
        <v>74501</v>
      </c>
      <c r="F8" s="227">
        <v>79082</v>
      </c>
      <c r="G8" s="227">
        <v>93737.4</v>
      </c>
      <c r="H8" s="227">
        <v>93293.5</v>
      </c>
      <c r="I8" s="227">
        <v>84260.7</v>
      </c>
      <c r="J8" s="227">
        <v>87897</v>
      </c>
      <c r="K8" s="227">
        <v>87996.800000000003</v>
      </c>
      <c r="L8" s="227">
        <v>80304.100000000006</v>
      </c>
      <c r="M8" s="227">
        <v>76655.5</v>
      </c>
      <c r="N8" s="227">
        <v>76028.600000000006</v>
      </c>
      <c r="O8" s="227">
        <v>77335.7</v>
      </c>
      <c r="P8" s="227">
        <v>77149.100000000006</v>
      </c>
      <c r="Q8" s="227">
        <v>70888.7</v>
      </c>
      <c r="R8" s="227">
        <v>53921.599999999999</v>
      </c>
      <c r="S8" s="227">
        <v>54435</v>
      </c>
      <c r="T8" s="227">
        <v>55663.9</v>
      </c>
      <c r="U8" s="227">
        <v>94599.6</v>
      </c>
      <c r="V8" s="227">
        <v>108088.9</v>
      </c>
    </row>
    <row r="9" spans="1:22" x14ac:dyDescent="0.3">
      <c r="A9" s="231" t="s">
        <v>295</v>
      </c>
      <c r="B9" s="229">
        <v>1156</v>
      </c>
      <c r="C9" s="229">
        <v>1727.3</v>
      </c>
      <c r="D9" s="229">
        <v>3466</v>
      </c>
      <c r="E9" s="229">
        <v>4246</v>
      </c>
      <c r="F9" s="229">
        <v>6353.5</v>
      </c>
      <c r="G9" s="229">
        <v>7196.3</v>
      </c>
      <c r="H9" s="229">
        <v>4991</v>
      </c>
      <c r="I9" s="229">
        <v>4060.5</v>
      </c>
      <c r="J9" s="229">
        <v>4397.5</v>
      </c>
      <c r="K9" s="229">
        <v>4292.7</v>
      </c>
      <c r="L9" s="229">
        <v>4296.1000000000004</v>
      </c>
      <c r="M9" s="229">
        <v>3683.7</v>
      </c>
      <c r="N9" s="229">
        <v>2789.5</v>
      </c>
      <c r="O9" s="229">
        <v>1687.8</v>
      </c>
      <c r="P9" s="229">
        <v>2076.6999999999998</v>
      </c>
      <c r="Q9" s="229">
        <v>785.8</v>
      </c>
      <c r="R9" s="229">
        <v>844.7</v>
      </c>
      <c r="S9" s="229">
        <v>919.9</v>
      </c>
      <c r="T9" s="229">
        <v>1275.3</v>
      </c>
      <c r="U9" s="229">
        <v>1754.1</v>
      </c>
      <c r="V9" s="229">
        <v>2339.1</v>
      </c>
    </row>
    <row r="10" spans="1:22" ht="13.2" x14ac:dyDescent="0.3">
      <c r="A10" s="226" t="s">
        <v>296</v>
      </c>
      <c r="B10" s="227">
        <v>77770.3</v>
      </c>
      <c r="C10" s="227">
        <v>79987.8</v>
      </c>
      <c r="D10" s="227">
        <v>75755</v>
      </c>
      <c r="E10" s="227">
        <v>78747</v>
      </c>
      <c r="F10" s="227">
        <v>85436</v>
      </c>
      <c r="G10" s="227">
        <v>100933.7</v>
      </c>
      <c r="H10" s="227">
        <v>98284.5</v>
      </c>
      <c r="I10" s="227">
        <v>88321.2</v>
      </c>
      <c r="J10" s="227">
        <v>92294.5</v>
      </c>
      <c r="K10" s="227">
        <v>92289.5</v>
      </c>
      <c r="L10" s="227">
        <v>84600.2</v>
      </c>
      <c r="M10" s="227">
        <v>80339.199999999997</v>
      </c>
      <c r="N10" s="227">
        <v>78818.100000000006</v>
      </c>
      <c r="O10" s="227">
        <v>79023.5</v>
      </c>
      <c r="P10" s="227">
        <v>79225.8</v>
      </c>
      <c r="Q10" s="227">
        <v>71674.5</v>
      </c>
      <c r="R10" s="227">
        <v>54766.3</v>
      </c>
      <c r="S10" s="227">
        <v>55354.9</v>
      </c>
      <c r="T10" s="227">
        <v>56939.199999999997</v>
      </c>
      <c r="U10" s="227">
        <v>96353.7</v>
      </c>
      <c r="V10" s="227">
        <v>110428</v>
      </c>
    </row>
    <row r="11" spans="1:22" x14ac:dyDescent="0.3">
      <c r="A11" s="231" t="s">
        <v>160</v>
      </c>
      <c r="B11" s="229">
        <v>60283.6</v>
      </c>
      <c r="C11" s="229">
        <v>65818.100000000006</v>
      </c>
      <c r="D11" s="229">
        <v>58701</v>
      </c>
      <c r="E11" s="229">
        <v>58952.9</v>
      </c>
      <c r="F11" s="229">
        <v>60586.8</v>
      </c>
      <c r="G11" s="229">
        <v>77841.3</v>
      </c>
      <c r="H11" s="229">
        <v>75636.5</v>
      </c>
      <c r="I11" s="229">
        <v>67369.899999999994</v>
      </c>
      <c r="J11" s="229">
        <v>70115.5</v>
      </c>
      <c r="K11" s="229">
        <v>70329.8</v>
      </c>
      <c r="L11" s="229">
        <v>62822</v>
      </c>
      <c r="M11" s="229">
        <v>59378.5</v>
      </c>
      <c r="N11" s="229">
        <v>57879.1</v>
      </c>
      <c r="O11" s="229">
        <v>58358.3</v>
      </c>
      <c r="P11" s="229">
        <v>60084.2</v>
      </c>
      <c r="Q11" s="229">
        <v>58373.599999999999</v>
      </c>
      <c r="R11" s="229">
        <v>41936.300000000003</v>
      </c>
      <c r="S11" s="229">
        <v>42251.4</v>
      </c>
      <c r="T11" s="229">
        <v>41733.599999999999</v>
      </c>
      <c r="U11" s="229">
        <v>48707.8</v>
      </c>
      <c r="V11" s="229">
        <v>57187</v>
      </c>
    </row>
    <row r="12" spans="1:22" x14ac:dyDescent="0.3">
      <c r="A12" s="232" t="s">
        <v>294</v>
      </c>
      <c r="B12" s="227">
        <v>60283.6</v>
      </c>
      <c r="C12" s="227">
        <v>65818.100000000006</v>
      </c>
      <c r="D12" s="227">
        <v>58201.1</v>
      </c>
      <c r="E12" s="227">
        <v>58495.9</v>
      </c>
      <c r="F12" s="227">
        <v>60044.7</v>
      </c>
      <c r="G12" s="227">
        <v>75671.8</v>
      </c>
      <c r="H12" s="227">
        <v>75626.2</v>
      </c>
      <c r="I12" s="227">
        <v>67144.5</v>
      </c>
      <c r="J12" s="227">
        <v>69815.5</v>
      </c>
      <c r="K12" s="227">
        <v>70101.899999999994</v>
      </c>
      <c r="L12" s="227">
        <v>62822</v>
      </c>
      <c r="M12" s="227">
        <v>59378.5</v>
      </c>
      <c r="N12" s="227">
        <v>57879.1</v>
      </c>
      <c r="O12" s="227">
        <v>58358.3</v>
      </c>
      <c r="P12" s="227">
        <v>60084.2</v>
      </c>
      <c r="Q12" s="227">
        <v>58373.599999999999</v>
      </c>
      <c r="R12" s="227">
        <v>41936.300000000003</v>
      </c>
      <c r="S12" s="227">
        <v>42251.4</v>
      </c>
      <c r="T12" s="227">
        <v>41733.599999999999</v>
      </c>
      <c r="U12" s="227">
        <v>48707.8</v>
      </c>
      <c r="V12" s="227">
        <v>57187</v>
      </c>
    </row>
    <row r="13" spans="1:22" x14ac:dyDescent="0.3">
      <c r="A13" s="233" t="s">
        <v>295</v>
      </c>
      <c r="B13" s="229">
        <v>0</v>
      </c>
      <c r="C13" s="229">
        <v>0</v>
      </c>
      <c r="D13" s="229">
        <v>500</v>
      </c>
      <c r="E13" s="229">
        <v>457</v>
      </c>
      <c r="F13" s="229">
        <v>542.1</v>
      </c>
      <c r="G13" s="229">
        <v>2169.5</v>
      </c>
      <c r="H13" s="229">
        <v>10.3</v>
      </c>
      <c r="I13" s="229">
        <v>225.4</v>
      </c>
      <c r="J13" s="229">
        <v>300</v>
      </c>
      <c r="K13" s="229">
        <v>227.9</v>
      </c>
      <c r="L13" s="229">
        <v>0</v>
      </c>
      <c r="M13" s="229">
        <v>0</v>
      </c>
      <c r="N13" s="229">
        <v>0</v>
      </c>
      <c r="O13" s="229">
        <v>0</v>
      </c>
      <c r="P13" s="229">
        <v>0</v>
      </c>
      <c r="Q13" s="229">
        <v>0</v>
      </c>
      <c r="R13" s="229">
        <v>0</v>
      </c>
      <c r="S13" s="229">
        <v>0</v>
      </c>
      <c r="T13" s="229">
        <v>0</v>
      </c>
      <c r="U13" s="229">
        <v>0</v>
      </c>
      <c r="V13" s="229">
        <v>0</v>
      </c>
    </row>
    <row r="14" spans="1:22" x14ac:dyDescent="0.3">
      <c r="A14" s="230" t="s">
        <v>297</v>
      </c>
      <c r="B14" s="227">
        <v>8141.2</v>
      </c>
      <c r="C14" s="227">
        <v>7884.9</v>
      </c>
      <c r="D14" s="227">
        <v>9382</v>
      </c>
      <c r="E14" s="227">
        <v>9504.7000000000007</v>
      </c>
      <c r="F14" s="227">
        <v>12012.4</v>
      </c>
      <c r="G14" s="227">
        <v>11698.8</v>
      </c>
      <c r="H14" s="227">
        <v>12853</v>
      </c>
      <c r="I14" s="227">
        <v>12336.4</v>
      </c>
      <c r="J14" s="227">
        <v>13125.7</v>
      </c>
      <c r="K14" s="227">
        <v>13839</v>
      </c>
      <c r="L14" s="227">
        <v>13447.5</v>
      </c>
      <c r="M14" s="227">
        <v>12720.4</v>
      </c>
      <c r="N14" s="227">
        <v>12338.3</v>
      </c>
      <c r="O14" s="227">
        <v>12157.7</v>
      </c>
      <c r="P14" s="227">
        <v>11003.4</v>
      </c>
      <c r="Q14" s="227">
        <v>6998.4</v>
      </c>
      <c r="R14" s="227">
        <v>7212</v>
      </c>
      <c r="S14" s="227">
        <v>7857.3</v>
      </c>
      <c r="T14" s="227">
        <v>9868.1</v>
      </c>
      <c r="U14" s="227">
        <v>41101.199999999997</v>
      </c>
      <c r="V14" s="227">
        <v>45577.3</v>
      </c>
    </row>
    <row r="15" spans="1:22" x14ac:dyDescent="0.3">
      <c r="A15" s="233" t="s">
        <v>294</v>
      </c>
      <c r="B15" s="229">
        <v>0</v>
      </c>
      <c r="C15" s="229">
        <v>0</v>
      </c>
      <c r="D15" s="229">
        <v>0</v>
      </c>
      <c r="E15" s="229">
        <v>0</v>
      </c>
      <c r="F15" s="229">
        <v>0</v>
      </c>
      <c r="G15" s="229">
        <v>0</v>
      </c>
      <c r="H15" s="229">
        <v>0</v>
      </c>
      <c r="I15" s="229">
        <v>0</v>
      </c>
      <c r="J15" s="229">
        <v>0</v>
      </c>
      <c r="K15" s="229">
        <v>0</v>
      </c>
      <c r="L15" s="229">
        <v>0</v>
      </c>
      <c r="M15" s="229">
        <v>0</v>
      </c>
      <c r="N15" s="229">
        <v>0</v>
      </c>
      <c r="O15" s="229">
        <v>0</v>
      </c>
      <c r="P15" s="229">
        <v>0</v>
      </c>
      <c r="Q15" s="229">
        <v>6992.1</v>
      </c>
      <c r="R15" s="229">
        <v>7202.8</v>
      </c>
      <c r="S15" s="229">
        <v>7857.3</v>
      </c>
      <c r="T15" s="229">
        <v>9868.1</v>
      </c>
      <c r="U15" s="229">
        <v>41101.199999999997</v>
      </c>
      <c r="V15" s="229">
        <v>45557.3</v>
      </c>
    </row>
    <row r="16" spans="1:22" x14ac:dyDescent="0.3">
      <c r="A16" s="232" t="s">
        <v>295</v>
      </c>
      <c r="B16" s="227">
        <v>0</v>
      </c>
      <c r="C16" s="227">
        <v>0</v>
      </c>
      <c r="D16" s="227">
        <v>0</v>
      </c>
      <c r="E16" s="227">
        <v>0</v>
      </c>
      <c r="F16" s="227">
        <v>0</v>
      </c>
      <c r="G16" s="227">
        <v>0</v>
      </c>
      <c r="H16" s="227">
        <v>0</v>
      </c>
      <c r="I16" s="227">
        <v>0</v>
      </c>
      <c r="J16" s="227">
        <v>0</v>
      </c>
      <c r="K16" s="227">
        <v>0</v>
      </c>
      <c r="L16" s="227">
        <v>0</v>
      </c>
      <c r="M16" s="227">
        <v>0</v>
      </c>
      <c r="N16" s="227">
        <v>0</v>
      </c>
      <c r="O16" s="227">
        <v>0</v>
      </c>
      <c r="P16" s="227">
        <v>0</v>
      </c>
      <c r="Q16" s="227">
        <v>6.3</v>
      </c>
      <c r="R16" s="227">
        <v>9.1999999999999993</v>
      </c>
      <c r="S16" s="227">
        <v>0</v>
      </c>
      <c r="T16" s="227">
        <v>0</v>
      </c>
      <c r="U16" s="227">
        <v>0</v>
      </c>
      <c r="V16" s="227">
        <v>20</v>
      </c>
    </row>
    <row r="17" spans="1:22" x14ac:dyDescent="0.3">
      <c r="A17" s="231" t="s">
        <v>298</v>
      </c>
      <c r="B17" s="229">
        <v>9345.5</v>
      </c>
      <c r="C17" s="229">
        <v>6284.8</v>
      </c>
      <c r="D17" s="229">
        <v>7673</v>
      </c>
      <c r="E17" s="229">
        <v>10290</v>
      </c>
      <c r="F17" s="229">
        <v>12836.6</v>
      </c>
      <c r="G17" s="229">
        <v>11393.6</v>
      </c>
      <c r="H17" s="229">
        <v>9795</v>
      </c>
      <c r="I17" s="229">
        <v>8614.9</v>
      </c>
      <c r="J17" s="229">
        <v>9053.2999999999993</v>
      </c>
      <c r="K17" s="229">
        <v>8120.7</v>
      </c>
      <c r="L17" s="229">
        <v>8330.7000000000007</v>
      </c>
      <c r="M17" s="229">
        <v>8240.2999999999993</v>
      </c>
      <c r="N17" s="229">
        <v>8600.7000000000007</v>
      </c>
      <c r="O17" s="229">
        <v>8507.5</v>
      </c>
      <c r="P17" s="229">
        <v>8138.2</v>
      </c>
      <c r="Q17" s="229">
        <v>6302.5</v>
      </c>
      <c r="R17" s="229">
        <v>5618</v>
      </c>
      <c r="S17" s="229">
        <v>5246.2</v>
      </c>
      <c r="T17" s="229">
        <v>5337.5</v>
      </c>
      <c r="U17" s="229">
        <v>6544.7</v>
      </c>
      <c r="V17" s="229">
        <v>7663.7</v>
      </c>
    </row>
    <row r="18" spans="1:22" x14ac:dyDescent="0.3">
      <c r="A18" s="232" t="s">
        <v>294</v>
      </c>
      <c r="B18" s="227">
        <v>0</v>
      </c>
      <c r="C18" s="227">
        <v>0</v>
      </c>
      <c r="D18" s="227">
        <v>0</v>
      </c>
      <c r="E18" s="227">
        <v>0</v>
      </c>
      <c r="F18" s="227">
        <v>0</v>
      </c>
      <c r="G18" s="227">
        <v>0</v>
      </c>
      <c r="H18" s="227">
        <v>0</v>
      </c>
      <c r="I18" s="227">
        <v>0</v>
      </c>
      <c r="J18" s="227">
        <v>0</v>
      </c>
      <c r="K18" s="227">
        <v>0</v>
      </c>
      <c r="L18" s="227">
        <v>0</v>
      </c>
      <c r="M18" s="227">
        <v>0</v>
      </c>
      <c r="N18" s="227">
        <v>0</v>
      </c>
      <c r="O18" s="227">
        <v>0</v>
      </c>
      <c r="P18" s="227">
        <v>0</v>
      </c>
      <c r="Q18" s="227">
        <v>5523</v>
      </c>
      <c r="R18" s="227">
        <v>4782.5</v>
      </c>
      <c r="S18" s="227">
        <v>4326.3</v>
      </c>
      <c r="T18" s="227">
        <v>4062.2</v>
      </c>
      <c r="U18" s="227">
        <v>4790.6000000000004</v>
      </c>
      <c r="V18" s="227">
        <v>5344.6</v>
      </c>
    </row>
    <row r="19" spans="1:22" x14ac:dyDescent="0.3">
      <c r="A19" s="233" t="s">
        <v>295</v>
      </c>
      <c r="B19" s="229">
        <v>0</v>
      </c>
      <c r="C19" s="229">
        <v>0</v>
      </c>
      <c r="D19" s="229">
        <v>0</v>
      </c>
      <c r="E19" s="229">
        <v>0</v>
      </c>
      <c r="F19" s="229">
        <v>0</v>
      </c>
      <c r="G19" s="229">
        <v>0</v>
      </c>
      <c r="H19" s="229">
        <v>0</v>
      </c>
      <c r="I19" s="229">
        <v>0</v>
      </c>
      <c r="J19" s="229">
        <v>0</v>
      </c>
      <c r="K19" s="229">
        <v>0</v>
      </c>
      <c r="L19" s="229">
        <v>0</v>
      </c>
      <c r="M19" s="229">
        <v>0</v>
      </c>
      <c r="N19" s="229">
        <v>0</v>
      </c>
      <c r="O19" s="229">
        <v>0</v>
      </c>
      <c r="P19" s="229">
        <v>0</v>
      </c>
      <c r="Q19" s="229">
        <v>779.5</v>
      </c>
      <c r="R19" s="229">
        <v>835.5</v>
      </c>
      <c r="S19" s="229">
        <v>919.9</v>
      </c>
      <c r="T19" s="229">
        <v>1275.3</v>
      </c>
      <c r="U19" s="229">
        <v>1754.1</v>
      </c>
      <c r="V19" s="229">
        <v>2319.1</v>
      </c>
    </row>
    <row r="20" spans="1:22" ht="13.2" x14ac:dyDescent="0.3">
      <c r="A20" s="226" t="s">
        <v>299</v>
      </c>
      <c r="B20" s="227">
        <v>77770.3</v>
      </c>
      <c r="C20" s="227">
        <v>79987.8</v>
      </c>
      <c r="D20" s="227">
        <v>75755</v>
      </c>
      <c r="E20" s="227">
        <v>78747.399999999994</v>
      </c>
      <c r="F20" s="227">
        <v>85435.8</v>
      </c>
      <c r="G20" s="227">
        <v>100933</v>
      </c>
      <c r="H20" s="227">
        <v>98284.5</v>
      </c>
      <c r="I20" s="227">
        <v>88321.2</v>
      </c>
      <c r="J20" s="227">
        <v>92294.5</v>
      </c>
      <c r="K20" s="227">
        <v>92289.5</v>
      </c>
      <c r="L20" s="227">
        <v>84600.2</v>
      </c>
      <c r="M20" s="227">
        <v>80339.199999999997</v>
      </c>
      <c r="N20" s="227">
        <v>78818</v>
      </c>
      <c r="O20" s="227">
        <v>79023.5</v>
      </c>
      <c r="P20" s="227">
        <v>79225.8</v>
      </c>
      <c r="Q20" s="227">
        <v>71674.5</v>
      </c>
      <c r="R20" s="227">
        <v>54766.3</v>
      </c>
      <c r="S20" s="227">
        <v>55354.9</v>
      </c>
      <c r="T20" s="227">
        <v>56939.199999999997</v>
      </c>
      <c r="U20" s="227">
        <v>96353.7</v>
      </c>
      <c r="V20" s="227">
        <v>110428</v>
      </c>
    </row>
    <row r="21" spans="1:22" x14ac:dyDescent="0.3">
      <c r="A21" s="231" t="s">
        <v>300</v>
      </c>
      <c r="B21" s="229">
        <v>40560</v>
      </c>
      <c r="C21" s="229">
        <v>39475.9</v>
      </c>
      <c r="D21" s="229">
        <v>32766</v>
      </c>
      <c r="E21" s="229">
        <v>31593.5</v>
      </c>
      <c r="F21" s="229">
        <v>31750.6</v>
      </c>
      <c r="G21" s="229">
        <v>31716.400000000001</v>
      </c>
      <c r="H21" s="229">
        <v>27644.2</v>
      </c>
      <c r="I21" s="229">
        <v>26735.1</v>
      </c>
      <c r="J21" s="229">
        <v>26517.200000000001</v>
      </c>
      <c r="K21" s="229">
        <v>25624.6</v>
      </c>
      <c r="L21" s="229">
        <v>17194.2</v>
      </c>
      <c r="M21" s="229">
        <v>8140</v>
      </c>
      <c r="N21" s="229">
        <v>6107.8</v>
      </c>
      <c r="O21" s="229">
        <v>387.7</v>
      </c>
      <c r="P21" s="229">
        <v>232.3</v>
      </c>
      <c r="Q21" s="229">
        <v>154.4</v>
      </c>
      <c r="R21" s="229">
        <v>76.5</v>
      </c>
      <c r="S21" s="229">
        <v>76.5</v>
      </c>
      <c r="T21" s="229">
        <v>76.5</v>
      </c>
      <c r="U21" s="229">
        <v>76.5</v>
      </c>
      <c r="V21" s="229">
        <v>0</v>
      </c>
    </row>
    <row r="22" spans="1:22" x14ac:dyDescent="0.3">
      <c r="A22" s="232" t="s">
        <v>301</v>
      </c>
      <c r="B22" s="227">
        <v>22594.5</v>
      </c>
      <c r="C22" s="227">
        <v>22779.4</v>
      </c>
      <c r="D22" s="227">
        <v>20039</v>
      </c>
      <c r="E22" s="227">
        <v>19688.099999999999</v>
      </c>
      <c r="F22" s="227">
        <v>20090.3</v>
      </c>
      <c r="G22" s="227">
        <v>20386.5</v>
      </c>
      <c r="H22" s="227">
        <v>18092.099999999999</v>
      </c>
      <c r="I22" s="227">
        <v>17481.8</v>
      </c>
      <c r="J22" s="227">
        <v>17776.400000000001</v>
      </c>
      <c r="K22" s="227">
        <v>17240.7</v>
      </c>
      <c r="L22" s="227">
        <v>12775.5</v>
      </c>
      <c r="M22" s="227">
        <v>6491.7</v>
      </c>
      <c r="N22" s="227">
        <v>5573.2</v>
      </c>
      <c r="O22" s="227">
        <v>0</v>
      </c>
      <c r="P22" s="227">
        <v>0</v>
      </c>
      <c r="Q22" s="227">
        <v>0</v>
      </c>
      <c r="R22" s="227">
        <v>0</v>
      </c>
      <c r="S22" s="227">
        <v>0</v>
      </c>
      <c r="T22" s="227">
        <v>0</v>
      </c>
      <c r="U22" s="227">
        <v>0</v>
      </c>
      <c r="V22" s="227">
        <v>0</v>
      </c>
    </row>
    <row r="23" spans="1:22" x14ac:dyDescent="0.3">
      <c r="A23" s="233" t="s">
        <v>302</v>
      </c>
      <c r="B23" s="229">
        <v>13264</v>
      </c>
      <c r="C23" s="229">
        <v>12147</v>
      </c>
      <c r="D23" s="229">
        <v>8724.6</v>
      </c>
      <c r="E23" s="229">
        <v>8266.5</v>
      </c>
      <c r="F23" s="229">
        <v>8108.6</v>
      </c>
      <c r="G23" s="229">
        <v>7853.8</v>
      </c>
      <c r="H23" s="229">
        <v>6260.4</v>
      </c>
      <c r="I23" s="229">
        <v>6234.6</v>
      </c>
      <c r="J23" s="229">
        <v>6236.5</v>
      </c>
      <c r="K23" s="229">
        <v>6227</v>
      </c>
      <c r="L23" s="229">
        <v>3289.9</v>
      </c>
      <c r="M23" s="229">
        <v>848.6</v>
      </c>
      <c r="N23" s="229">
        <v>0</v>
      </c>
      <c r="O23" s="229">
        <v>0</v>
      </c>
      <c r="P23" s="229">
        <v>0</v>
      </c>
      <c r="Q23" s="229">
        <v>0</v>
      </c>
      <c r="R23" s="229">
        <v>0</v>
      </c>
      <c r="S23" s="229">
        <v>0</v>
      </c>
      <c r="T23" s="229">
        <v>0</v>
      </c>
      <c r="U23" s="229">
        <v>0</v>
      </c>
      <c r="V23" s="229">
        <v>0</v>
      </c>
    </row>
    <row r="24" spans="1:22" x14ac:dyDescent="0.3">
      <c r="A24" s="232" t="s">
        <v>303</v>
      </c>
      <c r="B24" s="227">
        <v>78.099999999999994</v>
      </c>
      <c r="C24" s="227">
        <v>78.099999999999994</v>
      </c>
      <c r="D24" s="227">
        <v>78.099999999999994</v>
      </c>
      <c r="E24" s="227">
        <v>78.099999999999994</v>
      </c>
      <c r="F24" s="227">
        <v>76.5</v>
      </c>
      <c r="G24" s="227">
        <v>76.5</v>
      </c>
      <c r="H24" s="227">
        <v>76.5</v>
      </c>
      <c r="I24" s="227">
        <v>76.5</v>
      </c>
      <c r="J24" s="227">
        <v>76.5</v>
      </c>
      <c r="K24" s="227">
        <v>76.5</v>
      </c>
      <c r="L24" s="227">
        <v>76.5</v>
      </c>
      <c r="M24" s="227">
        <v>76.5</v>
      </c>
      <c r="N24" s="227">
        <v>76.5</v>
      </c>
      <c r="O24" s="227">
        <v>76.5</v>
      </c>
      <c r="P24" s="227">
        <v>76.5</v>
      </c>
      <c r="Q24" s="227">
        <v>76.5</v>
      </c>
      <c r="R24" s="227">
        <v>76.5</v>
      </c>
      <c r="S24" s="227">
        <v>76.5</v>
      </c>
      <c r="T24" s="227">
        <v>76.5</v>
      </c>
      <c r="U24" s="227">
        <v>76.5</v>
      </c>
      <c r="V24" s="227">
        <v>0</v>
      </c>
    </row>
    <row r="25" spans="1:22" x14ac:dyDescent="0.3">
      <c r="A25" s="233" t="s">
        <v>304</v>
      </c>
      <c r="B25" s="229">
        <v>4623.7</v>
      </c>
      <c r="C25" s="229">
        <v>4379</v>
      </c>
      <c r="D25" s="229">
        <v>3919</v>
      </c>
      <c r="E25" s="229">
        <v>3559.3</v>
      </c>
      <c r="F25" s="229">
        <v>3473.7</v>
      </c>
      <c r="G25" s="229">
        <v>3398.1</v>
      </c>
      <c r="H25" s="229">
        <v>3213.7</v>
      </c>
      <c r="I25" s="229">
        <v>2940.7</v>
      </c>
      <c r="J25" s="229">
        <v>2426.3000000000002</v>
      </c>
      <c r="K25" s="229">
        <v>2078.9</v>
      </c>
      <c r="L25" s="229">
        <v>1050.8</v>
      </c>
      <c r="M25" s="229">
        <v>723.2</v>
      </c>
      <c r="N25" s="229">
        <v>458.1</v>
      </c>
      <c r="O25" s="229">
        <v>311.2</v>
      </c>
      <c r="P25" s="229">
        <v>155.80000000000001</v>
      </c>
      <c r="Q25" s="229">
        <v>77.900000000000006</v>
      </c>
      <c r="R25" s="229">
        <v>0</v>
      </c>
      <c r="S25" s="229">
        <v>0</v>
      </c>
      <c r="T25" s="229">
        <v>0</v>
      </c>
      <c r="U25" s="229">
        <v>0</v>
      </c>
      <c r="V25" s="229">
        <v>0</v>
      </c>
    </row>
    <row r="26" spans="1:22" x14ac:dyDescent="0.3">
      <c r="A26" s="230" t="s">
        <v>305</v>
      </c>
      <c r="B26" s="227">
        <v>0</v>
      </c>
      <c r="C26" s="227">
        <v>92.4</v>
      </c>
      <c r="D26" s="227">
        <v>4</v>
      </c>
      <c r="E26" s="227">
        <v>1.5</v>
      </c>
      <c r="F26" s="227">
        <v>1.5</v>
      </c>
      <c r="G26" s="227">
        <v>1.5</v>
      </c>
      <c r="H26" s="227">
        <v>1.5</v>
      </c>
      <c r="I26" s="227">
        <v>1.5</v>
      </c>
      <c r="J26" s="227">
        <v>1.5</v>
      </c>
      <c r="K26" s="227">
        <v>1.5</v>
      </c>
      <c r="L26" s="227">
        <v>1.5</v>
      </c>
      <c r="M26" s="227">
        <v>0</v>
      </c>
      <c r="N26" s="227">
        <v>0</v>
      </c>
      <c r="O26" s="227">
        <v>0</v>
      </c>
      <c r="P26" s="227">
        <v>0</v>
      </c>
      <c r="Q26" s="227">
        <v>0</v>
      </c>
      <c r="R26" s="227">
        <v>0</v>
      </c>
      <c r="S26" s="227">
        <v>0</v>
      </c>
      <c r="T26" s="227">
        <v>0</v>
      </c>
      <c r="U26" s="227">
        <v>0</v>
      </c>
      <c r="V26" s="227">
        <v>0</v>
      </c>
    </row>
    <row r="27" spans="1:22" x14ac:dyDescent="0.3">
      <c r="A27" s="231" t="s">
        <v>306</v>
      </c>
      <c r="B27" s="229">
        <v>5621.8</v>
      </c>
      <c r="C27" s="229">
        <v>5081.3</v>
      </c>
      <c r="D27" s="229">
        <v>6529</v>
      </c>
      <c r="E27" s="229">
        <v>6378.6</v>
      </c>
      <c r="F27" s="229">
        <v>6635.7</v>
      </c>
      <c r="G27" s="229">
        <v>6512.4</v>
      </c>
      <c r="H27" s="229">
        <v>5327</v>
      </c>
      <c r="I27" s="229">
        <v>6970.7</v>
      </c>
      <c r="J27" s="229">
        <v>10063.9</v>
      </c>
      <c r="K27" s="229">
        <v>6464.9</v>
      </c>
      <c r="L27" s="229">
        <v>5573.5</v>
      </c>
      <c r="M27" s="229">
        <v>4920</v>
      </c>
      <c r="N27" s="229">
        <v>4811.6000000000004</v>
      </c>
      <c r="O27" s="229">
        <v>4310.2</v>
      </c>
      <c r="P27" s="229">
        <v>2681.9</v>
      </c>
      <c r="Q27" s="229">
        <v>2454.6</v>
      </c>
      <c r="R27" s="229">
        <v>1578</v>
      </c>
      <c r="S27" s="229">
        <v>1553.5</v>
      </c>
      <c r="T27" s="229">
        <v>2754.4</v>
      </c>
      <c r="U27" s="229">
        <v>7791.4</v>
      </c>
      <c r="V27" s="229">
        <v>10219.200000000001</v>
      </c>
    </row>
    <row r="28" spans="1:22" x14ac:dyDescent="0.3">
      <c r="A28" s="230" t="s">
        <v>307</v>
      </c>
      <c r="B28" s="227">
        <v>0</v>
      </c>
      <c r="C28" s="227">
        <v>0</v>
      </c>
      <c r="D28" s="227">
        <v>0</v>
      </c>
      <c r="E28" s="227">
        <v>0</v>
      </c>
      <c r="F28" s="227">
        <v>0</v>
      </c>
      <c r="G28" s="227">
        <v>10500</v>
      </c>
      <c r="H28" s="227">
        <v>3500</v>
      </c>
      <c r="I28" s="227">
        <v>0</v>
      </c>
      <c r="J28" s="227">
        <v>0</v>
      </c>
      <c r="K28" s="227">
        <v>0</v>
      </c>
      <c r="L28" s="227">
        <v>0</v>
      </c>
      <c r="M28" s="227">
        <v>0</v>
      </c>
      <c r="N28" s="227">
        <v>0</v>
      </c>
      <c r="O28" s="227">
        <v>0</v>
      </c>
      <c r="P28" s="227">
        <v>0</v>
      </c>
      <c r="Q28" s="227">
        <v>0</v>
      </c>
      <c r="R28" s="227">
        <v>0</v>
      </c>
      <c r="S28" s="227">
        <v>0</v>
      </c>
      <c r="T28" s="227">
        <v>0</v>
      </c>
      <c r="U28" s="227">
        <v>0</v>
      </c>
      <c r="V28" s="227">
        <v>0</v>
      </c>
    </row>
    <row r="29" spans="1:22" x14ac:dyDescent="0.3">
      <c r="A29" s="231" t="s">
        <v>308</v>
      </c>
      <c r="B29" s="229">
        <v>12336.9</v>
      </c>
      <c r="C29" s="229">
        <v>14154.6</v>
      </c>
      <c r="D29" s="229">
        <v>14522.9</v>
      </c>
      <c r="E29" s="229">
        <v>14983</v>
      </c>
      <c r="F29" s="229">
        <v>16709.2</v>
      </c>
      <c r="G29" s="229">
        <v>15435.7</v>
      </c>
      <c r="H29" s="229">
        <v>14586.3</v>
      </c>
      <c r="I29" s="229">
        <v>11225.6</v>
      </c>
      <c r="J29" s="229">
        <v>10663.1</v>
      </c>
      <c r="K29" s="229">
        <v>10133.299999999999</v>
      </c>
      <c r="L29" s="229">
        <v>7736</v>
      </c>
      <c r="M29" s="229">
        <v>6928.8</v>
      </c>
      <c r="N29" s="229">
        <v>6259.6</v>
      </c>
      <c r="O29" s="229">
        <v>5283.6</v>
      </c>
      <c r="P29" s="229">
        <v>5113.6000000000004</v>
      </c>
      <c r="Q29" s="229">
        <v>3403.9</v>
      </c>
      <c r="R29" s="229">
        <v>3139.2</v>
      </c>
      <c r="S29" s="229">
        <v>2932.6</v>
      </c>
      <c r="T29" s="229">
        <v>3064.8</v>
      </c>
      <c r="U29" s="229">
        <v>12287.6</v>
      </c>
      <c r="V29" s="229">
        <v>15151</v>
      </c>
    </row>
    <row r="30" spans="1:22" x14ac:dyDescent="0.3">
      <c r="A30" s="230" t="s">
        <v>309</v>
      </c>
      <c r="B30" s="227">
        <v>3924.1</v>
      </c>
      <c r="C30" s="227">
        <v>5732.8</v>
      </c>
      <c r="D30" s="227">
        <v>6071.5</v>
      </c>
      <c r="E30" s="227">
        <v>8859.1</v>
      </c>
      <c r="F30" s="227">
        <v>12674.2</v>
      </c>
      <c r="G30" s="227">
        <v>17882.099999999999</v>
      </c>
      <c r="H30" s="227">
        <v>29209.8</v>
      </c>
      <c r="I30" s="227">
        <v>26685.7</v>
      </c>
      <c r="J30" s="227">
        <v>27845.9</v>
      </c>
      <c r="K30" s="227">
        <v>33123.9</v>
      </c>
      <c r="L30" s="227">
        <v>36091.300000000003</v>
      </c>
      <c r="M30" s="227">
        <v>42531.9</v>
      </c>
      <c r="N30" s="227">
        <v>42668.3</v>
      </c>
      <c r="O30" s="227">
        <v>48806.2</v>
      </c>
      <c r="P30" s="227">
        <v>51106.6</v>
      </c>
      <c r="Q30" s="227">
        <v>46462.3</v>
      </c>
      <c r="R30" s="227">
        <v>38558</v>
      </c>
      <c r="S30" s="227">
        <v>36964</v>
      </c>
      <c r="T30" s="227">
        <v>34687.5</v>
      </c>
      <c r="U30" s="227">
        <v>58731.199999999997</v>
      </c>
      <c r="V30" s="227">
        <v>63591.1</v>
      </c>
    </row>
    <row r="31" spans="1:22" x14ac:dyDescent="0.3">
      <c r="A31" s="231" t="s">
        <v>310</v>
      </c>
      <c r="B31" s="229">
        <v>14684.8</v>
      </c>
      <c r="C31" s="229">
        <v>15187.2</v>
      </c>
      <c r="D31" s="229">
        <v>15644.7</v>
      </c>
      <c r="E31" s="229">
        <v>16241.1</v>
      </c>
      <c r="F31" s="229">
        <v>17447.7</v>
      </c>
      <c r="G31" s="229">
        <v>18793.400000000001</v>
      </c>
      <c r="H31" s="229">
        <v>17948.2</v>
      </c>
      <c r="I31" s="229">
        <v>16649.099999999999</v>
      </c>
      <c r="J31" s="229">
        <v>17151.8</v>
      </c>
      <c r="K31" s="229">
        <v>16821.7</v>
      </c>
      <c r="L31" s="229">
        <v>17341.5</v>
      </c>
      <c r="M31" s="229">
        <v>16886</v>
      </c>
      <c r="N31" s="229">
        <v>17542.900000000001</v>
      </c>
      <c r="O31" s="229">
        <v>17948</v>
      </c>
      <c r="P31" s="229">
        <v>17053.2</v>
      </c>
      <c r="Q31" s="229">
        <v>16827.7</v>
      </c>
      <c r="R31" s="229">
        <v>8255.4</v>
      </c>
      <c r="S31" s="229">
        <v>9154.7000000000007</v>
      </c>
      <c r="T31" s="229">
        <v>10672.6</v>
      </c>
      <c r="U31" s="229">
        <v>17143.8</v>
      </c>
      <c r="V31" s="229">
        <v>21133.599999999999</v>
      </c>
    </row>
    <row r="32" spans="1:22" x14ac:dyDescent="0.3">
      <c r="A32" s="230" t="s">
        <v>311</v>
      </c>
      <c r="B32" s="227">
        <v>218</v>
      </c>
      <c r="C32" s="227">
        <v>110.1</v>
      </c>
      <c r="D32" s="227">
        <v>105</v>
      </c>
      <c r="E32" s="227">
        <v>80.5</v>
      </c>
      <c r="F32" s="227">
        <v>109.7</v>
      </c>
      <c r="G32" s="227">
        <v>89</v>
      </c>
      <c r="H32" s="227">
        <v>71.099999999999994</v>
      </c>
      <c r="I32" s="227">
        <v>55</v>
      </c>
      <c r="J32" s="227">
        <v>52.6</v>
      </c>
      <c r="K32" s="227">
        <v>43.4</v>
      </c>
      <c r="L32" s="227">
        <v>30.5</v>
      </c>
      <c r="M32" s="227">
        <v>19.100000000000001</v>
      </c>
      <c r="N32" s="227">
        <v>9.8000000000000007</v>
      </c>
      <c r="O32" s="227">
        <v>2.2999999999999998</v>
      </c>
      <c r="P32" s="227">
        <v>0</v>
      </c>
      <c r="Q32" s="227">
        <v>0</v>
      </c>
      <c r="R32" s="227">
        <v>0</v>
      </c>
      <c r="S32" s="227">
        <v>0</v>
      </c>
      <c r="T32" s="227">
        <v>0</v>
      </c>
      <c r="U32" s="227">
        <v>0</v>
      </c>
      <c r="V32" s="227">
        <v>0</v>
      </c>
    </row>
    <row r="33" spans="1:22" x14ac:dyDescent="0.3">
      <c r="A33" s="231" t="s">
        <v>312</v>
      </c>
      <c r="B33" s="229">
        <v>424.8</v>
      </c>
      <c r="C33" s="229">
        <v>245.9</v>
      </c>
      <c r="D33" s="229">
        <v>116.6</v>
      </c>
      <c r="E33" s="229">
        <v>611.6</v>
      </c>
      <c r="F33" s="229">
        <v>108.7</v>
      </c>
      <c r="G33" s="229">
        <v>4.7</v>
      </c>
      <c r="H33" s="229">
        <v>0</v>
      </c>
      <c r="I33" s="229">
        <v>0</v>
      </c>
      <c r="J33" s="229">
        <v>0</v>
      </c>
      <c r="K33" s="229">
        <v>0</v>
      </c>
      <c r="L33" s="229">
        <v>0</v>
      </c>
      <c r="M33" s="229">
        <v>0</v>
      </c>
      <c r="N33" s="229">
        <v>0</v>
      </c>
      <c r="O33" s="229">
        <v>0</v>
      </c>
      <c r="P33" s="229">
        <v>0</v>
      </c>
      <c r="Q33" s="229">
        <v>0</v>
      </c>
      <c r="R33" s="229">
        <v>0</v>
      </c>
      <c r="S33" s="229">
        <v>0</v>
      </c>
      <c r="T33" s="229">
        <v>0</v>
      </c>
      <c r="U33" s="229">
        <v>0</v>
      </c>
      <c r="V33" s="229">
        <v>0</v>
      </c>
    </row>
    <row r="34" spans="1:22" x14ac:dyDescent="0.3">
      <c r="A34" s="230" t="s">
        <v>313</v>
      </c>
      <c r="B34" s="227">
        <v>0</v>
      </c>
      <c r="C34" s="227">
        <v>0</v>
      </c>
      <c r="D34" s="227">
        <v>0</v>
      </c>
      <c r="E34" s="227">
        <v>0</v>
      </c>
      <c r="F34" s="227">
        <v>0</v>
      </c>
      <c r="G34" s="227">
        <v>0</v>
      </c>
      <c r="H34" s="227">
        <v>0</v>
      </c>
      <c r="I34" s="227">
        <v>0</v>
      </c>
      <c r="J34" s="227">
        <v>0</v>
      </c>
      <c r="K34" s="227">
        <v>77.7</v>
      </c>
      <c r="L34" s="227">
        <v>633.20000000000005</v>
      </c>
      <c r="M34" s="227">
        <v>913.4</v>
      </c>
      <c r="N34" s="227">
        <v>1418.1</v>
      </c>
      <c r="O34" s="227">
        <v>2285.5</v>
      </c>
      <c r="P34" s="227">
        <v>3038.2</v>
      </c>
      <c r="Q34" s="227">
        <v>2371.6</v>
      </c>
      <c r="R34" s="227">
        <v>3159.2</v>
      </c>
      <c r="S34" s="227">
        <v>4673.6000000000004</v>
      </c>
      <c r="T34" s="227">
        <v>5683.4</v>
      </c>
      <c r="U34" s="227">
        <v>323.2</v>
      </c>
      <c r="V34" s="227">
        <v>333.1</v>
      </c>
    </row>
    <row r="35" spans="1:22" x14ac:dyDescent="0.3">
      <c r="A35" s="231" t="s">
        <v>90</v>
      </c>
      <c r="B35" s="234" t="s">
        <v>314</v>
      </c>
      <c r="C35" s="234" t="s">
        <v>314</v>
      </c>
      <c r="D35" s="234" t="s">
        <v>314</v>
      </c>
      <c r="E35" s="234" t="s">
        <v>314</v>
      </c>
      <c r="F35" s="234" t="s">
        <v>314</v>
      </c>
      <c r="G35" s="234" t="s">
        <v>314</v>
      </c>
      <c r="H35" s="234" t="s">
        <v>314</v>
      </c>
      <c r="I35" s="234" t="s">
        <v>314</v>
      </c>
      <c r="J35" s="234" t="s">
        <v>314</v>
      </c>
      <c r="K35" s="234" t="s">
        <v>314</v>
      </c>
      <c r="L35" s="234" t="s">
        <v>314</v>
      </c>
      <c r="M35" s="234" t="s">
        <v>314</v>
      </c>
      <c r="N35" s="234" t="s">
        <v>314</v>
      </c>
      <c r="O35" s="234" t="s">
        <v>314</v>
      </c>
      <c r="P35" s="234" t="s">
        <v>314</v>
      </c>
      <c r="Q35" s="234" t="s">
        <v>314</v>
      </c>
      <c r="R35" s="234" t="s">
        <v>314</v>
      </c>
      <c r="S35" s="234" t="s">
        <v>314</v>
      </c>
      <c r="T35" s="234" t="s">
        <v>314</v>
      </c>
      <c r="U35" s="234" t="s">
        <v>314</v>
      </c>
      <c r="V35" s="234" t="s">
        <v>314</v>
      </c>
    </row>
    <row r="36" spans="1:22" x14ac:dyDescent="0.3">
      <c r="A36" s="235"/>
    </row>
    <row r="37" spans="1:22" ht="40.049999999999997" customHeight="1" x14ac:dyDescent="0.3">
      <c r="A37" s="324" t="s">
        <v>315</v>
      </c>
      <c r="B37" s="325"/>
      <c r="C37" s="325"/>
      <c r="D37" s="325"/>
      <c r="E37" s="325"/>
      <c r="F37" s="325"/>
      <c r="G37" s="325"/>
      <c r="H37" s="325"/>
      <c r="I37" s="325"/>
      <c r="J37" s="325"/>
      <c r="K37" s="325"/>
      <c r="L37" s="325"/>
      <c r="M37" s="325"/>
      <c r="N37" s="325"/>
      <c r="O37" s="325"/>
      <c r="P37" s="325"/>
      <c r="Q37" s="325"/>
      <c r="R37" s="325"/>
      <c r="S37" s="325"/>
      <c r="T37" s="325"/>
      <c r="U37" s="325"/>
      <c r="V37" s="326"/>
    </row>
    <row r="38" spans="1:22" ht="15" customHeight="1" x14ac:dyDescent="0.3">
      <c r="A38" s="235" t="s">
        <v>316</v>
      </c>
    </row>
    <row r="39" spans="1:22" ht="40.049999999999997" customHeight="1" x14ac:dyDescent="0.3">
      <c r="A39" s="235" t="s">
        <v>317</v>
      </c>
    </row>
    <row r="40" spans="1:22" ht="15" customHeight="1" x14ac:dyDescent="0.3">
      <c r="A40" s="235" t="s">
        <v>318</v>
      </c>
    </row>
    <row r="41" spans="1:22" ht="15" customHeight="1" x14ac:dyDescent="0.3">
      <c r="A41" s="235" t="s">
        <v>319</v>
      </c>
    </row>
    <row r="42" spans="1:22" ht="15" customHeight="1" x14ac:dyDescent="0.3">
      <c r="A42" s="235" t="s">
        <v>320</v>
      </c>
    </row>
    <row r="43" spans="1:22" ht="15" customHeight="1" x14ac:dyDescent="0.3">
      <c r="A43" s="235" t="s">
        <v>321</v>
      </c>
    </row>
    <row r="44" spans="1:22" ht="40.049999999999997" customHeight="1" x14ac:dyDescent="0.3">
      <c r="A44" s="235" t="s">
        <v>322</v>
      </c>
    </row>
    <row r="45" spans="1:22" ht="15" customHeight="1" x14ac:dyDescent="0.3">
      <c r="A45" s="235" t="s">
        <v>323</v>
      </c>
    </row>
    <row r="46" spans="1:22" ht="40.049999999999997" customHeight="1" x14ac:dyDescent="0.3">
      <c r="A46" s="235" t="s">
        <v>324</v>
      </c>
    </row>
    <row r="47" spans="1:22" ht="40.049999999999997" customHeight="1" x14ac:dyDescent="0.3">
      <c r="A47" s="235" t="s">
        <v>325</v>
      </c>
    </row>
    <row r="48" spans="1:22" ht="15" customHeight="1" x14ac:dyDescent="0.3">
      <c r="A48" s="235" t="s">
        <v>326</v>
      </c>
    </row>
    <row r="49" spans="1:1" ht="15" customHeight="1" x14ac:dyDescent="0.3">
      <c r="A49" s="235" t="s">
        <v>327</v>
      </c>
    </row>
    <row r="50" spans="1:1" ht="24" customHeight="1" x14ac:dyDescent="0.3">
      <c r="A50" s="235" t="s">
        <v>328</v>
      </c>
    </row>
  </sheetData>
  <mergeCells count="4">
    <mergeCell ref="A1:V1"/>
    <mergeCell ref="A2:A3"/>
    <mergeCell ref="B2:V2"/>
    <mergeCell ref="A37:V37"/>
  </mergeCells>
  <printOptions horizontalCentered="1"/>
  <pageMargins left="0.5" right="0.5" top="0.5" bottom="0.8" header="0.5" footer="0.5"/>
  <pageSetup fitToHeight="32767" orientation="landscape" errors="blank" horizontalDpi="0"/>
  <headerFooter>
    <oddFooter>Page &amp;P of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GF1876-1976</vt:lpstr>
      <vt:lpstr>GF1977-2010</vt:lpstr>
      <vt:lpstr>SP1965-2010</vt:lpstr>
      <vt:lpstr>DE y DI</vt:lpstr>
      <vt:lpstr>Gasto Clasif</vt:lpstr>
      <vt:lpstr>Fomento</vt:lpstr>
      <vt:lpstr>Reparto</vt:lpstr>
      <vt:lpstr>Ing Petroleros</vt:lpstr>
      <vt:lpstr>SH1</vt:lpstr>
      <vt:lpstr>SH2</vt:lpstr>
      <vt:lpstr>SH3</vt:lpstr>
      <vt:lpstr>'Ing Petroleros'!Títulos_a_imprimir</vt:lpstr>
      <vt:lpstr>'SH1'!Títulos_a_imprimir</vt:lpstr>
      <vt:lpstr>'SH2'!Títulos_a_imprimir</vt:lpstr>
      <vt:lpstr>'SH3'!Títulos_a_imprimir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Martin</dc:creator>
  <cp:lastModifiedBy>sergiomartin007@gmail.com</cp:lastModifiedBy>
  <cp:lastPrinted>2020-10-18T18:14:57Z</cp:lastPrinted>
  <dcterms:created xsi:type="dcterms:W3CDTF">2017-01-08T23:04:11Z</dcterms:created>
  <dcterms:modified xsi:type="dcterms:W3CDTF">2025-12-26T17:07:21Z</dcterms:modified>
</cp:coreProperties>
</file>