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A Gala\BDH\BDH SIGLO XX\"/>
    </mc:Choice>
  </mc:AlternateContent>
  <bookViews>
    <workbookView xWindow="0" yWindow="468" windowWidth="25608" windowHeight="12000" tabRatio="646" activeTab="2"/>
  </bookViews>
  <sheets>
    <sheet name="RyOSF3378" sheetId="19" r:id="rId1"/>
    <sheet name="BM3378" sheetId="22" r:id="rId2"/>
    <sheet name="RyOBM8500" sheetId="21" r:id="rId3"/>
    <sheet name="Fin33-89" sheetId="24" r:id="rId4"/>
    <sheet name="A-Mon" sheetId="28" r:id="rId5"/>
    <sheet name="Redescuentos" sheetId="15" r:id="rId6"/>
    <sheet name="Inf-OM" sheetId="27" r:id="rId7"/>
    <sheet name="BM ajustada" sheetId="2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A" localSheetId="7">#REF!</definedName>
    <definedName name="\A" localSheetId="6">#REF!</definedName>
    <definedName name="\A" localSheetId="5">#REF!</definedName>
    <definedName name="\A" localSheetId="0">#REF!</definedName>
    <definedName name="\A">#REF!</definedName>
    <definedName name="\g" localSheetId="6">#REF!</definedName>
    <definedName name="\g" localSheetId="5">#REF!</definedName>
    <definedName name="\g" localSheetId="0">#REF!</definedName>
    <definedName name="\g">#REF!</definedName>
    <definedName name="\S" localSheetId="6">#REF!</definedName>
    <definedName name="\S" localSheetId="5">#REF!</definedName>
    <definedName name="\S" localSheetId="0">#REF!</definedName>
    <definedName name="\S">#REF!</definedName>
    <definedName name="__123Graph_A" localSheetId="6" hidden="1">#REF!</definedName>
    <definedName name="__123Graph_A" localSheetId="5" hidden="1">#REF!</definedName>
    <definedName name="__123Graph_A" localSheetId="0" hidden="1">#REF!</definedName>
    <definedName name="__123Graph_A" hidden="1">#REF!</definedName>
    <definedName name="__123Graph_AIMPORTS" localSheetId="7" hidden="1">'[1]CA input'!#REF!</definedName>
    <definedName name="__123Graph_AIMPORTS" localSheetId="6" hidden="1">'[1]CA input'!#REF!</definedName>
    <definedName name="__123Graph_AIMPORTS" localSheetId="5" hidden="1">'[1]CA input'!#REF!</definedName>
    <definedName name="__123Graph_AIMPORTS" localSheetId="0" hidden="1">'[1]CA input'!#REF!</definedName>
    <definedName name="__123Graph_AIMPORTS" hidden="1">'[1]CA input'!#REF!</definedName>
    <definedName name="__123Graph_B" localSheetId="7" hidden="1">[2]TOC!#REF!</definedName>
    <definedName name="__123Graph_B" localSheetId="6" hidden="1">[2]TOC!#REF!</definedName>
    <definedName name="__123Graph_B" localSheetId="5" hidden="1">[2]TOC!#REF!</definedName>
    <definedName name="__123Graph_B" localSheetId="0" hidden="1">[2]TOC!#REF!</definedName>
    <definedName name="__123Graph_B" hidden="1">[2]TOC!#REF!</definedName>
    <definedName name="__123Graph_BIMPORTS" localSheetId="7" hidden="1">'[1]CA input'!#REF!</definedName>
    <definedName name="__123Graph_BIMPORTS" localSheetId="6" hidden="1">'[1]CA input'!#REF!</definedName>
    <definedName name="__123Graph_BIMPORTS" localSheetId="5" hidden="1">'[1]CA input'!#REF!</definedName>
    <definedName name="__123Graph_BIMPORTS" localSheetId="0" hidden="1">'[1]CA input'!#REF!</definedName>
    <definedName name="__123Graph_BIMPORTS" hidden="1">'[1]CA input'!#REF!</definedName>
    <definedName name="__123Graph_C" localSheetId="7" hidden="1">[2]TOC!#REF!</definedName>
    <definedName name="__123Graph_C" localSheetId="6" hidden="1">[2]TOC!#REF!</definedName>
    <definedName name="__123Graph_C" localSheetId="5" hidden="1">[2]TOC!#REF!</definedName>
    <definedName name="__123Graph_C" localSheetId="0" hidden="1">[2]TOC!#REF!</definedName>
    <definedName name="__123Graph_C" hidden="1">[2]TOC!#REF!</definedName>
    <definedName name="__123Graph_CIMPORTS" localSheetId="7" hidden="1">#REF!</definedName>
    <definedName name="__123Graph_CIMPORTS" localSheetId="6" hidden="1">#REF!</definedName>
    <definedName name="__123Graph_CIMPORTS" localSheetId="5" hidden="1">#REF!</definedName>
    <definedName name="__123Graph_CIMPORTS" localSheetId="0" hidden="1">#REF!</definedName>
    <definedName name="__123Graph_CIMPORTS" hidden="1">#REF!</definedName>
    <definedName name="__123Graph_D" localSheetId="7" hidden="1">[2]TOC!#REF!</definedName>
    <definedName name="__123Graph_D" localSheetId="6" hidden="1">[2]TOC!#REF!</definedName>
    <definedName name="__123Graph_D" localSheetId="5" hidden="1">[2]TOC!#REF!</definedName>
    <definedName name="__123Graph_D" localSheetId="0" hidden="1">[2]TOC!#REF!</definedName>
    <definedName name="__123Graph_D" hidden="1">[2]TOC!#REF!</definedName>
    <definedName name="__123Graph_E" localSheetId="7" hidden="1">[2]TOC!#REF!</definedName>
    <definedName name="__123Graph_E" localSheetId="6" hidden="1">[2]TOC!#REF!</definedName>
    <definedName name="__123Graph_E" localSheetId="5" hidden="1">[2]TOC!#REF!</definedName>
    <definedName name="__123Graph_E" localSheetId="0" hidden="1">[2]TOC!#REF!</definedName>
    <definedName name="__123Graph_E" hidden="1">[2]TOC!#REF!</definedName>
    <definedName name="__123Graph_F" localSheetId="7" hidden="1">[2]TOC!#REF!</definedName>
    <definedName name="__123Graph_F" localSheetId="6" hidden="1">[2]TOC!#REF!</definedName>
    <definedName name="__123Graph_F" localSheetId="5" hidden="1">[2]TOC!#REF!</definedName>
    <definedName name="__123Graph_F" localSheetId="0" hidden="1">[2]TOC!#REF!</definedName>
    <definedName name="__123Graph_F" hidden="1">[2]TOC!#REF!</definedName>
    <definedName name="__123Graph_X" localSheetId="7" hidden="1">#REF!</definedName>
    <definedName name="__123Graph_X" localSheetId="6" hidden="1">#REF!</definedName>
    <definedName name="__123Graph_X" localSheetId="5" hidden="1">#REF!</definedName>
    <definedName name="__123Graph_X" localSheetId="0" hidden="1">#REF!</definedName>
    <definedName name="__123Graph_X" hidden="1">#REF!</definedName>
    <definedName name="__123Graph_XIMPORTS" localSheetId="7" hidden="1">'[1]CA input'!#REF!</definedName>
    <definedName name="__123Graph_XIMPORTS" localSheetId="6" hidden="1">'[1]CA input'!#REF!</definedName>
    <definedName name="__123Graph_XIMPORTS" localSheetId="5" hidden="1">'[1]CA input'!#REF!</definedName>
    <definedName name="__123Graph_XIMPORTS" localSheetId="0" hidden="1">'[1]CA input'!#REF!</definedName>
    <definedName name="__123Graph_XIMPORTS" hidden="1">'[1]CA input'!#REF!</definedName>
    <definedName name="_1__123Graph_AFIG_D" localSheetId="7" hidden="1">#REF!</definedName>
    <definedName name="_1__123Graph_AFIG_D" localSheetId="6" hidden="1">#REF!</definedName>
    <definedName name="_1__123Graph_AFIG_D" localSheetId="5" hidden="1">#REF!</definedName>
    <definedName name="_1__123Graph_AFIG_D" localSheetId="0" hidden="1">#REF!</definedName>
    <definedName name="_1__123Graph_AFIG_D" hidden="1">#REF!</definedName>
    <definedName name="_124Graph_A" localSheetId="6" hidden="1">#REF!</definedName>
    <definedName name="_124Graph_A" localSheetId="5" hidden="1">#REF!</definedName>
    <definedName name="_124Graph_A" localSheetId="0" hidden="1">#REF!</definedName>
    <definedName name="_124Graph_A" hidden="1">#REF!</definedName>
    <definedName name="_124Graph_H" localSheetId="7" hidden="1">[2]TOC!#REF!</definedName>
    <definedName name="_124Graph_H" localSheetId="6" hidden="1">[2]TOC!#REF!</definedName>
    <definedName name="_124Graph_H" localSheetId="5" hidden="1">[2]TOC!#REF!</definedName>
    <definedName name="_124Graph_H" localSheetId="0" hidden="1">[2]TOC!#REF!</definedName>
    <definedName name="_124Graph_H" hidden="1">[2]TOC!#REF!</definedName>
    <definedName name="_2__123Graph_AGROWTH_CPI" localSheetId="7" hidden="1">[3]Data!#REF!</definedName>
    <definedName name="_2__123Graph_AGROWTH_CPI" localSheetId="6" hidden="1">[3]Data!#REF!</definedName>
    <definedName name="_2__123Graph_AGROWTH_CPI" localSheetId="5" hidden="1">[3]Data!#REF!</definedName>
    <definedName name="_2__123Graph_AGROWTH_CPI" localSheetId="0" hidden="1">[3]Data!#REF!</definedName>
    <definedName name="_2__123Graph_AGROWTH_CPI" hidden="1">[3]Data!#REF!</definedName>
    <definedName name="_3__123Graph_ATERMS_OF_TRADE" localSheetId="7" hidden="1">#REF!</definedName>
    <definedName name="_3__123Graph_ATERMS_OF_TRADE" localSheetId="6" hidden="1">#REF!</definedName>
    <definedName name="_3__123Graph_ATERMS_OF_TRADE" localSheetId="5" hidden="1">#REF!</definedName>
    <definedName name="_3__123Graph_ATERMS_OF_TRADE" localSheetId="0" hidden="1">#REF!</definedName>
    <definedName name="_3__123Graph_ATERMS_OF_TRADE" hidden="1">#REF!</definedName>
    <definedName name="_345" localSheetId="7" hidden="1">[2]TOC!#REF!</definedName>
    <definedName name="_345" localSheetId="6" hidden="1">[2]TOC!#REF!</definedName>
    <definedName name="_345" localSheetId="5" hidden="1">[2]TOC!#REF!</definedName>
    <definedName name="_345" localSheetId="0" hidden="1">[2]TOC!#REF!</definedName>
    <definedName name="_345" hidden="1">[2]TOC!#REF!</definedName>
    <definedName name="_4__123Graph_BTERMS_OF_TRADE" localSheetId="7" hidden="1">#REF!</definedName>
    <definedName name="_4__123Graph_BTERMS_OF_TRADE" localSheetId="6" hidden="1">#REF!</definedName>
    <definedName name="_4__123Graph_BTERMS_OF_TRADE" localSheetId="5" hidden="1">#REF!</definedName>
    <definedName name="_4__123Graph_BTERMS_OF_TRADE" localSheetId="0" hidden="1">#REF!</definedName>
    <definedName name="_4__123Graph_BTERMS_OF_TRADE" hidden="1">#REF!</definedName>
    <definedName name="_5__123Graph_DGROWTH_CPI" localSheetId="7" hidden="1">[3]Data!#REF!</definedName>
    <definedName name="_5__123Graph_DGROWTH_CPI" localSheetId="6" hidden="1">[3]Data!#REF!</definedName>
    <definedName name="_5__123Graph_DGROWTH_CPI" localSheetId="5" hidden="1">[3]Data!#REF!</definedName>
    <definedName name="_5__123Graph_DGROWTH_CPI" localSheetId="0" hidden="1">[3]Data!#REF!</definedName>
    <definedName name="_5__123Graph_DGROWTH_CPI" hidden="1">[3]Data!#REF!</definedName>
    <definedName name="_6__123Graph_XFIG_D" localSheetId="7" hidden="1">#REF!</definedName>
    <definedName name="_6__123Graph_XFIG_D" localSheetId="6" hidden="1">#REF!</definedName>
    <definedName name="_6__123Graph_XFIG_D" localSheetId="5" hidden="1">#REF!</definedName>
    <definedName name="_6__123Graph_XFIG_D" localSheetId="0" hidden="1">#REF!</definedName>
    <definedName name="_6__123Graph_XFIG_D" hidden="1">#REF!</definedName>
    <definedName name="_7__123Graph_XTERMS_OF_TRADE" localSheetId="6" hidden="1">#REF!</definedName>
    <definedName name="_7__123Graph_XTERMS_OF_TRADE" localSheetId="5" hidden="1">#REF!</definedName>
    <definedName name="_7__123Graph_XTERMS_OF_TRADE" localSheetId="0" hidden="1">#REF!</definedName>
    <definedName name="_7__123Graph_XTERMS_OF_TRADE" hidden="1">#REF!</definedName>
    <definedName name="_Fill" localSheetId="6" hidden="1">#REF!</definedName>
    <definedName name="_Fill" localSheetId="5" hidden="1">#REF!</definedName>
    <definedName name="_Fill" localSheetId="0" hidden="1">#REF!</definedName>
    <definedName name="_Fill" hidden="1">#REF!</definedName>
    <definedName name="_xlnm._FilterDatabase" hidden="1">[4]C!$P$428:$T$428</definedName>
    <definedName name="_Order1" hidden="1">255</definedName>
    <definedName name="_Order2" hidden="1">0</definedName>
    <definedName name="_Parse_Out" localSheetId="7" hidden="1">#REF!</definedName>
    <definedName name="_Parse_Out" localSheetId="6" hidden="1">#REF!</definedName>
    <definedName name="_Parse_Out" localSheetId="5" hidden="1">#REF!</definedName>
    <definedName name="_Parse_Out" localSheetId="0" hidden="1">#REF!</definedName>
    <definedName name="_Parse_Out" hidden="1">#REF!</definedName>
    <definedName name="_Regression_Int" hidden="1">1</definedName>
    <definedName name="_Regression_Out" hidden="1">[4]C!$AK$18:$AK$18</definedName>
    <definedName name="_Regression_X" localSheetId="7" hidden="1">#REF!</definedName>
    <definedName name="_Regression_X" localSheetId="6" hidden="1">#REF!</definedName>
    <definedName name="_Regression_X" localSheetId="5" hidden="1">#REF!</definedName>
    <definedName name="_Regression_X" localSheetId="0" hidden="1">#REF!</definedName>
    <definedName name="_Regression_X" hidden="1">#REF!</definedName>
    <definedName name="_Regression_Y" localSheetId="6" hidden="1">#REF!</definedName>
    <definedName name="_Regression_Y" localSheetId="5" hidden="1">#REF!</definedName>
    <definedName name="_Regression_Y" localSheetId="0" hidden="1">#REF!</definedName>
    <definedName name="_Regression_Y" hidden="1">#REF!</definedName>
    <definedName name="ACTIVATE" localSheetId="6">#REF!</definedName>
    <definedName name="ACTIVATE" localSheetId="5">#REF!</definedName>
    <definedName name="ACTIVATE" localSheetId="0">#REF!</definedName>
    <definedName name="ACTIVATE">#REF!</definedName>
    <definedName name="_xlnm.Print_Area" localSheetId="7">#REF!</definedName>
    <definedName name="_xlnm.Print_Area" localSheetId="6">'Inf-OM'!$G$4:$T$91</definedName>
    <definedName name="_xlnm.Print_Area" localSheetId="5">#REF!</definedName>
    <definedName name="_xlnm.Print_Area" localSheetId="0">#REF!</definedName>
    <definedName name="_xlnm.Print_Area">#REF!</definedName>
    <definedName name="ASSUMPT" localSheetId="6">#REF!</definedName>
    <definedName name="ASSUMPT" localSheetId="5">#REF!</definedName>
    <definedName name="ASSUMPT" localSheetId="0">#REF!</definedName>
    <definedName name="ASSUMPT">#REF!</definedName>
    <definedName name="ASSUMPTIONS" localSheetId="6">#REF!</definedName>
    <definedName name="ASSUMPTIONS" localSheetId="5">#REF!</definedName>
    <definedName name="ASSUMPTIONS" localSheetId="0">#REF!</definedName>
    <definedName name="ASSUMPTIONS">#REF!</definedName>
    <definedName name="basicdata1" localSheetId="6">#REF!</definedName>
    <definedName name="basicdata1" localSheetId="5">#REF!</definedName>
    <definedName name="basicdata1" localSheetId="0">#REF!</definedName>
    <definedName name="basicdata1">#REF!</definedName>
    <definedName name="basicdata2" localSheetId="6">#REF!</definedName>
    <definedName name="basicdata2" localSheetId="5">#REF!</definedName>
    <definedName name="basicdata2" localSheetId="0">#REF!</definedName>
    <definedName name="basicdata2">#REF!</definedName>
    <definedName name="BCA_NGDP">[5]Q6!$E$10:$AH$10</definedName>
    <definedName name="BMG">[5]Q6!$E$27:$AH$27</definedName>
    <definedName name="BOP" localSheetId="7">#REF!</definedName>
    <definedName name="BOP" localSheetId="6">#REF!</definedName>
    <definedName name="BOP" localSheetId="5">#REF!</definedName>
    <definedName name="BOP" localSheetId="0">#REF!</definedName>
    <definedName name="BOP">#REF!</definedName>
    <definedName name="BXG">[5]Q6!$E$19:$AH$19</definedName>
    <definedName name="CAPITAL" localSheetId="7">#REF!</definedName>
    <definedName name="CAPITAL" localSheetId="6">#REF!</definedName>
    <definedName name="CAPITAL" localSheetId="5">#REF!</definedName>
    <definedName name="CAPITAL" localSheetId="0">#REF!</definedName>
    <definedName name="CAPITAL">#REF!</definedName>
    <definedName name="CARGO_BY_TYPE" localSheetId="7">'[6]Table No.18-Exports goods+servi'!#REF!</definedName>
    <definedName name="CARGO_BY_TYPE" localSheetId="6">'[6]Table No.18-Exports goods+servi'!#REF!</definedName>
    <definedName name="CARGO_BY_TYPE" localSheetId="5">'[6]Table No.18-Exports goods+servi'!#REF!</definedName>
    <definedName name="CARGO_BY_TYPE" localSheetId="0">'[6]Table No.18-Exports goods+servi'!#REF!</definedName>
    <definedName name="CARGO_BY_TYPE">'[6]Table No.18-Exports goods+servi'!#REF!</definedName>
    <definedName name="CCode">[7]Codes!$A$2</definedName>
    <definedName name="CENTRALG" localSheetId="7">#REF!</definedName>
    <definedName name="CENTRALG" localSheetId="6">#REF!</definedName>
    <definedName name="CENTRALG" localSheetId="5">#REF!</definedName>
    <definedName name="CENTRALG" localSheetId="0">#REF!</definedName>
    <definedName name="CENTRALG">#REF!</definedName>
    <definedName name="CFLOW" localSheetId="6">#REF!</definedName>
    <definedName name="CFLOW" localSheetId="5">#REF!</definedName>
    <definedName name="CFLOW" localSheetId="0">#REF!</definedName>
    <definedName name="CFLOW">#REF!</definedName>
    <definedName name="chart1" localSheetId="6">#REF!</definedName>
    <definedName name="chart1" localSheetId="5">#REF!</definedName>
    <definedName name="chart1" localSheetId="0">#REF!</definedName>
    <definedName name="chart1">#REF!</definedName>
    <definedName name="Chart11" localSheetId="6">#REF!</definedName>
    <definedName name="Chart11" localSheetId="5">#REF!</definedName>
    <definedName name="Chart11" localSheetId="0">#REF!</definedName>
    <definedName name="Chart11">#REF!</definedName>
    <definedName name="chart2" localSheetId="6">#REF!</definedName>
    <definedName name="chart2" localSheetId="5">#REF!</definedName>
    <definedName name="chart2" localSheetId="0">#REF!</definedName>
    <definedName name="chart2">#REF!</definedName>
    <definedName name="Chart22" localSheetId="6">#REF!</definedName>
    <definedName name="Chart22" localSheetId="5">#REF!</definedName>
    <definedName name="Chart22" localSheetId="0">#REF!</definedName>
    <definedName name="Chart22">#REF!</definedName>
    <definedName name="COUNTER" localSheetId="6">#REF!</definedName>
    <definedName name="COUNTER" localSheetId="5">#REF!</definedName>
    <definedName name="COUNTER" localSheetId="0">#REF!</definedName>
    <definedName name="COUNTER">#REF!</definedName>
    <definedName name="CurrVintage">[8]Current!$D$66</definedName>
    <definedName name="Date">[7]Current!$D$67</definedName>
    <definedName name="DEBT" localSheetId="7">#REF!</definedName>
    <definedName name="DEBT" localSheetId="6">#REF!</definedName>
    <definedName name="DEBT" localSheetId="5">#REF!</definedName>
    <definedName name="DEBT" localSheetId="0">#REF!</definedName>
    <definedName name="DEBT">#REF!</definedName>
    <definedName name="Discount_NC" localSheetId="7">[9]NPV_base!#REF!</definedName>
    <definedName name="Discount_NC" localSheetId="6">[9]NPV_base!#REF!</definedName>
    <definedName name="Discount_NC" localSheetId="5">[9]NPV_base!#REF!</definedName>
    <definedName name="Discount_NC" localSheetId="0">[9]NPV_base!#REF!</definedName>
    <definedName name="Discount_NC">[9]NPV_base!#REF!</definedName>
    <definedName name="DiscountRate" localSheetId="7">#REF!</definedName>
    <definedName name="DiscountRate" localSheetId="6">#REF!</definedName>
    <definedName name="DiscountRate" localSheetId="5">#REF!</definedName>
    <definedName name="DiscountRate" localSheetId="0">#REF!</definedName>
    <definedName name="DiscountRate">#REF!</definedName>
    <definedName name="empty" localSheetId="7">[1]Micro!#REF!</definedName>
    <definedName name="empty" localSheetId="6">[1]Micro!#REF!</definedName>
    <definedName name="empty" localSheetId="5">[1]Micro!#REF!</definedName>
    <definedName name="empty" localSheetId="0">[1]Micro!#REF!</definedName>
    <definedName name="empty">[1]Micro!#REF!</definedName>
    <definedName name="ergferger" localSheetId="7" hidden="1">{"Main Economic Indicators",#N/A,FALSE,"C"}</definedName>
    <definedName name="ergferger" localSheetId="6" hidden="1">{"Main Economic Indicators",#N/A,FALSE,"C"}</definedName>
    <definedName name="ergferger" hidden="1">{"Main Economic Indicators",#N/A,FALSE,"C"}</definedName>
    <definedName name="EX_IMP" localSheetId="7">#REF!</definedName>
    <definedName name="EX_IMP" localSheetId="6">#REF!</definedName>
    <definedName name="EX_IMP" localSheetId="5">#REF!</definedName>
    <definedName name="EX_IMP" localSheetId="0">#REF!</definedName>
    <definedName name="EX_IMP">#REF!</definedName>
    <definedName name="GCB_NGDP">[5]Q4!$E$19:$AH$19</definedName>
    <definedName name="GGB_NGDP">[5]Q4!$E$41:$AH$41</definedName>
    <definedName name="Grace_NC" localSheetId="7">[9]NPV_base!#REF!</definedName>
    <definedName name="Grace_NC" localSheetId="6">[9]NPV_base!#REF!</definedName>
    <definedName name="Grace_NC" localSheetId="5">[9]NPV_base!#REF!</definedName>
    <definedName name="Grace_NC" localSheetId="0">[9]NPV_base!#REF!</definedName>
    <definedName name="Grace_NC">[9]NPV_base!#REF!</definedName>
    <definedName name="IMPORT" localSheetId="7">#REF!</definedName>
    <definedName name="IMPORT" localSheetId="6">#REF!</definedName>
    <definedName name="IMPORT" localSheetId="5">#REF!</definedName>
    <definedName name="IMPORT" localSheetId="0">#REF!</definedName>
    <definedName name="IMPORT">#REF!</definedName>
    <definedName name="IN_OUT" localSheetId="6">#REF!</definedName>
    <definedName name="IN_OUT" localSheetId="5">#REF!</definedName>
    <definedName name="IN_OUT" localSheetId="0">#REF!</definedName>
    <definedName name="IN_OUT">#REF!</definedName>
    <definedName name="IN1_" localSheetId="6">#REF!</definedName>
    <definedName name="IN1_" localSheetId="5">#REF!</definedName>
    <definedName name="IN1_" localSheetId="0">#REF!</definedName>
    <definedName name="IN1_">#REF!</definedName>
    <definedName name="Interest_NC" localSheetId="6">[9]NPV_base!#REF!</definedName>
    <definedName name="Interest_NC" localSheetId="5">[9]NPV_base!#REF!</definedName>
    <definedName name="Interest_NC" localSheetId="0">[9]NPV_base!#REF!</definedName>
    <definedName name="Interest_NC">[9]NPV_base!#REF!</definedName>
    <definedName name="InterestRate" localSheetId="7">#REF!</definedName>
    <definedName name="InterestRate" localSheetId="6">#REF!</definedName>
    <definedName name="InterestRate" localSheetId="5">#REF!</definedName>
    <definedName name="InterestRate" localSheetId="0">#REF!</definedName>
    <definedName name="InterestRate">#REF!</definedName>
    <definedName name="LUR">[5]Q3!$E$16:$AH$16</definedName>
    <definedName name="MACRO" localSheetId="7">#REF!</definedName>
    <definedName name="MACRO" localSheetId="6">#REF!</definedName>
    <definedName name="MACRO" localSheetId="5">#REF!</definedName>
    <definedName name="MACRO" localSheetId="0">#REF!</definedName>
    <definedName name="MACRO">#REF!</definedName>
    <definedName name="Maturity_NC" localSheetId="7">[9]NPV_base!#REF!</definedName>
    <definedName name="Maturity_NC" localSheetId="6">[9]NPV_base!#REF!</definedName>
    <definedName name="Maturity_NC" localSheetId="5">[9]NPV_base!#REF!</definedName>
    <definedName name="Maturity_NC" localSheetId="0">[9]NPV_base!#REF!</definedName>
    <definedName name="Maturity_NC">[9]NPV_base!#REF!</definedName>
    <definedName name="MCV">[10]Q2!$E$101:$AH$101</definedName>
    <definedName name="MIDDLE" localSheetId="7">#REF!</definedName>
    <definedName name="MIDDLE" localSheetId="6">#REF!</definedName>
    <definedName name="MIDDLE" localSheetId="5">#REF!</definedName>
    <definedName name="MIDDLE" localSheetId="0">#REF!</definedName>
    <definedName name="MIDDLE">#REF!</definedName>
    <definedName name="NGDP">[10]Q2!$E$54:$AH$54</definedName>
    <definedName name="NGDP_RG">[5]Q1!$E$51:$AH$51</definedName>
    <definedName name="OnShow" localSheetId="7">'BM ajustada'!OnShow</definedName>
    <definedName name="OnShow" localSheetId="6">'Inf-OM'!OnShow</definedName>
    <definedName name="OnShow">[11]!OnShow</definedName>
    <definedName name="PCPIG">[5]Q3!$E$26:$AH$26</definedName>
    <definedName name="PRICES" localSheetId="7">#REF!</definedName>
    <definedName name="PRICES" localSheetId="6">#REF!</definedName>
    <definedName name="PRICES" localSheetId="5">#REF!</definedName>
    <definedName name="PRICES" localSheetId="0">#REF!</definedName>
    <definedName name="PRICES">#REF!</definedName>
    <definedName name="PSECTOR" localSheetId="6">#REF!</definedName>
    <definedName name="PSECTOR" localSheetId="5">#REF!</definedName>
    <definedName name="PSECTOR" localSheetId="0">#REF!</definedName>
    <definedName name="PSECTOR">#REF!</definedName>
    <definedName name="REDB1" localSheetId="6">#REF!</definedName>
    <definedName name="REDB1" localSheetId="5">#REF!</definedName>
    <definedName name="REDB1" localSheetId="0">#REF!</definedName>
    <definedName name="REDB1">#REF!</definedName>
    <definedName name="REDB2" localSheetId="6">#REF!</definedName>
    <definedName name="REDB2" localSheetId="5">#REF!</definedName>
    <definedName name="REDB2" localSheetId="0">#REF!</definedName>
    <definedName name="REDB2">#REF!</definedName>
    <definedName name="REDB3" localSheetId="6">#REF!</definedName>
    <definedName name="REDB3" localSheetId="5">#REF!</definedName>
    <definedName name="REDB3" localSheetId="0">#REF!</definedName>
    <definedName name="REDB3">#REF!</definedName>
    <definedName name="REDB4" localSheetId="6">#REF!</definedName>
    <definedName name="REDB4" localSheetId="5">#REF!</definedName>
    <definedName name="REDB4" localSheetId="0">#REF!</definedName>
    <definedName name="REDB4">#REF!</definedName>
    <definedName name="REDB5" localSheetId="6">#REF!</definedName>
    <definedName name="REDB5" localSheetId="5">#REF!</definedName>
    <definedName name="REDB5" localSheetId="0">#REF!</definedName>
    <definedName name="REDB5">#REF!</definedName>
    <definedName name="REDB6" localSheetId="6">#REF!</definedName>
    <definedName name="REDB6" localSheetId="5">#REF!</definedName>
    <definedName name="REDB6" localSheetId="0">#REF!</definedName>
    <definedName name="REDB6">#REF!</definedName>
    <definedName name="REDB7" localSheetId="6">#REF!</definedName>
    <definedName name="REDB7" localSheetId="5">#REF!</definedName>
    <definedName name="REDB7" localSheetId="0">#REF!</definedName>
    <definedName name="REDB7">#REF!</definedName>
    <definedName name="REDB8" localSheetId="6">#REF!</definedName>
    <definedName name="REDB8" localSheetId="5">#REF!</definedName>
    <definedName name="REDB8" localSheetId="0">#REF!</definedName>
    <definedName name="REDB8">#REF!</definedName>
    <definedName name="REDB9" localSheetId="6">#REF!</definedName>
    <definedName name="REDB9" localSheetId="5">#REF!</definedName>
    <definedName name="REDB9" localSheetId="0">#REF!</definedName>
    <definedName name="REDB9">#REF!</definedName>
    <definedName name="REDF1" localSheetId="6">#REF!</definedName>
    <definedName name="REDF1" localSheetId="5">#REF!</definedName>
    <definedName name="REDF1" localSheetId="0">#REF!</definedName>
    <definedName name="REDF1">#REF!</definedName>
    <definedName name="REDF2" localSheetId="6">#REF!</definedName>
    <definedName name="REDF2" localSheetId="5">#REF!</definedName>
    <definedName name="REDF2" localSheetId="0">#REF!</definedName>
    <definedName name="REDF2">#REF!</definedName>
    <definedName name="REDF3" localSheetId="6">#REF!</definedName>
    <definedName name="REDF3" localSheetId="5">#REF!</definedName>
    <definedName name="REDF3" localSheetId="0">#REF!</definedName>
    <definedName name="REDF3">#REF!</definedName>
    <definedName name="REDF4" localSheetId="6">#REF!</definedName>
    <definedName name="REDF4" localSheetId="5">#REF!</definedName>
    <definedName name="REDF4" localSheetId="0">#REF!</definedName>
    <definedName name="REDF4">#REF!</definedName>
    <definedName name="REDF5" localSheetId="6">#REF!</definedName>
    <definedName name="REDF5" localSheetId="5">#REF!</definedName>
    <definedName name="REDF5" localSheetId="0">#REF!</definedName>
    <definedName name="REDF5">#REF!</definedName>
    <definedName name="REDF6" localSheetId="6">#REF!</definedName>
    <definedName name="REDF6" localSheetId="5">#REF!</definedName>
    <definedName name="REDF6" localSheetId="0">#REF!</definedName>
    <definedName name="REDF6">#REF!</definedName>
    <definedName name="REDF7" localSheetId="6">#REF!</definedName>
    <definedName name="REDF7" localSheetId="5">#REF!</definedName>
    <definedName name="REDF7" localSheetId="0">#REF!</definedName>
    <definedName name="REDF7">#REF!</definedName>
    <definedName name="rtre" localSheetId="7" hidden="1">{"Main Economic Indicators",#N/A,FALSE,"C"}</definedName>
    <definedName name="rtre" localSheetId="6" hidden="1">{"Main Economic Indicators",#N/A,FALSE,"C"}</definedName>
    <definedName name="rtre" hidden="1">{"Main Economic Indicators",#N/A,FALSE,"C"}</definedName>
    <definedName name="SELECT" localSheetId="7">#REF!</definedName>
    <definedName name="SELECT" localSheetId="6">#REF!</definedName>
    <definedName name="SELECT" localSheetId="5">#REF!</definedName>
    <definedName name="SELECT" localSheetId="0">#REF!</definedName>
    <definedName name="SELECT">#REF!</definedName>
    <definedName name="SERV" localSheetId="6">#REF!</definedName>
    <definedName name="SERV" localSheetId="5">#REF!</definedName>
    <definedName name="SERV" localSheetId="0">#REF!</definedName>
    <definedName name="SERV">#REF!</definedName>
    <definedName name="STOP" localSheetId="6">#REF!</definedName>
    <definedName name="STOP" localSheetId="5">#REF!</definedName>
    <definedName name="STOP" localSheetId="0">#REF!</definedName>
    <definedName name="STOP">#REF!</definedName>
    <definedName name="Table1" localSheetId="6">#REF!</definedName>
    <definedName name="Table1" localSheetId="5">#REF!</definedName>
    <definedName name="Table1" localSheetId="0">#REF!</definedName>
    <definedName name="Table1">#REF!</definedName>
    <definedName name="table19" localSheetId="6">#REF!</definedName>
    <definedName name="table19" localSheetId="5">#REF!</definedName>
    <definedName name="table19" localSheetId="0">#REF!</definedName>
    <definedName name="table19">#REF!</definedName>
    <definedName name="table2" localSheetId="6">#REF!</definedName>
    <definedName name="table2" localSheetId="5">#REF!</definedName>
    <definedName name="table2" localSheetId="0">#REF!</definedName>
    <definedName name="table2">#REF!</definedName>
    <definedName name="Table20" localSheetId="6">#REF!</definedName>
    <definedName name="Table20" localSheetId="5">#REF!</definedName>
    <definedName name="Table20" localSheetId="0">#REF!</definedName>
    <definedName name="Table20">#REF!</definedName>
    <definedName name="Table21" localSheetId="6">#REF!</definedName>
    <definedName name="Table21" localSheetId="5">#REF!</definedName>
    <definedName name="Table21" localSheetId="0">#REF!</definedName>
    <definedName name="Table21">#REF!</definedName>
    <definedName name="Table22" localSheetId="6">#REF!</definedName>
    <definedName name="Table22" localSheetId="5">#REF!</definedName>
    <definedName name="Table22" localSheetId="0">#REF!</definedName>
    <definedName name="Table22">#REF!</definedName>
    <definedName name="Table222" localSheetId="6">#REF!</definedName>
    <definedName name="Table222" localSheetId="5">#REF!</definedName>
    <definedName name="Table222" localSheetId="0">#REF!</definedName>
    <definedName name="Table222">#REF!</definedName>
    <definedName name="Table23a" localSheetId="6">#REF!</definedName>
    <definedName name="Table23a" localSheetId="5">#REF!</definedName>
    <definedName name="Table23a" localSheetId="0">#REF!</definedName>
    <definedName name="Table23a">#REF!</definedName>
    <definedName name="Table23b" localSheetId="6">#REF!</definedName>
    <definedName name="Table23b" localSheetId="5">#REF!</definedName>
    <definedName name="Table23b" localSheetId="0">#REF!</definedName>
    <definedName name="Table23b">#REF!</definedName>
    <definedName name="Table25" localSheetId="6">#REF!</definedName>
    <definedName name="Table25" localSheetId="5">#REF!</definedName>
    <definedName name="Table25" localSheetId="0">#REF!</definedName>
    <definedName name="Table25">#REF!</definedName>
    <definedName name="Table25a" localSheetId="6">#REF!</definedName>
    <definedName name="Table25a" localSheetId="5">#REF!</definedName>
    <definedName name="Table25a" localSheetId="0">#REF!</definedName>
    <definedName name="Table25a">#REF!</definedName>
    <definedName name="Table25b" localSheetId="6">#REF!</definedName>
    <definedName name="Table25b" localSheetId="5">#REF!</definedName>
    <definedName name="Table25b" localSheetId="0">#REF!</definedName>
    <definedName name="Table25b">#REF!</definedName>
    <definedName name="Table26a" localSheetId="6">#REF!</definedName>
    <definedName name="Table26a" localSheetId="5">#REF!</definedName>
    <definedName name="Table26a" localSheetId="0">#REF!</definedName>
    <definedName name="Table26a">#REF!</definedName>
    <definedName name="Table26b" localSheetId="6">#REF!</definedName>
    <definedName name="Table26b" localSheetId="5">#REF!</definedName>
    <definedName name="Table26b" localSheetId="0">#REF!</definedName>
    <definedName name="Table26b">#REF!</definedName>
    <definedName name="table3" localSheetId="6">#REF!</definedName>
    <definedName name="table3" localSheetId="5">#REF!</definedName>
    <definedName name="table3" localSheetId="0">#REF!</definedName>
    <definedName name="table3">#REF!</definedName>
    <definedName name="table333" localSheetId="6">#REF!</definedName>
    <definedName name="table333" localSheetId="5">#REF!</definedName>
    <definedName name="table333" localSheetId="0">#REF!</definedName>
    <definedName name="table333">#REF!</definedName>
    <definedName name="table4" localSheetId="6">#REF!</definedName>
    <definedName name="table4" localSheetId="5">#REF!</definedName>
    <definedName name="table4" localSheetId="0">#REF!</definedName>
    <definedName name="table4">#REF!</definedName>
    <definedName name="table444" localSheetId="6">#REF!</definedName>
    <definedName name="table444" localSheetId="5">#REF!</definedName>
    <definedName name="table444" localSheetId="0">#REF!</definedName>
    <definedName name="table444">#REF!</definedName>
    <definedName name="table5" localSheetId="6">#REF!</definedName>
    <definedName name="table5" localSheetId="5">#REF!</definedName>
    <definedName name="table5" localSheetId="0">#REF!</definedName>
    <definedName name="table5">#REF!</definedName>
    <definedName name="table555" localSheetId="6">#REF!</definedName>
    <definedName name="table555" localSheetId="5">#REF!</definedName>
    <definedName name="table555" localSheetId="0">#REF!</definedName>
    <definedName name="table555">#REF!</definedName>
    <definedName name="_xlnm.Print_Titles">[12]Q5!$A$1:$C$65536,[12]Q5!$A$1:$IV$7</definedName>
    <definedName name="TMG_RPCH">[5]Q5!$E$40:$AH$40</definedName>
    <definedName name="TRISM" localSheetId="7">#REF!</definedName>
    <definedName name="TRISM" localSheetId="6">#REF!</definedName>
    <definedName name="TRISM" localSheetId="5">#REF!</definedName>
    <definedName name="TRISM" localSheetId="0">#REF!</definedName>
    <definedName name="TRISM">#REF!</definedName>
    <definedName name="TXG_RPCH">[5]Q5!$E$32:$AH$32</definedName>
    <definedName name="wrn.Main._.Economic._.Indicators." localSheetId="7" hidden="1">{"Main Economic Indicators",#N/A,FALSE,"C"}</definedName>
    <definedName name="wrn.Main._.Economic._.Indicators." localSheetId="6" hidden="1">{"Main Economic Indicators",#N/A,FALSE,"C"}</definedName>
    <definedName name="wrn.Main._.Economic._.Indicators." hidden="1">{"Main Economic Indicators",#N/A,FALSE,"C"}</definedName>
    <definedName name="XGS" localSheetId="7">#REF!</definedName>
    <definedName name="XGS" localSheetId="6">#REF!</definedName>
    <definedName name="XGS" localSheetId="5">#REF!</definedName>
    <definedName name="XGS" localSheetId="0">#REF!</definedName>
    <definedName name="XGS">#REF!</definedName>
    <definedName name="xxWRS_1" localSheetId="6">#REF!</definedName>
    <definedName name="xxWRS_1" localSheetId="5">#REF!</definedName>
    <definedName name="xxWRS_1" localSheetId="0">#REF!</definedName>
    <definedName name="xxWRS_1">#REF!</definedName>
    <definedName name="xxWRS_2" localSheetId="6">#REF!</definedName>
    <definedName name="xxWRS_2" localSheetId="5">#REF!</definedName>
    <definedName name="xxWRS_2" localSheetId="0">#REF!</definedName>
    <definedName name="xxWRS_2">#REF!</definedName>
    <definedName name="xxWRS_3" localSheetId="6">#REF!</definedName>
    <definedName name="xxWRS_3" localSheetId="5">#REF!</definedName>
    <definedName name="xxWRS_3" localSheetId="0">#REF!</definedName>
    <definedName name="xxWRS_3">#REF!</definedName>
    <definedName name="xxWRS_4" localSheetId="6">#REF!</definedName>
    <definedName name="xxWRS_4" localSheetId="5">#REF!</definedName>
    <definedName name="xxWRS_4" localSheetId="0">#REF!</definedName>
    <definedName name="xxWRS_4">#REF!</definedName>
    <definedName name="xxWRS_5" localSheetId="6">#REF!</definedName>
    <definedName name="xxWRS_5" localSheetId="5">#REF!</definedName>
    <definedName name="xxWRS_5" localSheetId="0">#REF!</definedName>
    <definedName name="xxWRS_5">#REF!</definedName>
    <definedName name="xxWRS_6" localSheetId="6">#REF!</definedName>
    <definedName name="xxWRS_6" localSheetId="5">#REF!</definedName>
    <definedName name="xxWRS_6" localSheetId="0">#REF!</definedName>
    <definedName name="xxWRS_6">#REF!</definedName>
    <definedName name="xxWRS_7" localSheetId="6">#REF!</definedName>
    <definedName name="xxWRS_7" localSheetId="5">#REF!</definedName>
    <definedName name="xxWRS_7" localSheetId="0">#REF!</definedName>
    <definedName name="xxWRS_7">#REF!</definedName>
    <definedName name="Year" localSheetId="6">#REF!</definedName>
    <definedName name="Year" localSheetId="5">#REF!</definedName>
    <definedName name="Year" localSheetId="0">#REF!</definedName>
    <definedName name="Year">#REF!</definedName>
    <definedName name="Z_1A8C061B_2301_11D3_BFD1_000039E37209_.wvu.Cols" localSheetId="7" hidden="1">#REF!,#REF!,#REF!</definedName>
    <definedName name="Z_1A8C061B_2301_11D3_BFD1_000039E37209_.wvu.Cols" localSheetId="6" hidden="1">#REF!,#REF!,#REF!</definedName>
    <definedName name="Z_1A8C061B_2301_11D3_BFD1_000039E37209_.wvu.Cols" localSheetId="5" hidden="1">#REF!,#REF!,#REF!</definedName>
    <definedName name="Z_1A8C061B_2301_11D3_BFD1_000039E37209_.wvu.Cols" localSheetId="0" hidden="1">#REF!,#REF!,#REF!</definedName>
    <definedName name="Z_1A8C061B_2301_11D3_BFD1_000039E37209_.wvu.Cols" hidden="1">#REF!,#REF!,#REF!</definedName>
    <definedName name="Z_1A8C061B_2301_11D3_BFD1_000039E37209_.wvu.Rows" localSheetId="6" hidden="1">#REF!,#REF!,#REF!</definedName>
    <definedName name="Z_1A8C061B_2301_11D3_BFD1_000039E37209_.wvu.Rows" localSheetId="5" hidden="1">#REF!,#REF!,#REF!</definedName>
    <definedName name="Z_1A8C061B_2301_11D3_BFD1_000039E37209_.wvu.Rows" localSheetId="0" hidden="1">#REF!,#REF!,#REF!</definedName>
    <definedName name="Z_1A8C061B_2301_11D3_BFD1_000039E37209_.wvu.Rows" hidden="1">#REF!,#REF!,#REF!</definedName>
    <definedName name="Z_1A8C061C_2301_11D3_BFD1_000039E37209_.wvu.Cols" localSheetId="6" hidden="1">#REF!,#REF!,#REF!</definedName>
    <definedName name="Z_1A8C061C_2301_11D3_BFD1_000039E37209_.wvu.Cols" localSheetId="5" hidden="1">#REF!,#REF!,#REF!</definedName>
    <definedName name="Z_1A8C061C_2301_11D3_BFD1_000039E37209_.wvu.Cols" localSheetId="0" hidden="1">#REF!,#REF!,#REF!</definedName>
    <definedName name="Z_1A8C061C_2301_11D3_BFD1_000039E37209_.wvu.Cols" hidden="1">#REF!,#REF!,#REF!</definedName>
    <definedName name="Z_1A8C061C_2301_11D3_BFD1_000039E37209_.wvu.Rows" localSheetId="6" hidden="1">#REF!,#REF!,#REF!</definedName>
    <definedName name="Z_1A8C061C_2301_11D3_BFD1_000039E37209_.wvu.Rows" localSheetId="5" hidden="1">#REF!,#REF!,#REF!</definedName>
    <definedName name="Z_1A8C061C_2301_11D3_BFD1_000039E37209_.wvu.Rows" localSheetId="0" hidden="1">#REF!,#REF!,#REF!</definedName>
    <definedName name="Z_1A8C061C_2301_11D3_BFD1_000039E37209_.wvu.Rows" hidden="1">#REF!,#REF!,#REF!</definedName>
    <definedName name="Z_1A8C061E_2301_11D3_BFD1_000039E37209_.wvu.Cols" localSheetId="6" hidden="1">#REF!,#REF!,#REF!</definedName>
    <definedName name="Z_1A8C061E_2301_11D3_BFD1_000039E37209_.wvu.Cols" localSheetId="5" hidden="1">#REF!,#REF!,#REF!</definedName>
    <definedName name="Z_1A8C061E_2301_11D3_BFD1_000039E37209_.wvu.Cols" localSheetId="0" hidden="1">#REF!,#REF!,#REF!</definedName>
    <definedName name="Z_1A8C061E_2301_11D3_BFD1_000039E37209_.wvu.Cols" hidden="1">#REF!,#REF!,#REF!</definedName>
    <definedName name="Z_1A8C061E_2301_11D3_BFD1_000039E37209_.wvu.Rows" localSheetId="6" hidden="1">#REF!,#REF!,#REF!</definedName>
    <definedName name="Z_1A8C061E_2301_11D3_BFD1_000039E37209_.wvu.Rows" localSheetId="5" hidden="1">#REF!,#REF!,#REF!</definedName>
    <definedName name="Z_1A8C061E_2301_11D3_BFD1_000039E37209_.wvu.Rows" localSheetId="0" hidden="1">#REF!,#REF!,#REF!</definedName>
    <definedName name="Z_1A8C061E_2301_11D3_BFD1_000039E37209_.wvu.Rows" hidden="1">#REF!,#REF!,#REF!</definedName>
    <definedName name="Z_1A8C061F_2301_11D3_BFD1_000039E37209_.wvu.Cols" localSheetId="6" hidden="1">#REF!,#REF!,#REF!</definedName>
    <definedName name="Z_1A8C061F_2301_11D3_BFD1_000039E37209_.wvu.Cols" localSheetId="5" hidden="1">#REF!,#REF!,#REF!</definedName>
    <definedName name="Z_1A8C061F_2301_11D3_BFD1_000039E37209_.wvu.Cols" localSheetId="0" hidden="1">#REF!,#REF!,#REF!</definedName>
    <definedName name="Z_1A8C061F_2301_11D3_BFD1_000039E37209_.wvu.Cols" hidden="1">#REF!,#REF!,#REF!</definedName>
    <definedName name="Z_1A8C061F_2301_11D3_BFD1_000039E37209_.wvu.Rows" localSheetId="6" hidden="1">#REF!,#REF!,#REF!</definedName>
    <definedName name="Z_1A8C061F_2301_11D3_BFD1_000039E37209_.wvu.Rows" localSheetId="5" hidden="1">#REF!,#REF!,#REF!</definedName>
    <definedName name="Z_1A8C061F_2301_11D3_BFD1_000039E37209_.wvu.Rows" localSheetId="0" hidden="1">#REF!,#REF!,#REF!</definedName>
    <definedName name="Z_1A8C061F_2301_11D3_BFD1_000039E37209_.wvu.Rows" hidden="1">#REF!,#REF!,#REF!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6" i="21" l="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25" i="21"/>
  <c r="Z106" i="28" l="1"/>
  <c r="Z107" i="28"/>
  <c r="Z108" i="28"/>
  <c r="Z109" i="28"/>
  <c r="Z110" i="28"/>
  <c r="Z111" i="28"/>
  <c r="Z112" i="28"/>
  <c r="AA106" i="28"/>
  <c r="AA107" i="28"/>
  <c r="AA108" i="28"/>
  <c r="AA109" i="28"/>
  <c r="AA110" i="28"/>
  <c r="AA111" i="28"/>
  <c r="AA112" i="28"/>
  <c r="AA113" i="28"/>
  <c r="Z113" i="28"/>
  <c r="Y106" i="28"/>
  <c r="AB106" i="28"/>
  <c r="Y107" i="28"/>
  <c r="AB107" i="28"/>
  <c r="Y108" i="28"/>
  <c r="AB108" i="28"/>
  <c r="Y109" i="28"/>
  <c r="AB109" i="28"/>
  <c r="Y110" i="28"/>
  <c r="AB110" i="28"/>
  <c r="Y111" i="28"/>
  <c r="AB111" i="28"/>
  <c r="Y112" i="28"/>
  <c r="AB112" i="28"/>
  <c r="AB113" i="28"/>
  <c r="Y113" i="28"/>
  <c r="E74" i="28"/>
  <c r="E75" i="28"/>
  <c r="E76" i="28"/>
  <c r="E77" i="28"/>
  <c r="E78" i="28"/>
  <c r="E79" i="28"/>
  <c r="E80" i="28"/>
  <c r="E81" i="28"/>
  <c r="E82" i="28"/>
  <c r="E83" i="28"/>
  <c r="E84" i="28"/>
  <c r="E85" i="28"/>
  <c r="E86" i="28"/>
  <c r="E87" i="28"/>
  <c r="E88" i="28"/>
  <c r="E89" i="28"/>
  <c r="E90" i="28"/>
  <c r="E91" i="28"/>
  <c r="E92" i="28"/>
  <c r="E93" i="28"/>
  <c r="E94" i="28"/>
  <c r="E95" i="28"/>
  <c r="E96" i="28"/>
  <c r="E97" i="28"/>
  <c r="E98" i="28"/>
  <c r="E99" i="28"/>
  <c r="E100" i="28"/>
  <c r="E101" i="28"/>
  <c r="E102" i="28"/>
  <c r="E103" i="28"/>
  <c r="E104" i="28"/>
  <c r="E105" i="28"/>
  <c r="E106" i="28"/>
  <c r="E107" i="28"/>
  <c r="E108" i="28"/>
  <c r="E109" i="28"/>
  <c r="E110" i="28"/>
  <c r="E111" i="28"/>
  <c r="E112" i="28"/>
  <c r="E113" i="28"/>
  <c r="E114" i="28"/>
  <c r="E115" i="28"/>
  <c r="E116" i="28"/>
  <c r="E117" i="28"/>
  <c r="E118" i="28"/>
  <c r="E119" i="28"/>
  <c r="E120" i="28"/>
  <c r="E121" i="28"/>
  <c r="E122" i="28"/>
  <c r="E123" i="28"/>
  <c r="E124" i="28"/>
  <c r="E125" i="28"/>
  <c r="E126" i="28"/>
  <c r="E127" i="28"/>
  <c r="E128" i="28"/>
  <c r="E129" i="28"/>
  <c r="E73" i="28"/>
  <c r="E55" i="28"/>
  <c r="E56" i="28"/>
  <c r="E57" i="28"/>
  <c r="E58" i="28"/>
  <c r="E59" i="28"/>
  <c r="E60" i="28"/>
  <c r="E61" i="28"/>
  <c r="E62" i="28"/>
  <c r="E63" i="28"/>
  <c r="E64" i="28"/>
  <c r="E65" i="28"/>
  <c r="E66" i="28"/>
  <c r="E67" i="28"/>
  <c r="E68" i="28"/>
  <c r="E69" i="28"/>
  <c r="E70" i="28"/>
  <c r="E71" i="28"/>
  <c r="E72" i="28"/>
  <c r="E54" i="28"/>
  <c r="J57" i="19" l="1"/>
  <c r="R66" i="24"/>
  <c r="J5" i="27" l="1"/>
  <c r="I5" i="27"/>
  <c r="H5" i="27"/>
  <c r="G5" i="27"/>
  <c r="D918" i="27"/>
  <c r="D919" i="27"/>
  <c r="D920" i="27"/>
  <c r="D921" i="27"/>
  <c r="D922" i="27"/>
  <c r="D923" i="27"/>
  <c r="D924" i="27"/>
  <c r="D925" i="27"/>
  <c r="D926" i="27"/>
  <c r="D927" i="27"/>
  <c r="D928" i="27"/>
  <c r="D929" i="27"/>
  <c r="D930" i="27"/>
  <c r="D931" i="27"/>
  <c r="D932" i="27"/>
  <c r="D933" i="27"/>
  <c r="D934" i="27"/>
  <c r="D935" i="27"/>
  <c r="D936" i="27"/>
  <c r="D937" i="27"/>
  <c r="D938" i="27"/>
  <c r="D939" i="27"/>
  <c r="D940" i="27"/>
  <c r="D941" i="27"/>
  <c r="D942" i="27"/>
  <c r="D943" i="27"/>
  <c r="D944" i="27"/>
  <c r="D945" i="27"/>
  <c r="D946" i="27"/>
  <c r="D947" i="27"/>
  <c r="D948" i="27"/>
  <c r="D949" i="27"/>
  <c r="D950" i="27"/>
  <c r="D951" i="27"/>
  <c r="D952" i="27"/>
  <c r="D953" i="27"/>
  <c r="D954" i="27"/>
  <c r="D955" i="27"/>
  <c r="D956" i="27"/>
  <c r="D957" i="27"/>
  <c r="D958" i="27"/>
  <c r="D959" i="27"/>
  <c r="D960" i="27"/>
  <c r="D961" i="27"/>
  <c r="D962" i="27"/>
  <c r="D963" i="27"/>
  <c r="D964" i="27"/>
  <c r="D965" i="27"/>
  <c r="D966" i="27"/>
  <c r="D967" i="27"/>
  <c r="D968" i="27"/>
  <c r="D969" i="27"/>
  <c r="D970" i="27"/>
  <c r="D971" i="27"/>
  <c r="D972" i="27"/>
  <c r="D973" i="27"/>
  <c r="D974" i="27"/>
  <c r="D975" i="27"/>
  <c r="D976" i="27"/>
  <c r="D977" i="27"/>
  <c r="D978" i="27"/>
  <c r="D979" i="27"/>
  <c r="D980" i="27"/>
  <c r="D981" i="27"/>
  <c r="D982" i="27"/>
  <c r="D983" i="27"/>
  <c r="D984" i="27"/>
  <c r="D985" i="27"/>
  <c r="D986" i="27"/>
  <c r="D987" i="27"/>
  <c r="D988" i="27"/>
  <c r="D989" i="27"/>
  <c r="D990" i="27"/>
  <c r="D991" i="27"/>
  <c r="D992" i="27"/>
  <c r="D993" i="27"/>
  <c r="D994" i="27"/>
  <c r="D995" i="27"/>
  <c r="D996" i="27"/>
  <c r="D997" i="27"/>
  <c r="D998" i="27"/>
  <c r="D999" i="27"/>
  <c r="D1000" i="27"/>
  <c r="D1001" i="27"/>
  <c r="E1001" i="27"/>
  <c r="D908" i="27"/>
  <c r="D909" i="27"/>
  <c r="D910" i="27"/>
  <c r="D911" i="27"/>
  <c r="D905" i="27"/>
  <c r="D906" i="27"/>
  <c r="D907" i="27"/>
  <c r="D901" i="27"/>
  <c r="D898" i="27"/>
  <c r="D897" i="27"/>
  <c r="D582" i="27"/>
  <c r="D583" i="27"/>
  <c r="D584" i="27"/>
  <c r="D585" i="27"/>
  <c r="D586" i="27"/>
  <c r="D587" i="27"/>
  <c r="D588" i="27"/>
  <c r="D589" i="27"/>
  <c r="D590" i="27"/>
  <c r="D591" i="27"/>
  <c r="D592" i="27"/>
  <c r="D593" i="27"/>
  <c r="D594" i="27"/>
  <c r="D595" i="27"/>
  <c r="D596" i="27"/>
  <c r="D597" i="27"/>
  <c r="D598" i="27"/>
  <c r="D599" i="27"/>
  <c r="D600" i="27"/>
  <c r="D601" i="27"/>
  <c r="D602" i="27"/>
  <c r="D603" i="27"/>
  <c r="D604" i="27"/>
  <c r="D605" i="27"/>
  <c r="D606" i="27"/>
  <c r="D607" i="27"/>
  <c r="D608" i="27"/>
  <c r="D609" i="27"/>
  <c r="D610" i="27"/>
  <c r="D611" i="27"/>
  <c r="D612" i="27"/>
  <c r="D613" i="27"/>
  <c r="D614" i="27"/>
  <c r="D615" i="27"/>
  <c r="D616" i="27"/>
  <c r="D617" i="27"/>
  <c r="D618" i="27"/>
  <c r="D619" i="27"/>
  <c r="D620" i="27"/>
  <c r="D621" i="27"/>
  <c r="D622" i="27"/>
  <c r="D623" i="27"/>
  <c r="D624" i="27"/>
  <c r="D625" i="27"/>
  <c r="D626" i="27"/>
  <c r="D627" i="27"/>
  <c r="D628" i="27"/>
  <c r="D629" i="27"/>
  <c r="D630" i="27"/>
  <c r="D631" i="27"/>
  <c r="D632" i="27"/>
  <c r="D633" i="27"/>
  <c r="D634" i="27"/>
  <c r="D635" i="27"/>
  <c r="D636" i="27"/>
  <c r="D637" i="27"/>
  <c r="D638" i="27"/>
  <c r="D639" i="27"/>
  <c r="D640" i="27"/>
  <c r="D641" i="27"/>
  <c r="D642" i="27"/>
  <c r="D643" i="27"/>
  <c r="D644" i="27"/>
  <c r="D645" i="27"/>
  <c r="D646" i="27"/>
  <c r="D647" i="27"/>
  <c r="D648" i="27"/>
  <c r="D649" i="27"/>
  <c r="D650" i="27"/>
  <c r="D651" i="27"/>
  <c r="D652" i="27"/>
  <c r="D653" i="27"/>
  <c r="D654" i="27"/>
  <c r="D655" i="27"/>
  <c r="D656" i="27"/>
  <c r="D657" i="27"/>
  <c r="D658" i="27"/>
  <c r="D659" i="27"/>
  <c r="D660" i="27"/>
  <c r="D661" i="27"/>
  <c r="D662" i="27"/>
  <c r="D663" i="27"/>
  <c r="D664" i="27"/>
  <c r="D665" i="27"/>
  <c r="D666" i="27"/>
  <c r="D667" i="27"/>
  <c r="D668" i="27"/>
  <c r="D669" i="27"/>
  <c r="D670" i="27"/>
  <c r="D671" i="27"/>
  <c r="D672" i="27"/>
  <c r="D673" i="27"/>
  <c r="D674" i="27"/>
  <c r="D675" i="27"/>
  <c r="D676" i="27"/>
  <c r="D677" i="27"/>
  <c r="D678" i="27"/>
  <c r="D679" i="27"/>
  <c r="D680" i="27"/>
  <c r="D681" i="27"/>
  <c r="D682" i="27"/>
  <c r="D683" i="27"/>
  <c r="D684" i="27"/>
  <c r="D685" i="27"/>
  <c r="D686" i="27"/>
  <c r="D687" i="27"/>
  <c r="D688" i="27"/>
  <c r="D689" i="27"/>
  <c r="D690" i="27"/>
  <c r="D691" i="27"/>
  <c r="D692" i="27"/>
  <c r="D693" i="27"/>
  <c r="D694" i="27"/>
  <c r="D695" i="27"/>
  <c r="D696" i="27"/>
  <c r="D697" i="27"/>
  <c r="D698" i="27"/>
  <c r="D699" i="27"/>
  <c r="D700" i="27"/>
  <c r="D701" i="27"/>
  <c r="D702" i="27"/>
  <c r="D703" i="27"/>
  <c r="D704" i="27"/>
  <c r="D705" i="27"/>
  <c r="D706" i="27"/>
  <c r="D707" i="27"/>
  <c r="D708" i="27"/>
  <c r="D709" i="27"/>
  <c r="D710" i="27"/>
  <c r="D711" i="27"/>
  <c r="D712" i="27"/>
  <c r="D713" i="27"/>
  <c r="D714" i="27"/>
  <c r="D715" i="27"/>
  <c r="D716" i="27"/>
  <c r="D717" i="27"/>
  <c r="D718" i="27"/>
  <c r="D719" i="27"/>
  <c r="D720" i="27"/>
  <c r="D721" i="27"/>
  <c r="D722" i="27"/>
  <c r="D723" i="27"/>
  <c r="D724" i="27"/>
  <c r="D725" i="27"/>
  <c r="D726" i="27"/>
  <c r="D727" i="27"/>
  <c r="D728" i="27"/>
  <c r="D729" i="27"/>
  <c r="D730" i="27"/>
  <c r="D731" i="27"/>
  <c r="D732" i="27"/>
  <c r="D733" i="27"/>
  <c r="D734" i="27"/>
  <c r="D735" i="27"/>
  <c r="D736" i="27"/>
  <c r="D737" i="27"/>
  <c r="D738" i="27"/>
  <c r="D739" i="27"/>
  <c r="D740" i="27"/>
  <c r="D741" i="27"/>
  <c r="D742" i="27"/>
  <c r="D743" i="27"/>
  <c r="D744" i="27"/>
  <c r="D745" i="27"/>
  <c r="D746" i="27"/>
  <c r="D747" i="27"/>
  <c r="D748" i="27"/>
  <c r="D749" i="27"/>
  <c r="D750" i="27"/>
  <c r="D751" i="27"/>
  <c r="D752" i="27"/>
  <c r="D753" i="27"/>
  <c r="D754" i="27"/>
  <c r="D755" i="27"/>
  <c r="D756" i="27"/>
  <c r="D757" i="27"/>
  <c r="D758" i="27"/>
  <c r="D759" i="27"/>
  <c r="D760" i="27"/>
  <c r="D761" i="27"/>
  <c r="D762" i="27"/>
  <c r="D763" i="27"/>
  <c r="D764" i="27"/>
  <c r="D765" i="27"/>
  <c r="D766" i="27"/>
  <c r="D767" i="27"/>
  <c r="D768" i="27"/>
  <c r="D769" i="27"/>
  <c r="D770" i="27"/>
  <c r="D771" i="27"/>
  <c r="D772" i="27"/>
  <c r="D773" i="27"/>
  <c r="D774" i="27"/>
  <c r="D775" i="27"/>
  <c r="D776" i="27"/>
  <c r="D777" i="27"/>
  <c r="D778" i="27"/>
  <c r="D779" i="27"/>
  <c r="D780" i="27"/>
  <c r="D781" i="27"/>
  <c r="D782" i="27"/>
  <c r="D783" i="27"/>
  <c r="D784" i="27"/>
  <c r="D785" i="27"/>
  <c r="D786" i="27"/>
  <c r="D787" i="27"/>
  <c r="D788" i="27"/>
  <c r="D789" i="27"/>
  <c r="D790" i="27"/>
  <c r="D791" i="27"/>
  <c r="D792" i="27"/>
  <c r="D793" i="27"/>
  <c r="D794" i="27"/>
  <c r="D795" i="27"/>
  <c r="D796" i="27"/>
  <c r="D797" i="27"/>
  <c r="D798" i="27"/>
  <c r="D799" i="27"/>
  <c r="D800" i="27"/>
  <c r="D801" i="27"/>
  <c r="D802" i="27"/>
  <c r="D803" i="27"/>
  <c r="D804" i="27"/>
  <c r="D805" i="27"/>
  <c r="D806" i="27"/>
  <c r="D807" i="27"/>
  <c r="D808" i="27"/>
  <c r="D809" i="27"/>
  <c r="D810" i="27"/>
  <c r="D811" i="27"/>
  <c r="D812" i="27"/>
  <c r="D813" i="27"/>
  <c r="D814" i="27"/>
  <c r="D815" i="27"/>
  <c r="D816" i="27"/>
  <c r="D817" i="27"/>
  <c r="D818" i="27"/>
  <c r="D819" i="27"/>
  <c r="D820" i="27"/>
  <c r="D821" i="27"/>
  <c r="D822" i="27"/>
  <c r="D823" i="27"/>
  <c r="D824" i="27"/>
  <c r="D825" i="27"/>
  <c r="D826" i="27"/>
  <c r="D827" i="27"/>
  <c r="D828" i="27"/>
  <c r="D829" i="27"/>
  <c r="D830" i="27"/>
  <c r="D831" i="27"/>
  <c r="D832" i="27"/>
  <c r="D833" i="27"/>
  <c r="D834" i="27"/>
  <c r="D835" i="27"/>
  <c r="D836" i="27"/>
  <c r="D837" i="27"/>
  <c r="D838" i="27"/>
  <c r="D839" i="27"/>
  <c r="D840" i="27"/>
  <c r="D841" i="27"/>
  <c r="D842" i="27"/>
  <c r="D843" i="27"/>
  <c r="D844" i="27"/>
  <c r="D845" i="27"/>
  <c r="D846" i="27"/>
  <c r="D847" i="27"/>
  <c r="D848" i="27"/>
  <c r="D849" i="27"/>
  <c r="D850" i="27"/>
  <c r="D851" i="27"/>
  <c r="D852" i="27"/>
  <c r="D853" i="27"/>
  <c r="D854" i="27"/>
  <c r="D855" i="27"/>
  <c r="D856" i="27"/>
  <c r="D857" i="27"/>
  <c r="D858" i="27"/>
  <c r="D859" i="27"/>
  <c r="D860" i="27"/>
  <c r="D861" i="27"/>
  <c r="D862" i="27"/>
  <c r="D863" i="27"/>
  <c r="D864" i="27"/>
  <c r="D865" i="27"/>
  <c r="D866" i="27"/>
  <c r="D867" i="27"/>
  <c r="D868" i="27"/>
  <c r="D869" i="27"/>
  <c r="D870" i="27"/>
  <c r="D871" i="27"/>
  <c r="D872" i="27"/>
  <c r="D873" i="27"/>
  <c r="D874" i="27"/>
  <c r="D875" i="27"/>
  <c r="D876" i="27"/>
  <c r="D877" i="27"/>
  <c r="D878" i="27"/>
  <c r="D879" i="27"/>
  <c r="D880" i="27"/>
  <c r="D881" i="27"/>
  <c r="D882" i="27"/>
  <c r="D883" i="27"/>
  <c r="D884" i="27"/>
  <c r="D885" i="27"/>
  <c r="D886" i="27"/>
  <c r="D887" i="27"/>
  <c r="D888" i="27"/>
  <c r="D889" i="27"/>
  <c r="D890" i="27"/>
  <c r="D891" i="27"/>
  <c r="D892" i="27"/>
  <c r="D893" i="27"/>
  <c r="D894" i="27"/>
  <c r="D896" i="27"/>
  <c r="D912" i="27"/>
  <c r="D913" i="27"/>
  <c r="D914" i="27"/>
  <c r="D915" i="27"/>
  <c r="D916" i="27"/>
  <c r="D917" i="27"/>
  <c r="D904" i="27" l="1"/>
  <c r="D903" i="27"/>
  <c r="D902" i="27"/>
  <c r="D900" i="27"/>
  <c r="D899" i="27"/>
  <c r="D895" i="27"/>
  <c r="E605" i="27" l="1"/>
  <c r="E606" i="27"/>
  <c r="E607" i="27"/>
  <c r="E608" i="27"/>
  <c r="E609" i="27"/>
  <c r="E610" i="27"/>
  <c r="E611" i="27"/>
  <c r="E612" i="27"/>
  <c r="E613" i="27"/>
  <c r="E614" i="27"/>
  <c r="E615" i="27"/>
  <c r="E616" i="27"/>
  <c r="E617" i="27"/>
  <c r="E618" i="27"/>
  <c r="E619" i="27"/>
  <c r="E620" i="27"/>
  <c r="E621" i="27"/>
  <c r="E622" i="27"/>
  <c r="E623" i="27"/>
  <c r="E624" i="27"/>
  <c r="E625" i="27"/>
  <c r="E626" i="27"/>
  <c r="E627" i="27"/>
  <c r="E628" i="27"/>
  <c r="E629" i="27"/>
  <c r="E630" i="27"/>
  <c r="E631" i="27"/>
  <c r="E632" i="27"/>
  <c r="E633" i="27"/>
  <c r="E634" i="27"/>
  <c r="E635" i="27"/>
  <c r="E636" i="27"/>
  <c r="E637" i="27"/>
  <c r="E638" i="27"/>
  <c r="E639" i="27"/>
  <c r="E640" i="27"/>
  <c r="E641" i="27"/>
  <c r="E642" i="27"/>
  <c r="E643" i="27"/>
  <c r="E644" i="27"/>
  <c r="E645" i="27"/>
  <c r="E646" i="27"/>
  <c r="E647" i="27"/>
  <c r="E648" i="27"/>
  <c r="E649" i="27"/>
  <c r="E650" i="27"/>
  <c r="E651" i="27"/>
  <c r="E652" i="27"/>
  <c r="E653" i="27"/>
  <c r="E654" i="27"/>
  <c r="E655" i="27"/>
  <c r="E656" i="27"/>
  <c r="E657" i="27"/>
  <c r="E658" i="27"/>
  <c r="E659" i="27"/>
  <c r="E660" i="27"/>
  <c r="E661" i="27"/>
  <c r="E662" i="27"/>
  <c r="E663" i="27"/>
  <c r="E664" i="27"/>
  <c r="E665" i="27"/>
  <c r="E666" i="27"/>
  <c r="E667" i="27"/>
  <c r="E668" i="27"/>
  <c r="E669" i="27"/>
  <c r="E670" i="27"/>
  <c r="E671" i="27"/>
  <c r="E672" i="27"/>
  <c r="E673" i="27"/>
  <c r="E674" i="27"/>
  <c r="E675" i="27"/>
  <c r="E676" i="27"/>
  <c r="E677" i="27"/>
  <c r="E678" i="27"/>
  <c r="E679" i="27"/>
  <c r="E680" i="27"/>
  <c r="E681" i="27"/>
  <c r="E682" i="27"/>
  <c r="E683" i="27"/>
  <c r="E684" i="27"/>
  <c r="E685" i="27"/>
  <c r="E686" i="27"/>
  <c r="E687" i="27"/>
  <c r="E688" i="27"/>
  <c r="E689" i="27"/>
  <c r="E690" i="27"/>
  <c r="E691" i="27"/>
  <c r="E692" i="27"/>
  <c r="E693" i="27"/>
  <c r="E694" i="27"/>
  <c r="E695" i="27"/>
  <c r="E696" i="27"/>
  <c r="E697" i="27"/>
  <c r="E698" i="27"/>
  <c r="E699" i="27"/>
  <c r="E700" i="27"/>
  <c r="E701" i="27"/>
  <c r="E702" i="27"/>
  <c r="E703" i="27"/>
  <c r="E704" i="27"/>
  <c r="E705" i="27"/>
  <c r="E706" i="27"/>
  <c r="E707" i="27"/>
  <c r="E708" i="27"/>
  <c r="E709" i="27"/>
  <c r="E710" i="27"/>
  <c r="E711" i="27"/>
  <c r="E712" i="27"/>
  <c r="E713" i="27"/>
  <c r="E714" i="27"/>
  <c r="E715" i="27"/>
  <c r="E716" i="27"/>
  <c r="E717" i="27"/>
  <c r="E718" i="27"/>
  <c r="E719" i="27"/>
  <c r="E720" i="27"/>
  <c r="E721" i="27"/>
  <c r="E722" i="27"/>
  <c r="E723" i="27"/>
  <c r="E724" i="27"/>
  <c r="E725" i="27"/>
  <c r="E726" i="27"/>
  <c r="E727" i="27"/>
  <c r="E728" i="27"/>
  <c r="E729" i="27"/>
  <c r="E730" i="27"/>
  <c r="E731" i="27"/>
  <c r="E732" i="27"/>
  <c r="E733" i="27"/>
  <c r="E734" i="27"/>
  <c r="E735" i="27"/>
  <c r="E736" i="27"/>
  <c r="E737" i="27"/>
  <c r="E738" i="27"/>
  <c r="E739" i="27"/>
  <c r="E740" i="27"/>
  <c r="E741" i="27"/>
  <c r="E742" i="27"/>
  <c r="E743" i="27"/>
  <c r="E744" i="27"/>
  <c r="E745" i="27"/>
  <c r="E746" i="27"/>
  <c r="E747" i="27"/>
  <c r="E748" i="27"/>
  <c r="E749" i="27"/>
  <c r="E750" i="27"/>
  <c r="E751" i="27"/>
  <c r="E752" i="27"/>
  <c r="E753" i="27"/>
  <c r="E754" i="27"/>
  <c r="E755" i="27"/>
  <c r="E756" i="27"/>
  <c r="E757" i="27"/>
  <c r="E758" i="27"/>
  <c r="E759" i="27"/>
  <c r="E760" i="27"/>
  <c r="E761" i="27"/>
  <c r="E762" i="27"/>
  <c r="E763" i="27"/>
  <c r="E764" i="27"/>
  <c r="E765" i="27"/>
  <c r="E766" i="27"/>
  <c r="E767" i="27"/>
  <c r="E768" i="27"/>
  <c r="E769" i="27"/>
  <c r="E770" i="27"/>
  <c r="E771" i="27"/>
  <c r="E772" i="27"/>
  <c r="E773" i="27"/>
  <c r="E774" i="27"/>
  <c r="E775" i="27"/>
  <c r="E776" i="27"/>
  <c r="E777" i="27"/>
  <c r="E778" i="27"/>
  <c r="E779" i="27"/>
  <c r="E780" i="27"/>
  <c r="E781" i="27"/>
  <c r="E782" i="27"/>
  <c r="E783" i="27"/>
  <c r="E784" i="27"/>
  <c r="E785" i="27"/>
  <c r="E786" i="27"/>
  <c r="E787" i="27"/>
  <c r="E788" i="27"/>
  <c r="E789" i="27"/>
  <c r="E790" i="27"/>
  <c r="E791" i="27"/>
  <c r="E792" i="27"/>
  <c r="E793" i="27"/>
  <c r="E794" i="27"/>
  <c r="E795" i="27"/>
  <c r="E796" i="27"/>
  <c r="E797" i="27"/>
  <c r="E798" i="27"/>
  <c r="E799" i="27"/>
  <c r="E800" i="27"/>
  <c r="E801" i="27"/>
  <c r="E802" i="27"/>
  <c r="E803" i="27"/>
  <c r="E804" i="27"/>
  <c r="E805" i="27"/>
  <c r="E806" i="27"/>
  <c r="E807" i="27"/>
  <c r="E808" i="27"/>
  <c r="E809" i="27"/>
  <c r="E810" i="27"/>
  <c r="E811" i="27"/>
  <c r="E812" i="27"/>
  <c r="E813" i="27"/>
  <c r="E814" i="27"/>
  <c r="E815" i="27"/>
  <c r="E816" i="27"/>
  <c r="E817" i="27"/>
  <c r="E818" i="27"/>
  <c r="E819" i="27"/>
  <c r="E820" i="27"/>
  <c r="E821" i="27"/>
  <c r="E822" i="27"/>
  <c r="E823" i="27"/>
  <c r="E824" i="27"/>
  <c r="E825" i="27"/>
  <c r="E826" i="27"/>
  <c r="E827" i="27"/>
  <c r="E828" i="27"/>
  <c r="E829" i="27"/>
  <c r="E830" i="27"/>
  <c r="E831" i="27"/>
  <c r="E832" i="27"/>
  <c r="E833" i="27"/>
  <c r="E834" i="27"/>
  <c r="E835" i="27"/>
  <c r="E836" i="27"/>
  <c r="E837" i="27"/>
  <c r="E838" i="27"/>
  <c r="E839" i="27"/>
  <c r="E840" i="27"/>
  <c r="E841" i="27"/>
  <c r="E842" i="27"/>
  <c r="E843" i="27"/>
  <c r="E844" i="27"/>
  <c r="E845" i="27"/>
  <c r="E846" i="27"/>
  <c r="E847" i="27"/>
  <c r="E848" i="27"/>
  <c r="E849" i="27"/>
  <c r="E850" i="27"/>
  <c r="E851" i="27"/>
  <c r="E852" i="27"/>
  <c r="E853" i="27"/>
  <c r="E854" i="27"/>
  <c r="E855" i="27"/>
  <c r="E856" i="27"/>
  <c r="E857" i="27"/>
  <c r="E858" i="27"/>
  <c r="E859" i="27"/>
  <c r="E860" i="27"/>
  <c r="E861" i="27"/>
  <c r="E862" i="27"/>
  <c r="E863" i="27"/>
  <c r="E864" i="27"/>
  <c r="E865" i="27"/>
  <c r="E866" i="27"/>
  <c r="E867" i="27"/>
  <c r="E868" i="27"/>
  <c r="E869" i="27"/>
  <c r="E870" i="27"/>
  <c r="E871" i="27"/>
  <c r="E872" i="27"/>
  <c r="E873" i="27"/>
  <c r="E874" i="27"/>
  <c r="E875" i="27"/>
  <c r="E876" i="27"/>
  <c r="E877" i="27"/>
  <c r="E878" i="27"/>
  <c r="E879" i="27"/>
  <c r="E880" i="27"/>
  <c r="E881" i="27"/>
  <c r="E882" i="27"/>
  <c r="E883" i="27"/>
  <c r="E884" i="27"/>
  <c r="E885" i="27"/>
  <c r="E886" i="27"/>
  <c r="E887" i="27"/>
  <c r="E888" i="27"/>
  <c r="E889" i="27"/>
  <c r="E890" i="27"/>
  <c r="E891" i="27"/>
  <c r="E892" i="27"/>
  <c r="E893" i="27"/>
  <c r="E894" i="27"/>
  <c r="E895" i="27"/>
  <c r="E896" i="27"/>
  <c r="E897" i="27"/>
  <c r="E898" i="27"/>
  <c r="E899" i="27"/>
  <c r="E900" i="27"/>
  <c r="E901" i="27"/>
  <c r="E902" i="27"/>
  <c r="E903" i="27"/>
  <c r="E904" i="27"/>
  <c r="E905" i="27"/>
  <c r="E906" i="27"/>
  <c r="E907" i="27"/>
  <c r="E908" i="27"/>
  <c r="E909" i="27"/>
  <c r="E910" i="27"/>
  <c r="E911" i="27"/>
  <c r="E912" i="27"/>
  <c r="E913" i="27"/>
  <c r="E914" i="27"/>
  <c r="E915" i="27"/>
  <c r="E916" i="27"/>
  <c r="E917" i="27"/>
  <c r="E918" i="27"/>
  <c r="E919" i="27"/>
  <c r="E920" i="27"/>
  <c r="E921" i="27"/>
  <c r="E922" i="27"/>
  <c r="E923" i="27"/>
  <c r="E924" i="27"/>
  <c r="E925" i="27"/>
  <c r="E926" i="27"/>
  <c r="E927" i="27"/>
  <c r="E928" i="27"/>
  <c r="E929" i="27"/>
  <c r="E930" i="27"/>
  <c r="E931" i="27"/>
  <c r="E932" i="27"/>
  <c r="E933" i="27"/>
  <c r="E934" i="27"/>
  <c r="E935" i="27"/>
  <c r="E936" i="27"/>
  <c r="E937" i="27"/>
  <c r="E938" i="27"/>
  <c r="E939" i="27"/>
  <c r="E940" i="27"/>
  <c r="E941" i="27"/>
  <c r="E942" i="27"/>
  <c r="E943" i="27"/>
  <c r="E944" i="27"/>
  <c r="E945" i="27"/>
  <c r="E946" i="27"/>
  <c r="E947" i="27"/>
  <c r="E948" i="27"/>
  <c r="E949" i="27"/>
  <c r="E950" i="27"/>
  <c r="E951" i="27"/>
  <c r="E952" i="27"/>
  <c r="E953" i="27"/>
  <c r="E954" i="27"/>
  <c r="E955" i="27"/>
  <c r="E956" i="27"/>
  <c r="E957" i="27"/>
  <c r="E958" i="27"/>
  <c r="E959" i="27"/>
  <c r="E960" i="27"/>
  <c r="E961" i="27"/>
  <c r="E962" i="27"/>
  <c r="E963" i="27"/>
  <c r="E964" i="27"/>
  <c r="E965" i="27"/>
  <c r="E966" i="27"/>
  <c r="E967" i="27"/>
  <c r="E968" i="27"/>
  <c r="E969" i="27"/>
  <c r="E970" i="27"/>
  <c r="E971" i="27"/>
  <c r="E972" i="27"/>
  <c r="E973" i="27"/>
  <c r="E974" i="27"/>
  <c r="E975" i="27"/>
  <c r="E976" i="27"/>
  <c r="E977" i="27"/>
  <c r="E978" i="27"/>
  <c r="E979" i="27"/>
  <c r="E980" i="27"/>
  <c r="E981" i="27"/>
  <c r="E982" i="27"/>
  <c r="E983" i="27"/>
  <c r="E984" i="27"/>
  <c r="E985" i="27"/>
  <c r="E986" i="27"/>
  <c r="E987" i="27"/>
  <c r="E988" i="27"/>
  <c r="E989" i="27"/>
  <c r="E990" i="27"/>
  <c r="E991" i="27"/>
  <c r="E992" i="27"/>
  <c r="E993" i="27"/>
  <c r="E994" i="27"/>
  <c r="E995" i="27"/>
  <c r="E996" i="27"/>
  <c r="E997" i="27"/>
  <c r="E998" i="27"/>
  <c r="E999" i="27"/>
  <c r="E1000" i="27"/>
  <c r="E604" i="27"/>
  <c r="E603" i="27"/>
  <c r="E602" i="27"/>
  <c r="E601" i="27"/>
  <c r="E600" i="27"/>
  <c r="E599" i="27"/>
  <c r="E598" i="27"/>
  <c r="E597" i="27"/>
  <c r="E596" i="27"/>
  <c r="E595" i="27"/>
  <c r="E594" i="27"/>
  <c r="E593" i="27"/>
  <c r="E592" i="27"/>
  <c r="E591" i="27"/>
  <c r="E590" i="27"/>
  <c r="E589" i="27"/>
  <c r="E588" i="27"/>
  <c r="E587" i="27"/>
  <c r="E586" i="27"/>
  <c r="E585" i="27"/>
  <c r="E584" i="27"/>
  <c r="E583" i="27"/>
  <c r="E582" i="27"/>
  <c r="E6" i="27" l="1"/>
  <c r="E7" i="27"/>
  <c r="E8" i="27"/>
  <c r="E9" i="27"/>
  <c r="E10" i="27"/>
  <c r="E11" i="27"/>
  <c r="E12" i="27"/>
  <c r="E13" i="27"/>
  <c r="E14" i="27"/>
  <c r="E15" i="27"/>
  <c r="E16" i="27"/>
  <c r="E17" i="27"/>
  <c r="D6" i="27"/>
  <c r="D7" i="27"/>
  <c r="D8" i="27"/>
  <c r="D9" i="27"/>
  <c r="D10" i="27"/>
  <c r="D11" i="27"/>
  <c r="D12" i="27"/>
  <c r="D13" i="27"/>
  <c r="D14" i="27"/>
  <c r="D15" i="27"/>
  <c r="D16" i="27"/>
  <c r="D17" i="27"/>
  <c r="D19" i="27"/>
  <c r="E19" i="27"/>
  <c r="D20" i="27"/>
  <c r="E20" i="27"/>
  <c r="D21" i="27"/>
  <c r="E21" i="27"/>
  <c r="D22" i="27"/>
  <c r="E22" i="27"/>
  <c r="D23" i="27"/>
  <c r="E23" i="27"/>
  <c r="D24" i="27"/>
  <c r="E24" i="27"/>
  <c r="D25" i="27"/>
  <c r="E25" i="27"/>
  <c r="D26" i="27"/>
  <c r="E26" i="27"/>
  <c r="D27" i="27"/>
  <c r="E27" i="27"/>
  <c r="D28" i="27"/>
  <c r="E28" i="27"/>
  <c r="D29" i="27"/>
  <c r="E29" i="27"/>
  <c r="D30" i="27"/>
  <c r="E30" i="27"/>
  <c r="D31" i="27"/>
  <c r="E31" i="27"/>
  <c r="D32" i="27"/>
  <c r="E32" i="27"/>
  <c r="D33" i="27"/>
  <c r="E33" i="27"/>
  <c r="D34" i="27"/>
  <c r="E34" i="27"/>
  <c r="D35" i="27"/>
  <c r="E35" i="27"/>
  <c r="D36" i="27"/>
  <c r="E36" i="27"/>
  <c r="D37" i="27"/>
  <c r="E37" i="27"/>
  <c r="D38" i="27"/>
  <c r="E38" i="27"/>
  <c r="D39" i="27"/>
  <c r="E39" i="27"/>
  <c r="D40" i="27"/>
  <c r="E40" i="27"/>
  <c r="D41" i="27"/>
  <c r="E41" i="27"/>
  <c r="D42" i="27"/>
  <c r="E42" i="27"/>
  <c r="D43" i="27"/>
  <c r="E43" i="27"/>
  <c r="D44" i="27"/>
  <c r="E44" i="27"/>
  <c r="D45" i="27"/>
  <c r="E45" i="27"/>
  <c r="D46" i="27"/>
  <c r="E46" i="27"/>
  <c r="D47" i="27"/>
  <c r="E47" i="27"/>
  <c r="D48" i="27"/>
  <c r="E48" i="27"/>
  <c r="D49" i="27"/>
  <c r="E49" i="27"/>
  <c r="D50" i="27"/>
  <c r="E50" i="27"/>
  <c r="D51" i="27"/>
  <c r="E51" i="27"/>
  <c r="D52" i="27"/>
  <c r="E52" i="27"/>
  <c r="D53" i="27"/>
  <c r="E53" i="27"/>
  <c r="D54" i="27"/>
  <c r="E54" i="27"/>
  <c r="D55" i="27"/>
  <c r="E55" i="27"/>
  <c r="D56" i="27"/>
  <c r="E56" i="27"/>
  <c r="D57" i="27"/>
  <c r="E57" i="27"/>
  <c r="D58" i="27"/>
  <c r="E58" i="27"/>
  <c r="D59" i="27"/>
  <c r="E59" i="27"/>
  <c r="D60" i="27"/>
  <c r="E60" i="27"/>
  <c r="D61" i="27"/>
  <c r="E61" i="27"/>
  <c r="D62" i="27"/>
  <c r="E62" i="27"/>
  <c r="D63" i="27"/>
  <c r="E63" i="27"/>
  <c r="D64" i="27"/>
  <c r="E64" i="27"/>
  <c r="D65" i="27"/>
  <c r="E65" i="27"/>
  <c r="D66" i="27"/>
  <c r="E66" i="27"/>
  <c r="D67" i="27"/>
  <c r="E67" i="27"/>
  <c r="D68" i="27"/>
  <c r="E68" i="27"/>
  <c r="D69" i="27"/>
  <c r="E69" i="27"/>
  <c r="D70" i="27"/>
  <c r="E70" i="27"/>
  <c r="D71" i="27"/>
  <c r="E71" i="27"/>
  <c r="D72" i="27"/>
  <c r="E72" i="27"/>
  <c r="D73" i="27"/>
  <c r="E73" i="27"/>
  <c r="D74" i="27"/>
  <c r="E74" i="27"/>
  <c r="D75" i="27"/>
  <c r="E75" i="27"/>
  <c r="D76" i="27"/>
  <c r="E76" i="27"/>
  <c r="D77" i="27"/>
  <c r="E77" i="27"/>
  <c r="D78" i="27"/>
  <c r="E78" i="27"/>
  <c r="D79" i="27"/>
  <c r="E79" i="27"/>
  <c r="D80" i="27"/>
  <c r="E80" i="27"/>
  <c r="D81" i="27"/>
  <c r="E81" i="27"/>
  <c r="D82" i="27"/>
  <c r="E82" i="27"/>
  <c r="D83" i="27"/>
  <c r="E83" i="27"/>
  <c r="D84" i="27"/>
  <c r="E84" i="27"/>
  <c r="D85" i="27"/>
  <c r="E85" i="27"/>
  <c r="D86" i="27"/>
  <c r="E86" i="27"/>
  <c r="D87" i="27"/>
  <c r="E87" i="27"/>
  <c r="D88" i="27"/>
  <c r="E88" i="27"/>
  <c r="D89" i="27"/>
  <c r="E89" i="27"/>
  <c r="D90" i="27"/>
  <c r="E90" i="27"/>
  <c r="D91" i="27"/>
  <c r="E91" i="27"/>
  <c r="D92" i="27"/>
  <c r="E92" i="27"/>
  <c r="D93" i="27"/>
  <c r="E93" i="27"/>
  <c r="D94" i="27"/>
  <c r="E94" i="27"/>
  <c r="D95" i="27"/>
  <c r="E95" i="27"/>
  <c r="D96" i="27"/>
  <c r="E96" i="27"/>
  <c r="D97" i="27"/>
  <c r="E97" i="27"/>
  <c r="D98" i="27"/>
  <c r="E98" i="27"/>
  <c r="D99" i="27"/>
  <c r="E99" i="27"/>
  <c r="D100" i="27"/>
  <c r="E100" i="27"/>
  <c r="D101" i="27"/>
  <c r="E101" i="27"/>
  <c r="D102" i="27"/>
  <c r="E102" i="27"/>
  <c r="D103" i="27"/>
  <c r="E103" i="27"/>
  <c r="D104" i="27"/>
  <c r="E104" i="27"/>
  <c r="D105" i="27"/>
  <c r="E105" i="27"/>
  <c r="D106" i="27"/>
  <c r="E106" i="27"/>
  <c r="D107" i="27"/>
  <c r="E107" i="27"/>
  <c r="D108" i="27"/>
  <c r="E108" i="27"/>
  <c r="D109" i="27"/>
  <c r="E109" i="27"/>
  <c r="D110" i="27"/>
  <c r="E110" i="27"/>
  <c r="D111" i="27"/>
  <c r="E111" i="27"/>
  <c r="D112" i="27"/>
  <c r="E112" i="27"/>
  <c r="D113" i="27"/>
  <c r="E113" i="27"/>
  <c r="D114" i="27"/>
  <c r="E114" i="27"/>
  <c r="D115" i="27"/>
  <c r="E115" i="27"/>
  <c r="D116" i="27"/>
  <c r="E116" i="27"/>
  <c r="D117" i="27"/>
  <c r="E117" i="27"/>
  <c r="D118" i="27"/>
  <c r="E118" i="27"/>
  <c r="D119" i="27"/>
  <c r="E119" i="27"/>
  <c r="D120" i="27"/>
  <c r="E120" i="27"/>
  <c r="D121" i="27"/>
  <c r="E121" i="27"/>
  <c r="D122" i="27"/>
  <c r="E122" i="27"/>
  <c r="D123" i="27"/>
  <c r="E123" i="27"/>
  <c r="D124" i="27"/>
  <c r="E124" i="27"/>
  <c r="D125" i="27"/>
  <c r="E125" i="27"/>
  <c r="D126" i="27"/>
  <c r="E126" i="27"/>
  <c r="D127" i="27"/>
  <c r="E127" i="27"/>
  <c r="D128" i="27"/>
  <c r="E128" i="27"/>
  <c r="D129" i="27"/>
  <c r="E129" i="27"/>
  <c r="D130" i="27"/>
  <c r="E130" i="27"/>
  <c r="D131" i="27"/>
  <c r="E131" i="27"/>
  <c r="D132" i="27"/>
  <c r="E132" i="27"/>
  <c r="D133" i="27"/>
  <c r="E133" i="27"/>
  <c r="D134" i="27"/>
  <c r="E134" i="27"/>
  <c r="D135" i="27"/>
  <c r="E135" i="27"/>
  <c r="D136" i="27"/>
  <c r="E136" i="27"/>
  <c r="D137" i="27"/>
  <c r="E137" i="27"/>
  <c r="D138" i="27"/>
  <c r="E138" i="27"/>
  <c r="D139" i="27"/>
  <c r="E139" i="27"/>
  <c r="D140" i="27"/>
  <c r="E140" i="27"/>
  <c r="D141" i="27"/>
  <c r="E141" i="27"/>
  <c r="D142" i="27"/>
  <c r="E142" i="27"/>
  <c r="D143" i="27"/>
  <c r="E143" i="27"/>
  <c r="D144" i="27"/>
  <c r="E144" i="27"/>
  <c r="D145" i="27"/>
  <c r="E145" i="27"/>
  <c r="D146" i="27"/>
  <c r="E146" i="27"/>
  <c r="D147" i="27"/>
  <c r="E147" i="27"/>
  <c r="D148" i="27"/>
  <c r="E148" i="27"/>
  <c r="D149" i="27"/>
  <c r="E149" i="27"/>
  <c r="D150" i="27"/>
  <c r="E150" i="27"/>
  <c r="D151" i="27"/>
  <c r="E151" i="27"/>
  <c r="D152" i="27"/>
  <c r="E152" i="27"/>
  <c r="D153" i="27"/>
  <c r="E153" i="27"/>
  <c r="D154" i="27"/>
  <c r="E154" i="27"/>
  <c r="D155" i="27"/>
  <c r="E155" i="27"/>
  <c r="D156" i="27"/>
  <c r="E156" i="27"/>
  <c r="D157" i="27"/>
  <c r="E157" i="27"/>
  <c r="D158" i="27"/>
  <c r="E158" i="27"/>
  <c r="D159" i="27"/>
  <c r="E159" i="27"/>
  <c r="D160" i="27"/>
  <c r="E160" i="27"/>
  <c r="D161" i="27"/>
  <c r="E161" i="27"/>
  <c r="D162" i="27"/>
  <c r="E162" i="27"/>
  <c r="D163" i="27"/>
  <c r="E163" i="27"/>
  <c r="D164" i="27"/>
  <c r="E164" i="27"/>
  <c r="D165" i="27"/>
  <c r="E165" i="27"/>
  <c r="D166" i="27"/>
  <c r="E166" i="27"/>
  <c r="D167" i="27"/>
  <c r="E167" i="27"/>
  <c r="D168" i="27"/>
  <c r="E168" i="27"/>
  <c r="D169" i="27"/>
  <c r="E169" i="27"/>
  <c r="D170" i="27"/>
  <c r="E170" i="27"/>
  <c r="D171" i="27"/>
  <c r="E171" i="27"/>
  <c r="D172" i="27"/>
  <c r="E172" i="27"/>
  <c r="D173" i="27"/>
  <c r="E173" i="27"/>
  <c r="D174" i="27"/>
  <c r="E174" i="27"/>
  <c r="D175" i="27"/>
  <c r="E175" i="27"/>
  <c r="D176" i="27"/>
  <c r="E176" i="27"/>
  <c r="D177" i="27"/>
  <c r="E177" i="27"/>
  <c r="D178" i="27"/>
  <c r="E178" i="27"/>
  <c r="D179" i="27"/>
  <c r="E179" i="27"/>
  <c r="D180" i="27"/>
  <c r="E180" i="27"/>
  <c r="D181" i="27"/>
  <c r="E181" i="27"/>
  <c r="D182" i="27"/>
  <c r="E182" i="27"/>
  <c r="D183" i="27"/>
  <c r="E183" i="27"/>
  <c r="D184" i="27"/>
  <c r="E184" i="27"/>
  <c r="D185" i="27"/>
  <c r="E185" i="27"/>
  <c r="D186" i="27"/>
  <c r="E186" i="27"/>
  <c r="D187" i="27"/>
  <c r="E187" i="27"/>
  <c r="D188" i="27"/>
  <c r="E188" i="27"/>
  <c r="D189" i="27"/>
  <c r="E189" i="27"/>
  <c r="D190" i="27"/>
  <c r="E190" i="27"/>
  <c r="D191" i="27"/>
  <c r="E191" i="27"/>
  <c r="D192" i="27"/>
  <c r="E192" i="27"/>
  <c r="D193" i="27"/>
  <c r="E193" i="27"/>
  <c r="D194" i="27"/>
  <c r="E194" i="27"/>
  <c r="D195" i="27"/>
  <c r="E195" i="27"/>
  <c r="D196" i="27"/>
  <c r="E196" i="27"/>
  <c r="D197" i="27"/>
  <c r="E197" i="27"/>
  <c r="D198" i="27"/>
  <c r="E198" i="27"/>
  <c r="D199" i="27"/>
  <c r="E199" i="27"/>
  <c r="D200" i="27"/>
  <c r="E200" i="27"/>
  <c r="D201" i="27"/>
  <c r="E201" i="27"/>
  <c r="D202" i="27"/>
  <c r="E202" i="27"/>
  <c r="D203" i="27"/>
  <c r="E203" i="27"/>
  <c r="D204" i="27"/>
  <c r="E204" i="27"/>
  <c r="D205" i="27"/>
  <c r="E205" i="27"/>
  <c r="D206" i="27"/>
  <c r="E206" i="27"/>
  <c r="D207" i="27"/>
  <c r="E207" i="27"/>
  <c r="D208" i="27"/>
  <c r="E208" i="27"/>
  <c r="D209" i="27"/>
  <c r="E209" i="27"/>
  <c r="D210" i="27"/>
  <c r="E210" i="27"/>
  <c r="D211" i="27"/>
  <c r="E211" i="27"/>
  <c r="D212" i="27"/>
  <c r="E212" i="27"/>
  <c r="D213" i="27"/>
  <c r="E213" i="27"/>
  <c r="D214" i="27"/>
  <c r="E214" i="27"/>
  <c r="D215" i="27"/>
  <c r="E215" i="27"/>
  <c r="D216" i="27"/>
  <c r="E216" i="27"/>
  <c r="D217" i="27"/>
  <c r="E217" i="27"/>
  <c r="D218" i="27"/>
  <c r="E218" i="27"/>
  <c r="D219" i="27"/>
  <c r="E219" i="27"/>
  <c r="D220" i="27"/>
  <c r="E220" i="27"/>
  <c r="D221" i="27"/>
  <c r="E221" i="27"/>
  <c r="D222" i="27"/>
  <c r="E222" i="27"/>
  <c r="D223" i="27"/>
  <c r="E223" i="27"/>
  <c r="D224" i="27"/>
  <c r="E224" i="27"/>
  <c r="D225" i="27"/>
  <c r="E225" i="27"/>
  <c r="D226" i="27"/>
  <c r="E226" i="27"/>
  <c r="D227" i="27"/>
  <c r="E227" i="27"/>
  <c r="D228" i="27"/>
  <c r="E228" i="27"/>
  <c r="D229" i="27"/>
  <c r="E229" i="27"/>
  <c r="D230" i="27"/>
  <c r="E230" i="27"/>
  <c r="D231" i="27"/>
  <c r="E231" i="27"/>
  <c r="D232" i="27"/>
  <c r="E232" i="27"/>
  <c r="D233" i="27"/>
  <c r="E233" i="27"/>
  <c r="D234" i="27"/>
  <c r="E234" i="27"/>
  <c r="D235" i="27"/>
  <c r="E235" i="27"/>
  <c r="D236" i="27"/>
  <c r="E236" i="27"/>
  <c r="D237" i="27"/>
  <c r="E237" i="27"/>
  <c r="D238" i="27"/>
  <c r="E238" i="27"/>
  <c r="D239" i="27"/>
  <c r="E239" i="27"/>
  <c r="D240" i="27"/>
  <c r="E240" i="27"/>
  <c r="D241" i="27"/>
  <c r="E241" i="27"/>
  <c r="D242" i="27"/>
  <c r="E242" i="27"/>
  <c r="D243" i="27"/>
  <c r="E243" i="27"/>
  <c r="D244" i="27"/>
  <c r="E244" i="27"/>
  <c r="D245" i="27"/>
  <c r="E245" i="27"/>
  <c r="D246" i="27"/>
  <c r="E246" i="27"/>
  <c r="D247" i="27"/>
  <c r="E247" i="27"/>
  <c r="D248" i="27"/>
  <c r="E248" i="27"/>
  <c r="D249" i="27"/>
  <c r="E249" i="27"/>
  <c r="D250" i="27"/>
  <c r="E250" i="27"/>
  <c r="D251" i="27"/>
  <c r="E251" i="27"/>
  <c r="D252" i="27"/>
  <c r="E252" i="27"/>
  <c r="D253" i="27"/>
  <c r="E253" i="27"/>
  <c r="D254" i="27"/>
  <c r="E254" i="27"/>
  <c r="D255" i="27"/>
  <c r="E255" i="27"/>
  <c r="D256" i="27"/>
  <c r="E256" i="27"/>
  <c r="D257" i="27"/>
  <c r="E257" i="27"/>
  <c r="D258" i="27"/>
  <c r="E258" i="27"/>
  <c r="D259" i="27"/>
  <c r="E259" i="27"/>
  <c r="D260" i="27"/>
  <c r="E260" i="27"/>
  <c r="D261" i="27"/>
  <c r="E261" i="27"/>
  <c r="D262" i="27"/>
  <c r="E262" i="27"/>
  <c r="D263" i="27"/>
  <c r="E263" i="27"/>
  <c r="D264" i="27"/>
  <c r="E264" i="27"/>
  <c r="D265" i="27"/>
  <c r="E265" i="27"/>
  <c r="D266" i="27"/>
  <c r="E266" i="27"/>
  <c r="D267" i="27"/>
  <c r="E267" i="27"/>
  <c r="D268" i="27"/>
  <c r="E268" i="27"/>
  <c r="D269" i="27"/>
  <c r="E269" i="27"/>
  <c r="D270" i="27"/>
  <c r="E270" i="27"/>
  <c r="D271" i="27"/>
  <c r="E271" i="27"/>
  <c r="D272" i="27"/>
  <c r="E272" i="27"/>
  <c r="D273" i="27"/>
  <c r="E273" i="27"/>
  <c r="D274" i="27"/>
  <c r="E274" i="27"/>
  <c r="D275" i="27"/>
  <c r="E275" i="27"/>
  <c r="D276" i="27"/>
  <c r="E276" i="27"/>
  <c r="D277" i="27"/>
  <c r="E277" i="27"/>
  <c r="D278" i="27"/>
  <c r="E278" i="27"/>
  <c r="D279" i="27"/>
  <c r="E279" i="27"/>
  <c r="D280" i="27"/>
  <c r="E280" i="27"/>
  <c r="D281" i="27"/>
  <c r="E281" i="27"/>
  <c r="D282" i="27"/>
  <c r="E282" i="27"/>
  <c r="D283" i="27"/>
  <c r="E283" i="27"/>
  <c r="D284" i="27"/>
  <c r="E284" i="27"/>
  <c r="D285" i="27"/>
  <c r="E285" i="27"/>
  <c r="D286" i="27"/>
  <c r="E286" i="27"/>
  <c r="D287" i="27"/>
  <c r="E287" i="27"/>
  <c r="D288" i="27"/>
  <c r="E288" i="27"/>
  <c r="D289" i="27"/>
  <c r="E289" i="27"/>
  <c r="D290" i="27"/>
  <c r="E290" i="27"/>
  <c r="D291" i="27"/>
  <c r="E291" i="27"/>
  <c r="D292" i="27"/>
  <c r="E292" i="27"/>
  <c r="D293" i="27"/>
  <c r="E293" i="27"/>
  <c r="D294" i="27"/>
  <c r="E294" i="27"/>
  <c r="D295" i="27"/>
  <c r="E295" i="27"/>
  <c r="D296" i="27"/>
  <c r="E296" i="27"/>
  <c r="D297" i="27"/>
  <c r="E297" i="27"/>
  <c r="D298" i="27"/>
  <c r="E298" i="27"/>
  <c r="D299" i="27"/>
  <c r="E299" i="27"/>
  <c r="D300" i="27"/>
  <c r="E300" i="27"/>
  <c r="D301" i="27"/>
  <c r="E301" i="27"/>
  <c r="D302" i="27"/>
  <c r="E302" i="27"/>
  <c r="D303" i="27"/>
  <c r="E303" i="27"/>
  <c r="D304" i="27"/>
  <c r="E304" i="27"/>
  <c r="D305" i="27"/>
  <c r="E305" i="27"/>
  <c r="D306" i="27"/>
  <c r="E306" i="27"/>
  <c r="D307" i="27"/>
  <c r="E307" i="27"/>
  <c r="D308" i="27"/>
  <c r="E308" i="27"/>
  <c r="D309" i="27"/>
  <c r="E309" i="27"/>
  <c r="D310" i="27"/>
  <c r="E310" i="27"/>
  <c r="D311" i="27"/>
  <c r="E311" i="27"/>
  <c r="D312" i="27"/>
  <c r="E312" i="27"/>
  <c r="D313" i="27"/>
  <c r="E313" i="27"/>
  <c r="D314" i="27"/>
  <c r="E314" i="27"/>
  <c r="D315" i="27"/>
  <c r="E315" i="27"/>
  <c r="D316" i="27"/>
  <c r="E316" i="27"/>
  <c r="D317" i="27"/>
  <c r="E317" i="27"/>
  <c r="D318" i="27"/>
  <c r="E318" i="27"/>
  <c r="D319" i="27"/>
  <c r="E319" i="27"/>
  <c r="D320" i="27"/>
  <c r="E320" i="27"/>
  <c r="D321" i="27"/>
  <c r="E321" i="27"/>
  <c r="D322" i="27"/>
  <c r="E322" i="27"/>
  <c r="D323" i="27"/>
  <c r="E323" i="27"/>
  <c r="D324" i="27"/>
  <c r="E324" i="27"/>
  <c r="D325" i="27"/>
  <c r="E325" i="27"/>
  <c r="D326" i="27"/>
  <c r="E326" i="27"/>
  <c r="D327" i="27"/>
  <c r="E327" i="27"/>
  <c r="D328" i="27"/>
  <c r="E328" i="27"/>
  <c r="D329" i="27"/>
  <c r="E329" i="27"/>
  <c r="D330" i="27"/>
  <c r="E330" i="27"/>
  <c r="D331" i="27"/>
  <c r="E331" i="27"/>
  <c r="D332" i="27"/>
  <c r="E332" i="27"/>
  <c r="D333" i="27"/>
  <c r="E333" i="27"/>
  <c r="D334" i="27"/>
  <c r="E334" i="27"/>
  <c r="D335" i="27"/>
  <c r="E335" i="27"/>
  <c r="D336" i="27"/>
  <c r="E336" i="27"/>
  <c r="D337" i="27"/>
  <c r="E337" i="27"/>
  <c r="D338" i="27"/>
  <c r="E338" i="27"/>
  <c r="D339" i="27"/>
  <c r="E339" i="27"/>
  <c r="D340" i="27"/>
  <c r="E340" i="27"/>
  <c r="D341" i="27"/>
  <c r="E341" i="27"/>
  <c r="D342" i="27"/>
  <c r="E342" i="27"/>
  <c r="D343" i="27"/>
  <c r="E343" i="27"/>
  <c r="D344" i="27"/>
  <c r="E344" i="27"/>
  <c r="D345" i="27"/>
  <c r="E345" i="27"/>
  <c r="D346" i="27"/>
  <c r="E346" i="27"/>
  <c r="D347" i="27"/>
  <c r="E347" i="27"/>
  <c r="D348" i="27"/>
  <c r="E348" i="27"/>
  <c r="D349" i="27"/>
  <c r="E349" i="27"/>
  <c r="D350" i="27"/>
  <c r="E350" i="27"/>
  <c r="D351" i="27"/>
  <c r="E351" i="27"/>
  <c r="D352" i="27"/>
  <c r="E352" i="27"/>
  <c r="D353" i="27"/>
  <c r="E353" i="27"/>
  <c r="D354" i="27"/>
  <c r="E354" i="27"/>
  <c r="D355" i="27"/>
  <c r="E355" i="27"/>
  <c r="D356" i="27"/>
  <c r="E356" i="27"/>
  <c r="D357" i="27"/>
  <c r="E357" i="27"/>
  <c r="D358" i="27"/>
  <c r="E358" i="27"/>
  <c r="D359" i="27"/>
  <c r="E359" i="27"/>
  <c r="D360" i="27"/>
  <c r="E360" i="27"/>
  <c r="D361" i="27"/>
  <c r="E361" i="27"/>
  <c r="D362" i="27"/>
  <c r="E362" i="27"/>
  <c r="D363" i="27"/>
  <c r="E363" i="27"/>
  <c r="D364" i="27"/>
  <c r="E364" i="27"/>
  <c r="D365" i="27"/>
  <c r="E365" i="27"/>
  <c r="D366" i="27"/>
  <c r="E366" i="27"/>
  <c r="D367" i="27"/>
  <c r="E367" i="27"/>
  <c r="D368" i="27"/>
  <c r="E368" i="27"/>
  <c r="D369" i="27"/>
  <c r="E369" i="27"/>
  <c r="D370" i="27"/>
  <c r="E370" i="27"/>
  <c r="D371" i="27"/>
  <c r="E371" i="27"/>
  <c r="D372" i="27"/>
  <c r="E372" i="27"/>
  <c r="D373" i="27"/>
  <c r="E373" i="27"/>
  <c r="D374" i="27"/>
  <c r="E374" i="27"/>
  <c r="D375" i="27"/>
  <c r="E375" i="27"/>
  <c r="D376" i="27"/>
  <c r="E376" i="27"/>
  <c r="D377" i="27"/>
  <c r="E377" i="27"/>
  <c r="D378" i="27"/>
  <c r="E378" i="27"/>
  <c r="D379" i="27"/>
  <c r="E379" i="27"/>
  <c r="D380" i="27"/>
  <c r="E380" i="27"/>
  <c r="D381" i="27"/>
  <c r="E381" i="27"/>
  <c r="D382" i="27"/>
  <c r="E382" i="27"/>
  <c r="D383" i="27"/>
  <c r="E383" i="27"/>
  <c r="D384" i="27"/>
  <c r="E384" i="27"/>
  <c r="D385" i="27"/>
  <c r="E385" i="27"/>
  <c r="D386" i="27"/>
  <c r="E386" i="27"/>
  <c r="D387" i="27"/>
  <c r="E387" i="27"/>
  <c r="D388" i="27"/>
  <c r="E388" i="27"/>
  <c r="D389" i="27"/>
  <c r="E389" i="27"/>
  <c r="D390" i="27"/>
  <c r="E390" i="27"/>
  <c r="D391" i="27"/>
  <c r="E391" i="27"/>
  <c r="D392" i="27"/>
  <c r="E392" i="27"/>
  <c r="D393" i="27"/>
  <c r="E393" i="27"/>
  <c r="D394" i="27"/>
  <c r="E394" i="27"/>
  <c r="D395" i="27"/>
  <c r="E395" i="27"/>
  <c r="D396" i="27"/>
  <c r="E396" i="27"/>
  <c r="D397" i="27"/>
  <c r="E397" i="27"/>
  <c r="D398" i="27"/>
  <c r="E398" i="27"/>
  <c r="D399" i="27"/>
  <c r="E399" i="27"/>
  <c r="D400" i="27"/>
  <c r="E400" i="27"/>
  <c r="D401" i="27"/>
  <c r="E401" i="27"/>
  <c r="D402" i="27"/>
  <c r="E402" i="27"/>
  <c r="D403" i="27"/>
  <c r="E403" i="27"/>
  <c r="D404" i="27"/>
  <c r="E404" i="27"/>
  <c r="D405" i="27"/>
  <c r="E405" i="27"/>
  <c r="D406" i="27"/>
  <c r="E406" i="27"/>
  <c r="D407" i="27"/>
  <c r="E407" i="27"/>
  <c r="D408" i="27"/>
  <c r="E408" i="27"/>
  <c r="D409" i="27"/>
  <c r="E409" i="27"/>
  <c r="D410" i="27"/>
  <c r="E410" i="27"/>
  <c r="D411" i="27"/>
  <c r="E411" i="27"/>
  <c r="D412" i="27"/>
  <c r="E412" i="27"/>
  <c r="D413" i="27"/>
  <c r="E413" i="27"/>
  <c r="D414" i="27"/>
  <c r="E414" i="27"/>
  <c r="D415" i="27"/>
  <c r="E415" i="27"/>
  <c r="D416" i="27"/>
  <c r="E416" i="27"/>
  <c r="D417" i="27"/>
  <c r="E417" i="27"/>
  <c r="D418" i="27"/>
  <c r="E418" i="27"/>
  <c r="D419" i="27"/>
  <c r="E419" i="27"/>
  <c r="D420" i="27"/>
  <c r="E420" i="27"/>
  <c r="D421" i="27"/>
  <c r="E421" i="27"/>
  <c r="D422" i="27"/>
  <c r="E422" i="27"/>
  <c r="D423" i="27"/>
  <c r="E423" i="27"/>
  <c r="D424" i="27"/>
  <c r="E424" i="27"/>
  <c r="D425" i="27"/>
  <c r="E425" i="27"/>
  <c r="D426" i="27"/>
  <c r="E426" i="27"/>
  <c r="D427" i="27"/>
  <c r="E427" i="27"/>
  <c r="D428" i="27"/>
  <c r="E428" i="27"/>
  <c r="D429" i="27"/>
  <c r="E429" i="27"/>
  <c r="D430" i="27"/>
  <c r="E430" i="27"/>
  <c r="D431" i="27"/>
  <c r="E431" i="27"/>
  <c r="D432" i="27"/>
  <c r="E432" i="27"/>
  <c r="D433" i="27"/>
  <c r="E433" i="27"/>
  <c r="D434" i="27"/>
  <c r="E434" i="27"/>
  <c r="D435" i="27"/>
  <c r="E435" i="27"/>
  <c r="D436" i="27"/>
  <c r="E436" i="27"/>
  <c r="D437" i="27"/>
  <c r="E437" i="27"/>
  <c r="D438" i="27"/>
  <c r="E438" i="27"/>
  <c r="D439" i="27"/>
  <c r="E439" i="27"/>
  <c r="D440" i="27"/>
  <c r="E440" i="27"/>
  <c r="D441" i="27"/>
  <c r="E441" i="27"/>
  <c r="D442" i="27"/>
  <c r="E442" i="27"/>
  <c r="D443" i="27"/>
  <c r="E443" i="27"/>
  <c r="D444" i="27"/>
  <c r="E444" i="27"/>
  <c r="D445" i="27"/>
  <c r="E445" i="27"/>
  <c r="D446" i="27"/>
  <c r="E446" i="27"/>
  <c r="D447" i="27"/>
  <c r="E447" i="27"/>
  <c r="D448" i="27"/>
  <c r="E448" i="27"/>
  <c r="D449" i="27"/>
  <c r="E449" i="27"/>
  <c r="D450" i="27"/>
  <c r="E450" i="27"/>
  <c r="D451" i="27"/>
  <c r="E451" i="27"/>
  <c r="D452" i="27"/>
  <c r="E452" i="27"/>
  <c r="D453" i="27"/>
  <c r="E453" i="27"/>
  <c r="D454" i="27"/>
  <c r="E454" i="27"/>
  <c r="D455" i="27"/>
  <c r="E455" i="27"/>
  <c r="D456" i="27"/>
  <c r="E456" i="27"/>
  <c r="D457" i="27"/>
  <c r="E457" i="27"/>
  <c r="D458" i="27"/>
  <c r="E458" i="27"/>
  <c r="D459" i="27"/>
  <c r="E459" i="27"/>
  <c r="D460" i="27"/>
  <c r="E460" i="27"/>
  <c r="D461" i="27"/>
  <c r="E461" i="27"/>
  <c r="D462" i="27"/>
  <c r="E462" i="27"/>
  <c r="D463" i="27"/>
  <c r="E463" i="27"/>
  <c r="D464" i="27"/>
  <c r="E464" i="27"/>
  <c r="D465" i="27"/>
  <c r="E465" i="27"/>
  <c r="D466" i="27"/>
  <c r="E466" i="27"/>
  <c r="D467" i="27"/>
  <c r="E467" i="27"/>
  <c r="D468" i="27"/>
  <c r="E468" i="27"/>
  <c r="D469" i="27"/>
  <c r="E469" i="27"/>
  <c r="D470" i="27"/>
  <c r="E470" i="27"/>
  <c r="D471" i="27"/>
  <c r="E471" i="27"/>
  <c r="D472" i="27"/>
  <c r="E472" i="27"/>
  <c r="D473" i="27"/>
  <c r="E473" i="27"/>
  <c r="D474" i="27"/>
  <c r="E474" i="27"/>
  <c r="D475" i="27"/>
  <c r="E475" i="27"/>
  <c r="D476" i="27"/>
  <c r="E476" i="27"/>
  <c r="D477" i="27"/>
  <c r="E477" i="27"/>
  <c r="D478" i="27"/>
  <c r="E478" i="27"/>
  <c r="D479" i="27"/>
  <c r="E479" i="27"/>
  <c r="D480" i="27"/>
  <c r="E480" i="27"/>
  <c r="D481" i="27"/>
  <c r="E481" i="27"/>
  <c r="D482" i="27"/>
  <c r="E482" i="27"/>
  <c r="D483" i="27"/>
  <c r="E483" i="27"/>
  <c r="D484" i="27"/>
  <c r="E484" i="27"/>
  <c r="D485" i="27"/>
  <c r="E485" i="27"/>
  <c r="D486" i="27"/>
  <c r="E486" i="27"/>
  <c r="D487" i="27"/>
  <c r="E487" i="27"/>
  <c r="D488" i="27"/>
  <c r="E488" i="27"/>
  <c r="D489" i="27"/>
  <c r="E489" i="27"/>
  <c r="D490" i="27"/>
  <c r="E490" i="27"/>
  <c r="D491" i="27"/>
  <c r="E491" i="27"/>
  <c r="D492" i="27"/>
  <c r="E492" i="27"/>
  <c r="D493" i="27"/>
  <c r="E493" i="27"/>
  <c r="D494" i="27"/>
  <c r="E494" i="27"/>
  <c r="D495" i="27"/>
  <c r="E495" i="27"/>
  <c r="D496" i="27"/>
  <c r="E496" i="27"/>
  <c r="D497" i="27"/>
  <c r="E497" i="27"/>
  <c r="D498" i="27"/>
  <c r="E498" i="27"/>
  <c r="D499" i="27"/>
  <c r="E499" i="27"/>
  <c r="D500" i="27"/>
  <c r="E500" i="27"/>
  <c r="D501" i="27"/>
  <c r="E501" i="27"/>
  <c r="D502" i="27"/>
  <c r="E502" i="27"/>
  <c r="D503" i="27"/>
  <c r="E503" i="27"/>
  <c r="D504" i="27"/>
  <c r="E504" i="27"/>
  <c r="D505" i="27"/>
  <c r="E505" i="27"/>
  <c r="D506" i="27"/>
  <c r="E506" i="27"/>
  <c r="D507" i="27"/>
  <c r="E507" i="27"/>
  <c r="D508" i="27"/>
  <c r="E508" i="27"/>
  <c r="D509" i="27"/>
  <c r="E509" i="27"/>
  <c r="D510" i="27"/>
  <c r="E510" i="27"/>
  <c r="D511" i="27"/>
  <c r="E511" i="27"/>
  <c r="D512" i="27"/>
  <c r="E512" i="27"/>
  <c r="D513" i="27"/>
  <c r="E513" i="27"/>
  <c r="D514" i="27"/>
  <c r="E514" i="27"/>
  <c r="D515" i="27"/>
  <c r="E515" i="27"/>
  <c r="D516" i="27"/>
  <c r="E516" i="27"/>
  <c r="D517" i="27"/>
  <c r="E517" i="27"/>
  <c r="D518" i="27"/>
  <c r="E518" i="27"/>
  <c r="D519" i="27"/>
  <c r="E519" i="27"/>
  <c r="D520" i="27"/>
  <c r="E520" i="27"/>
  <c r="D521" i="27"/>
  <c r="E521" i="27"/>
  <c r="D522" i="27"/>
  <c r="E522" i="27"/>
  <c r="D523" i="27"/>
  <c r="E523" i="27"/>
  <c r="D524" i="27"/>
  <c r="E524" i="27"/>
  <c r="D525" i="27"/>
  <c r="E525" i="27"/>
  <c r="D526" i="27"/>
  <c r="E526" i="27"/>
  <c r="D527" i="27"/>
  <c r="E527" i="27"/>
  <c r="D528" i="27"/>
  <c r="E528" i="27"/>
  <c r="D529" i="27"/>
  <c r="E529" i="27"/>
  <c r="D530" i="27"/>
  <c r="E530" i="27"/>
  <c r="D531" i="27"/>
  <c r="E531" i="27"/>
  <c r="D532" i="27"/>
  <c r="E532" i="27"/>
  <c r="D533" i="27"/>
  <c r="E533" i="27"/>
  <c r="D534" i="27"/>
  <c r="E534" i="27"/>
  <c r="D535" i="27"/>
  <c r="E535" i="27"/>
  <c r="D536" i="27"/>
  <c r="E536" i="27"/>
  <c r="D537" i="27"/>
  <c r="E537" i="27"/>
  <c r="D538" i="27"/>
  <c r="E538" i="27"/>
  <c r="D539" i="27"/>
  <c r="E539" i="27"/>
  <c r="D540" i="27"/>
  <c r="E540" i="27"/>
  <c r="D541" i="27"/>
  <c r="E541" i="27"/>
  <c r="D542" i="27"/>
  <c r="E542" i="27"/>
  <c r="D543" i="27"/>
  <c r="E543" i="27"/>
  <c r="D544" i="27"/>
  <c r="E544" i="27"/>
  <c r="D545" i="27"/>
  <c r="E545" i="27"/>
  <c r="D546" i="27"/>
  <c r="E546" i="27"/>
  <c r="D547" i="27"/>
  <c r="E547" i="27"/>
  <c r="D548" i="27"/>
  <c r="E548" i="27"/>
  <c r="D549" i="27"/>
  <c r="E549" i="27"/>
  <c r="D550" i="27"/>
  <c r="E550" i="27"/>
  <c r="D551" i="27"/>
  <c r="E551" i="27"/>
  <c r="D552" i="27"/>
  <c r="E552" i="27"/>
  <c r="D553" i="27"/>
  <c r="E553" i="27"/>
  <c r="D554" i="27"/>
  <c r="E554" i="27"/>
  <c r="D555" i="27"/>
  <c r="E555" i="27"/>
  <c r="D556" i="27"/>
  <c r="E556" i="27"/>
  <c r="D557" i="27"/>
  <c r="E557" i="27"/>
  <c r="D558" i="27"/>
  <c r="E558" i="27"/>
  <c r="D559" i="27"/>
  <c r="E559" i="27"/>
  <c r="D560" i="27"/>
  <c r="E560" i="27"/>
  <c r="D561" i="27"/>
  <c r="E561" i="27"/>
  <c r="D562" i="27"/>
  <c r="E562" i="27"/>
  <c r="D563" i="27"/>
  <c r="E563" i="27"/>
  <c r="D564" i="27"/>
  <c r="E564" i="27"/>
  <c r="D565" i="27"/>
  <c r="E565" i="27"/>
  <c r="D566" i="27"/>
  <c r="E566" i="27"/>
  <c r="D567" i="27"/>
  <c r="E567" i="27"/>
  <c r="D568" i="27"/>
  <c r="E568" i="27"/>
  <c r="D569" i="27"/>
  <c r="E569" i="27"/>
  <c r="D570" i="27"/>
  <c r="E570" i="27"/>
  <c r="D571" i="27"/>
  <c r="E571" i="27"/>
  <c r="D572" i="27"/>
  <c r="E572" i="27"/>
  <c r="D573" i="27"/>
  <c r="E573" i="27"/>
  <c r="D574" i="27"/>
  <c r="E574" i="27"/>
  <c r="D575" i="27"/>
  <c r="E575" i="27"/>
  <c r="D576" i="27"/>
  <c r="E576" i="27"/>
  <c r="D577" i="27"/>
  <c r="E577" i="27"/>
  <c r="D578" i="27"/>
  <c r="E578" i="27"/>
  <c r="D579" i="27"/>
  <c r="E579" i="27"/>
  <c r="D580" i="27"/>
  <c r="E580" i="27"/>
  <c r="D581" i="27"/>
  <c r="E581" i="27"/>
  <c r="E18" i="27"/>
  <c r="D18" i="27"/>
  <c r="P64" i="26" l="1"/>
  <c r="P65" i="26"/>
  <c r="P66" i="26"/>
  <c r="P67" i="26"/>
  <c r="E33" i="26"/>
  <c r="I33" i="26" s="1"/>
  <c r="E50" i="26"/>
  <c r="I50" i="26" s="1"/>
  <c r="L64" i="26"/>
  <c r="L65" i="26"/>
  <c r="L66" i="26"/>
  <c r="L67" i="26"/>
  <c r="I64" i="26"/>
  <c r="I65" i="26"/>
  <c r="I66" i="26"/>
  <c r="I67" i="26"/>
  <c r="D64" i="26"/>
  <c r="F64" i="26" s="1"/>
  <c r="H64" i="26" s="1"/>
  <c r="D65" i="26"/>
  <c r="F65" i="26" s="1"/>
  <c r="H65" i="26" s="1"/>
  <c r="D66" i="26"/>
  <c r="F66" i="26" s="1"/>
  <c r="D67" i="26"/>
  <c r="F67" i="26" s="1"/>
  <c r="E38" i="26"/>
  <c r="E39" i="26"/>
  <c r="L39" i="26" s="1"/>
  <c r="E40" i="26"/>
  <c r="I40" i="26" s="1"/>
  <c r="E41" i="26"/>
  <c r="I41" i="26" s="1"/>
  <c r="E42" i="26"/>
  <c r="I42" i="26" s="1"/>
  <c r="E43" i="26"/>
  <c r="I43" i="26" s="1"/>
  <c r="E44" i="26"/>
  <c r="I44" i="26" s="1"/>
  <c r="E45" i="26"/>
  <c r="I45" i="26" s="1"/>
  <c r="E46" i="26"/>
  <c r="I46" i="26" s="1"/>
  <c r="E47" i="26"/>
  <c r="I47" i="26" s="1"/>
  <c r="E48" i="26"/>
  <c r="I48" i="26" s="1"/>
  <c r="E49" i="26"/>
  <c r="I49" i="26" s="1"/>
  <c r="E51" i="26"/>
  <c r="I51" i="26" s="1"/>
  <c r="E52" i="26"/>
  <c r="I52" i="26" s="1"/>
  <c r="E53" i="26"/>
  <c r="I53" i="26" s="1"/>
  <c r="E54" i="26"/>
  <c r="I54" i="26" s="1"/>
  <c r="E55" i="26"/>
  <c r="I55" i="26" s="1"/>
  <c r="E56" i="26"/>
  <c r="I56" i="26" s="1"/>
  <c r="E57" i="26"/>
  <c r="I57" i="26" s="1"/>
  <c r="E58" i="26"/>
  <c r="I58" i="26" s="1"/>
  <c r="E59" i="26"/>
  <c r="L59" i="26" s="1"/>
  <c r="E60" i="26"/>
  <c r="I60" i="26" s="1"/>
  <c r="E61" i="26"/>
  <c r="L61" i="26" s="1"/>
  <c r="E62" i="26"/>
  <c r="I62" i="26" s="1"/>
  <c r="E63" i="26"/>
  <c r="I63" i="26" s="1"/>
  <c r="E37" i="26"/>
  <c r="I37" i="26" s="1"/>
  <c r="E36" i="26"/>
  <c r="I36" i="26" s="1"/>
  <c r="E35" i="26"/>
  <c r="I35" i="26" s="1"/>
  <c r="E34" i="26"/>
  <c r="I34" i="26" s="1"/>
  <c r="Q52" i="26" l="1"/>
  <c r="L51" i="26"/>
  <c r="L49" i="26"/>
  <c r="L45" i="26"/>
  <c r="L44" i="26"/>
  <c r="Q47" i="26"/>
  <c r="L50" i="26"/>
  <c r="L48" i="26"/>
  <c r="L47" i="26"/>
  <c r="Q34" i="26"/>
  <c r="Q33" i="26"/>
  <c r="Q63" i="26"/>
  <c r="Q59" i="26"/>
  <c r="Q37" i="26"/>
  <c r="M44" i="26"/>
  <c r="Q62" i="26"/>
  <c r="L46" i="26"/>
  <c r="Q49" i="26"/>
  <c r="L34" i="26"/>
  <c r="Q44" i="26"/>
  <c r="Q41" i="26"/>
  <c r="Q40" i="26"/>
  <c r="L52" i="26"/>
  <c r="Q57" i="26"/>
  <c r="Q35" i="26"/>
  <c r="L33" i="26"/>
  <c r="L56" i="26"/>
  <c r="L55" i="26"/>
  <c r="L54" i="26"/>
  <c r="L53" i="26"/>
  <c r="M39" i="26"/>
  <c r="M59" i="26"/>
  <c r="M58" i="26"/>
  <c r="M56" i="26"/>
  <c r="M54" i="26"/>
  <c r="I59" i="26"/>
  <c r="L43" i="26"/>
  <c r="I39" i="26"/>
  <c r="I38" i="26"/>
  <c r="M37" i="26"/>
  <c r="L63" i="26"/>
  <c r="L40" i="26"/>
  <c r="M49" i="26"/>
  <c r="L60" i="26"/>
  <c r="L38" i="26"/>
  <c r="M61" i="26"/>
  <c r="I61" i="26"/>
  <c r="L42" i="26"/>
  <c r="L41" i="26"/>
  <c r="L62" i="26"/>
  <c r="M33" i="26"/>
  <c r="L37" i="26"/>
  <c r="M36" i="26"/>
  <c r="M34" i="26"/>
  <c r="L58" i="26"/>
  <c r="L36" i="26"/>
  <c r="L57" i="26"/>
  <c r="L35" i="26"/>
  <c r="Q54" i="26"/>
  <c r="H66" i="26"/>
  <c r="Q64" i="26"/>
  <c r="Q66" i="26"/>
  <c r="H67" i="26"/>
  <c r="M66" i="26"/>
  <c r="Q51" i="26"/>
  <c r="CQ54" i="19"/>
  <c r="CQ55" i="19"/>
  <c r="CQ56" i="19"/>
  <c r="CQ57" i="19"/>
  <c r="CQ58" i="19"/>
  <c r="CQ59" i="19"/>
  <c r="CQ60" i="19"/>
  <c r="CQ61" i="19"/>
  <c r="CQ62" i="19"/>
  <c r="CQ63" i="19"/>
  <c r="CQ64" i="19"/>
  <c r="CQ65" i="19"/>
  <c r="CQ66" i="19"/>
  <c r="CQ67" i="19"/>
  <c r="CQ68" i="19"/>
  <c r="CQ69" i="19"/>
  <c r="CQ70" i="19"/>
  <c r="CQ71" i="19"/>
  <c r="CQ72" i="19"/>
  <c r="CQ73" i="19"/>
  <c r="CQ74" i="19"/>
  <c r="CQ75" i="19"/>
  <c r="CQ76" i="19"/>
  <c r="CQ77" i="19"/>
  <c r="CQ78" i="19"/>
  <c r="CQ79" i="19"/>
  <c r="CQ80" i="19"/>
  <c r="CQ81" i="19"/>
  <c r="CQ82" i="19"/>
  <c r="CQ83" i="19"/>
  <c r="CQ84" i="19"/>
  <c r="CQ85" i="19"/>
  <c r="CQ86" i="19"/>
  <c r="CQ87" i="19"/>
  <c r="CQ88" i="19"/>
  <c r="CQ89" i="19"/>
  <c r="CQ90" i="19"/>
  <c r="CQ91" i="19"/>
  <c r="CQ92" i="19"/>
  <c r="CQ93" i="19"/>
  <c r="CQ94" i="19"/>
  <c r="CQ95" i="19"/>
  <c r="CQ96" i="19"/>
  <c r="CQ97" i="19"/>
  <c r="CQ98" i="19"/>
  <c r="BS53" i="19"/>
  <c r="BS54" i="19"/>
  <c r="BS55" i="19"/>
  <c r="BS56" i="19"/>
  <c r="BS57" i="19"/>
  <c r="BS58" i="19"/>
  <c r="BS59" i="19"/>
  <c r="BS60" i="19"/>
  <c r="BS61" i="19"/>
  <c r="BS62" i="19"/>
  <c r="BS63" i="19"/>
  <c r="BS64" i="19"/>
  <c r="BS65" i="19"/>
  <c r="BS66" i="19"/>
  <c r="BS67" i="19"/>
  <c r="BS68" i="19"/>
  <c r="BS69" i="19"/>
  <c r="BS70" i="19"/>
  <c r="BS71" i="19"/>
  <c r="BS72" i="19"/>
  <c r="BS73" i="19"/>
  <c r="BS74" i="19"/>
  <c r="BS75" i="19"/>
  <c r="BS76" i="19"/>
  <c r="BS77" i="19"/>
  <c r="BS78" i="19"/>
  <c r="BS79" i="19"/>
  <c r="BS80" i="19"/>
  <c r="BS81" i="19"/>
  <c r="BS82" i="19"/>
  <c r="BS83" i="19"/>
  <c r="BS84" i="19"/>
  <c r="BS85" i="19"/>
  <c r="BS86" i="19"/>
  <c r="BS87" i="19"/>
  <c r="BS88" i="19"/>
  <c r="BS89" i="19"/>
  <c r="BS90" i="19"/>
  <c r="BS91" i="19"/>
  <c r="BS92" i="19"/>
  <c r="BS93" i="19"/>
  <c r="BS94" i="19"/>
  <c r="BS95" i="19"/>
  <c r="BS96" i="19"/>
  <c r="BS97" i="19"/>
  <c r="BS98" i="19"/>
  <c r="AO59" i="19"/>
  <c r="AO60" i="19"/>
  <c r="AO61" i="19"/>
  <c r="AO62" i="19"/>
  <c r="AO63" i="19"/>
  <c r="AO64" i="19"/>
  <c r="AO65" i="19"/>
  <c r="AO66" i="19"/>
  <c r="AO67" i="19"/>
  <c r="AO68" i="19"/>
  <c r="AO69" i="19"/>
  <c r="AO70" i="19"/>
  <c r="AO71" i="19"/>
  <c r="AO72" i="19"/>
  <c r="AO73" i="19"/>
  <c r="AO74" i="19"/>
  <c r="AO75" i="19"/>
  <c r="AO76" i="19"/>
  <c r="AO77" i="19"/>
  <c r="AO78" i="19"/>
  <c r="AO79" i="19"/>
  <c r="AO80" i="19"/>
  <c r="AO81" i="19"/>
  <c r="AO82" i="19"/>
  <c r="AO83" i="19"/>
  <c r="AO84" i="19"/>
  <c r="AO85" i="19"/>
  <c r="AO86" i="19"/>
  <c r="AO87" i="19"/>
  <c r="AO88" i="19"/>
  <c r="AO89" i="19"/>
  <c r="AO90" i="19"/>
  <c r="AO91" i="19"/>
  <c r="AO92" i="19"/>
  <c r="AO93" i="19"/>
  <c r="AO94" i="19"/>
  <c r="AO95" i="19"/>
  <c r="AO96" i="19"/>
  <c r="AO97" i="19"/>
  <c r="AO98" i="19"/>
  <c r="AO53" i="19"/>
  <c r="AO54" i="19"/>
  <c r="AO55" i="19"/>
  <c r="AO56" i="19"/>
  <c r="AO57" i="19"/>
  <c r="AO58" i="19"/>
  <c r="R44" i="26" l="1"/>
  <c r="R62" i="26"/>
  <c r="R41" i="26"/>
  <c r="R34" i="26"/>
  <c r="Q61" i="26"/>
  <c r="R51" i="26"/>
  <c r="R40" i="26"/>
  <c r="N56" i="26"/>
  <c r="Q39" i="26"/>
  <c r="R42" i="26"/>
  <c r="R46" i="26"/>
  <c r="R63" i="26"/>
  <c r="Q46" i="26"/>
  <c r="R57" i="26"/>
  <c r="R35" i="26"/>
  <c r="N37" i="26"/>
  <c r="N54" i="26"/>
  <c r="N36" i="26"/>
  <c r="R52" i="26"/>
  <c r="N44" i="26"/>
  <c r="N61" i="26"/>
  <c r="Q56" i="26"/>
  <c r="R56" i="26"/>
  <c r="R59" i="26"/>
  <c r="R47" i="26"/>
  <c r="N59" i="26"/>
  <c r="Q42" i="26"/>
  <c r="R64" i="26"/>
  <c r="M67" i="26"/>
  <c r="N67" i="26"/>
  <c r="N65" i="26"/>
  <c r="M65" i="26"/>
  <c r="M64" i="26"/>
  <c r="N64" i="26"/>
  <c r="N46" i="26"/>
  <c r="M46" i="26"/>
  <c r="R36" i="26"/>
  <c r="Q36" i="26"/>
  <c r="N66" i="26"/>
  <c r="R45" i="26"/>
  <c r="Q45" i="26"/>
  <c r="M51" i="26"/>
  <c r="N51" i="26"/>
  <c r="R43" i="26"/>
  <c r="Q43" i="26"/>
  <c r="N63" i="26"/>
  <c r="M63" i="26"/>
  <c r="N52" i="26"/>
  <c r="M52" i="26"/>
  <c r="R67" i="26"/>
  <c r="Q67" i="26"/>
  <c r="N34" i="26"/>
  <c r="Q58" i="26"/>
  <c r="R58" i="26"/>
  <c r="Q60" i="26"/>
  <c r="R60" i="26"/>
  <c r="M47" i="26"/>
  <c r="N47" i="26"/>
  <c r="N48" i="26"/>
  <c r="M48" i="26"/>
  <c r="N38" i="26"/>
  <c r="M38" i="26"/>
  <c r="N55" i="26"/>
  <c r="M55" i="26"/>
  <c r="Q53" i="26"/>
  <c r="R53" i="26"/>
  <c r="M45" i="26"/>
  <c r="N45" i="26"/>
  <c r="R65" i="26"/>
  <c r="Q65" i="26"/>
  <c r="N43" i="26"/>
  <c r="M43" i="26"/>
  <c r="R48" i="26"/>
  <c r="Q48" i="26"/>
  <c r="R38" i="26"/>
  <c r="Q38" i="26"/>
  <c r="R55" i="26"/>
  <c r="Q55" i="26"/>
  <c r="N39" i="26"/>
  <c r="M41" i="26"/>
  <c r="N41" i="26"/>
  <c r="R37" i="26"/>
  <c r="R50" i="26"/>
  <c r="Q50" i="26"/>
  <c r="R61" i="26"/>
  <c r="N57" i="26"/>
  <c r="M57" i="26"/>
  <c r="N62" i="26"/>
  <c r="M62" i="26"/>
  <c r="N53" i="26"/>
  <c r="M53" i="26"/>
  <c r="R49" i="26"/>
  <c r="N60" i="26"/>
  <c r="M60" i="26"/>
  <c r="N35" i="26"/>
  <c r="M35" i="26"/>
  <c r="R66" i="26"/>
  <c r="R39" i="26"/>
  <c r="N58" i="26"/>
  <c r="R54" i="26"/>
  <c r="M42" i="26"/>
  <c r="N42" i="26"/>
  <c r="N40" i="26"/>
  <c r="M40" i="26"/>
  <c r="N50" i="26"/>
  <c r="M50" i="26"/>
  <c r="N49" i="26"/>
  <c r="DC90" i="19"/>
  <c r="AM118" i="24" l="1"/>
  <c r="AM113" i="24"/>
  <c r="AM114" i="24"/>
  <c r="AM115" i="24"/>
  <c r="AM116" i="24"/>
  <c r="AM117" i="24"/>
  <c r="AM112" i="24"/>
  <c r="AA112" i="24"/>
  <c r="AA111" i="24"/>
  <c r="AA113" i="24"/>
  <c r="AA114" i="24"/>
  <c r="AA115" i="24"/>
  <c r="AA116" i="24"/>
  <c r="AA117" i="24"/>
  <c r="AA118" i="24"/>
  <c r="AF109" i="24"/>
  <c r="AA110" i="24"/>
  <c r="AA108" i="24"/>
  <c r="AK108" i="24"/>
  <c r="AL108" i="24"/>
  <c r="AN108" i="24"/>
  <c r="AO108" i="24"/>
  <c r="AK109" i="24"/>
  <c r="AL109" i="24"/>
  <c r="AN109" i="24"/>
  <c r="AO109" i="24"/>
  <c r="AK110" i="24"/>
  <c r="AL110" i="24"/>
  <c r="AN110" i="24"/>
  <c r="AO110" i="24"/>
  <c r="AK111" i="24"/>
  <c r="AL111" i="24"/>
  <c r="AN111" i="24"/>
  <c r="AO111" i="24"/>
  <c r="AK112" i="24"/>
  <c r="AL112" i="24"/>
  <c r="AN112" i="24"/>
  <c r="AO112" i="24"/>
  <c r="AK113" i="24"/>
  <c r="AL113" i="24"/>
  <c r="AN113" i="24"/>
  <c r="AO113" i="24"/>
  <c r="AK114" i="24"/>
  <c r="AL114" i="24"/>
  <c r="AN114" i="24"/>
  <c r="AO114" i="24"/>
  <c r="AK115" i="24"/>
  <c r="AL115" i="24"/>
  <c r="AN115" i="24"/>
  <c r="AO115" i="24"/>
  <c r="AK116" i="24"/>
  <c r="AL116" i="24"/>
  <c r="AN116" i="24"/>
  <c r="AO116" i="24"/>
  <c r="AK117" i="24"/>
  <c r="AL117" i="24"/>
  <c r="AN117" i="24"/>
  <c r="AO117" i="24"/>
  <c r="AK118" i="24"/>
  <c r="AL118" i="24"/>
  <c r="AN118" i="24"/>
  <c r="AO118" i="24"/>
  <c r="AJ112" i="24" l="1"/>
  <c r="AJ118" i="24"/>
  <c r="AJ108" i="24"/>
  <c r="AJ109" i="24"/>
  <c r="AJ110" i="24"/>
  <c r="AJ111" i="24"/>
  <c r="AJ117" i="24"/>
  <c r="AJ116" i="24"/>
  <c r="AJ115" i="24"/>
  <c r="AJ114" i="24"/>
  <c r="AJ113" i="24"/>
  <c r="R100" i="24"/>
  <c r="AN100" i="24" s="1"/>
  <c r="R101" i="24"/>
  <c r="AN101" i="24" s="1"/>
  <c r="R102" i="24"/>
  <c r="AN102" i="24" s="1"/>
  <c r="R103" i="24"/>
  <c r="AN103" i="24" s="1"/>
  <c r="R104" i="24"/>
  <c r="AN104" i="24" s="1"/>
  <c r="R105" i="24"/>
  <c r="AN105" i="24" s="1"/>
  <c r="R106" i="24"/>
  <c r="AN106" i="24" s="1"/>
  <c r="R107" i="24"/>
  <c r="AN107" i="24" s="1"/>
  <c r="R62" i="24"/>
  <c r="AN62" i="24" s="1"/>
  <c r="R63" i="24"/>
  <c r="AN63" i="24" s="1"/>
  <c r="R64" i="24"/>
  <c r="AN64" i="24" s="1"/>
  <c r="R65" i="24"/>
  <c r="AN65" i="24" s="1"/>
  <c r="R67" i="24"/>
  <c r="AN67" i="24" s="1"/>
  <c r="R68" i="24"/>
  <c r="AN68" i="24" s="1"/>
  <c r="R69" i="24"/>
  <c r="AN69" i="24" s="1"/>
  <c r="R70" i="24"/>
  <c r="AN70" i="24" s="1"/>
  <c r="R71" i="24"/>
  <c r="AN71" i="24" s="1"/>
  <c r="R72" i="24"/>
  <c r="R73" i="24"/>
  <c r="AN73" i="24" s="1"/>
  <c r="R74" i="24"/>
  <c r="AN74" i="24" s="1"/>
  <c r="R75" i="24"/>
  <c r="AN75" i="24" s="1"/>
  <c r="R76" i="24"/>
  <c r="AN76" i="24" s="1"/>
  <c r="R77" i="24"/>
  <c r="AN77" i="24" s="1"/>
  <c r="R78" i="24"/>
  <c r="AN78" i="24" s="1"/>
  <c r="R79" i="24"/>
  <c r="AN79" i="24" s="1"/>
  <c r="R80" i="24"/>
  <c r="AN80" i="24" s="1"/>
  <c r="R81" i="24"/>
  <c r="AN81" i="24" s="1"/>
  <c r="R82" i="24"/>
  <c r="AN82" i="24" s="1"/>
  <c r="R83" i="24"/>
  <c r="AN83" i="24" s="1"/>
  <c r="R84" i="24"/>
  <c r="R85" i="24"/>
  <c r="AN85" i="24" s="1"/>
  <c r="R86" i="24"/>
  <c r="R87" i="24"/>
  <c r="R88" i="24"/>
  <c r="R89" i="24"/>
  <c r="AN89" i="24" s="1"/>
  <c r="R90" i="24"/>
  <c r="AN90" i="24" s="1"/>
  <c r="R91" i="24"/>
  <c r="AN91" i="24" s="1"/>
  <c r="R92" i="24"/>
  <c r="AN92" i="24" s="1"/>
  <c r="R93" i="24"/>
  <c r="R94" i="24"/>
  <c r="R95" i="24"/>
  <c r="R96" i="24"/>
  <c r="AN96" i="24" s="1"/>
  <c r="R97" i="24"/>
  <c r="AN97" i="24" s="1"/>
  <c r="R98" i="24"/>
  <c r="AN98" i="24" s="1"/>
  <c r="R99" i="24"/>
  <c r="AN99" i="24" s="1"/>
  <c r="K100" i="24"/>
  <c r="L100" i="24"/>
  <c r="K101" i="24"/>
  <c r="L101" i="24"/>
  <c r="K102" i="24"/>
  <c r="L102" i="24"/>
  <c r="K103" i="24"/>
  <c r="L103" i="24"/>
  <c r="K104" i="24"/>
  <c r="L104" i="24"/>
  <c r="K105" i="24"/>
  <c r="L105" i="24"/>
  <c r="K106" i="24"/>
  <c r="L106" i="24"/>
  <c r="K107" i="24"/>
  <c r="L107" i="24"/>
  <c r="K62" i="24"/>
  <c r="L62" i="24"/>
  <c r="K63" i="24"/>
  <c r="L63" i="24"/>
  <c r="K64" i="24"/>
  <c r="L64" i="24"/>
  <c r="K65" i="24"/>
  <c r="L65" i="24"/>
  <c r="K66" i="24"/>
  <c r="L66" i="24"/>
  <c r="K67" i="24"/>
  <c r="L67" i="24"/>
  <c r="K68" i="24"/>
  <c r="L68" i="24"/>
  <c r="K69" i="24"/>
  <c r="L69" i="24"/>
  <c r="K70" i="24"/>
  <c r="L70" i="24"/>
  <c r="K71" i="24"/>
  <c r="L71" i="24"/>
  <c r="K72" i="24"/>
  <c r="L72" i="24"/>
  <c r="K73" i="24"/>
  <c r="L73" i="24"/>
  <c r="K74" i="24"/>
  <c r="L74" i="24"/>
  <c r="K75" i="24"/>
  <c r="L75" i="24"/>
  <c r="K76" i="24"/>
  <c r="L76" i="24"/>
  <c r="K77" i="24"/>
  <c r="L77" i="24"/>
  <c r="K78" i="24"/>
  <c r="L78" i="24"/>
  <c r="K79" i="24"/>
  <c r="L79" i="24"/>
  <c r="K80" i="24"/>
  <c r="L80" i="24"/>
  <c r="K81" i="24"/>
  <c r="L81" i="24"/>
  <c r="K82" i="24"/>
  <c r="L82" i="24"/>
  <c r="K83" i="24"/>
  <c r="L83" i="24"/>
  <c r="K84" i="24"/>
  <c r="L84" i="24"/>
  <c r="K85" i="24"/>
  <c r="L85" i="24"/>
  <c r="K86" i="24"/>
  <c r="L86" i="24"/>
  <c r="K87" i="24"/>
  <c r="L87" i="24"/>
  <c r="K88" i="24"/>
  <c r="L88" i="24"/>
  <c r="K89" i="24"/>
  <c r="L89" i="24"/>
  <c r="K90" i="24"/>
  <c r="L90" i="24"/>
  <c r="K91" i="24"/>
  <c r="L91" i="24"/>
  <c r="K92" i="24"/>
  <c r="L92" i="24"/>
  <c r="K93" i="24"/>
  <c r="L93" i="24"/>
  <c r="K94" i="24"/>
  <c r="L94" i="24"/>
  <c r="K95" i="24"/>
  <c r="L95" i="24"/>
  <c r="K96" i="24"/>
  <c r="L96" i="24"/>
  <c r="K97" i="24"/>
  <c r="L97" i="24"/>
  <c r="K98" i="24"/>
  <c r="L98" i="24"/>
  <c r="L99" i="24"/>
  <c r="K99" i="24"/>
  <c r="G100" i="24"/>
  <c r="H100" i="24"/>
  <c r="G101" i="24"/>
  <c r="H101" i="24"/>
  <c r="G102" i="24"/>
  <c r="H102" i="24"/>
  <c r="G103" i="24"/>
  <c r="H103" i="24"/>
  <c r="G104" i="24"/>
  <c r="H104" i="24"/>
  <c r="G105" i="24"/>
  <c r="H105" i="24"/>
  <c r="G106" i="24"/>
  <c r="H106" i="24"/>
  <c r="G107" i="24"/>
  <c r="H107" i="24"/>
  <c r="G62" i="24"/>
  <c r="H62" i="24"/>
  <c r="G63" i="24"/>
  <c r="H63" i="24"/>
  <c r="G64" i="24"/>
  <c r="H64" i="24"/>
  <c r="G65" i="24"/>
  <c r="H65" i="24"/>
  <c r="G66" i="24"/>
  <c r="H66" i="24"/>
  <c r="G67" i="24"/>
  <c r="H67" i="24"/>
  <c r="G68" i="24"/>
  <c r="H68" i="24"/>
  <c r="G69" i="24"/>
  <c r="H69" i="24"/>
  <c r="G70" i="24"/>
  <c r="H70" i="24"/>
  <c r="G71" i="24"/>
  <c r="H71" i="24"/>
  <c r="G72" i="24"/>
  <c r="H72" i="24"/>
  <c r="G73" i="24"/>
  <c r="H73" i="24"/>
  <c r="G74" i="24"/>
  <c r="H74" i="24"/>
  <c r="G75" i="24"/>
  <c r="H75" i="24"/>
  <c r="G76" i="24"/>
  <c r="H76" i="24"/>
  <c r="G77" i="24"/>
  <c r="H77" i="24"/>
  <c r="G78" i="24"/>
  <c r="H78" i="24"/>
  <c r="G79" i="24"/>
  <c r="H79" i="24"/>
  <c r="G80" i="24"/>
  <c r="H80" i="24"/>
  <c r="G81" i="24"/>
  <c r="H81" i="24"/>
  <c r="G82" i="24"/>
  <c r="H82" i="24"/>
  <c r="G83" i="24"/>
  <c r="H83" i="24"/>
  <c r="G84" i="24"/>
  <c r="H84" i="24"/>
  <c r="G85" i="24"/>
  <c r="H85" i="24"/>
  <c r="G86" i="24"/>
  <c r="H86" i="24"/>
  <c r="G87" i="24"/>
  <c r="H87" i="24"/>
  <c r="G88" i="24"/>
  <c r="H88" i="24"/>
  <c r="G89" i="24"/>
  <c r="H89" i="24"/>
  <c r="G90" i="24"/>
  <c r="H90" i="24"/>
  <c r="G91" i="24"/>
  <c r="H91" i="24"/>
  <c r="G92" i="24"/>
  <c r="H92" i="24"/>
  <c r="G93" i="24"/>
  <c r="H93" i="24"/>
  <c r="G94" i="24"/>
  <c r="H94" i="24"/>
  <c r="G95" i="24"/>
  <c r="H95" i="24"/>
  <c r="G96" i="24"/>
  <c r="H96" i="24"/>
  <c r="G97" i="24"/>
  <c r="H97" i="24"/>
  <c r="G98" i="24"/>
  <c r="H98" i="24"/>
  <c r="H99" i="24"/>
  <c r="G99" i="24"/>
  <c r="AH118" i="24"/>
  <c r="AG118" i="24"/>
  <c r="AF118" i="24"/>
  <c r="Z118" i="24"/>
  <c r="W118" i="24"/>
  <c r="T118" i="24"/>
  <c r="Q118" i="24"/>
  <c r="M118" i="24"/>
  <c r="I118" i="24"/>
  <c r="E118" i="24"/>
  <c r="AH117" i="24"/>
  <c r="AG117" i="24"/>
  <c r="AF117" i="24"/>
  <c r="Z117" i="24"/>
  <c r="W117" i="24"/>
  <c r="T117" i="24"/>
  <c r="Q117" i="24"/>
  <c r="M117" i="24"/>
  <c r="I117" i="24"/>
  <c r="E117" i="24"/>
  <c r="AH116" i="24"/>
  <c r="AG116" i="24"/>
  <c r="AF116" i="24"/>
  <c r="Z116" i="24"/>
  <c r="W116" i="24"/>
  <c r="T116" i="24"/>
  <c r="Q116" i="24"/>
  <c r="M116" i="24"/>
  <c r="I116" i="24"/>
  <c r="E116" i="24"/>
  <c r="AH115" i="24"/>
  <c r="AG115" i="24"/>
  <c r="AF115" i="24"/>
  <c r="AE115" i="24" s="1"/>
  <c r="C115" i="24" s="1"/>
  <c r="Z115" i="24"/>
  <c r="W115" i="24"/>
  <c r="T115" i="24"/>
  <c r="Q115" i="24"/>
  <c r="M115" i="24"/>
  <c r="I115" i="24"/>
  <c r="E115" i="24"/>
  <c r="AH114" i="24"/>
  <c r="AG114" i="24"/>
  <c r="AF114" i="24"/>
  <c r="Z114" i="24"/>
  <c r="W114" i="24"/>
  <c r="T114" i="24"/>
  <c r="Q114" i="24"/>
  <c r="M114" i="24"/>
  <c r="I114" i="24"/>
  <c r="E114" i="24"/>
  <c r="AH113" i="24"/>
  <c r="AG113" i="24"/>
  <c r="AF113" i="24"/>
  <c r="Z113" i="24"/>
  <c r="T113" i="24"/>
  <c r="Q113" i="24"/>
  <c r="M113" i="24"/>
  <c r="I113" i="24"/>
  <c r="E113" i="24"/>
  <c r="AH112" i="24"/>
  <c r="AG112" i="24"/>
  <c r="AF112" i="24"/>
  <c r="Z112" i="24"/>
  <c r="T112" i="24"/>
  <c r="Q112" i="24"/>
  <c r="M112" i="24"/>
  <c r="I112" i="24"/>
  <c r="E112" i="24"/>
  <c r="AH111" i="24"/>
  <c r="AG111" i="24"/>
  <c r="AF111" i="24"/>
  <c r="AC111" i="24"/>
  <c r="T111" i="24"/>
  <c r="Q111" i="24"/>
  <c r="I111" i="24"/>
  <c r="E111" i="24"/>
  <c r="AH110" i="24"/>
  <c r="AG110" i="24"/>
  <c r="AF110" i="24"/>
  <c r="AC110" i="24"/>
  <c r="AB110" i="24"/>
  <c r="T110" i="24"/>
  <c r="Q110" i="24"/>
  <c r="I110" i="24"/>
  <c r="E110" i="24"/>
  <c r="AH109" i="24"/>
  <c r="AG109" i="24"/>
  <c r="AC109" i="24"/>
  <c r="AB109" i="24"/>
  <c r="AA109" i="24"/>
  <c r="T109" i="24"/>
  <c r="Q109" i="24"/>
  <c r="I109" i="24"/>
  <c r="E109" i="24"/>
  <c r="AH108" i="24"/>
  <c r="AG108" i="24"/>
  <c r="AF108" i="24"/>
  <c r="AC108" i="24"/>
  <c r="AB108" i="24"/>
  <c r="T108" i="24"/>
  <c r="Q108" i="24"/>
  <c r="I108" i="24"/>
  <c r="E108" i="24"/>
  <c r="AG80" i="24" l="1"/>
  <c r="AG103" i="24"/>
  <c r="AG104" i="24"/>
  <c r="AH103" i="24"/>
  <c r="AH79" i="24"/>
  <c r="AG81" i="24"/>
  <c r="AG105" i="24"/>
  <c r="AH80" i="24"/>
  <c r="AH104" i="24"/>
  <c r="AH70" i="24"/>
  <c r="AG85" i="24"/>
  <c r="AG92" i="24"/>
  <c r="AG70" i="24"/>
  <c r="AH67" i="24"/>
  <c r="AH106" i="24"/>
  <c r="AH92" i="24"/>
  <c r="AG67" i="24"/>
  <c r="AH88" i="24"/>
  <c r="AH77" i="24"/>
  <c r="AG101" i="24"/>
  <c r="AH96" i="24"/>
  <c r="AH74" i="24"/>
  <c r="AH100" i="24"/>
  <c r="AG96" i="24"/>
  <c r="AG74" i="24"/>
  <c r="AG63" i="24"/>
  <c r="AH95" i="24"/>
  <c r="AH73" i="24"/>
  <c r="AG95" i="24"/>
  <c r="AG73" i="24"/>
  <c r="AG94" i="24"/>
  <c r="AG72" i="24"/>
  <c r="AG84" i="24"/>
  <c r="AG62" i="24"/>
  <c r="AH81" i="24"/>
  <c r="AH105" i="24"/>
  <c r="AH91" i="24"/>
  <c r="AH69" i="24"/>
  <c r="AG89" i="24"/>
  <c r="AH66" i="24"/>
  <c r="AG66" i="24"/>
  <c r="AG88" i="24"/>
  <c r="AH87" i="24"/>
  <c r="AH65" i="24"/>
  <c r="AH84" i="24"/>
  <c r="AN84" i="24"/>
  <c r="AG77" i="24"/>
  <c r="AH82" i="24"/>
  <c r="AH62" i="24"/>
  <c r="AG107" i="24"/>
  <c r="AN95" i="24"/>
  <c r="AN94" i="24"/>
  <c r="AN72" i="24"/>
  <c r="AN93" i="24"/>
  <c r="AH94" i="24"/>
  <c r="AG87" i="24"/>
  <c r="AH72" i="24"/>
  <c r="AG65" i="24"/>
  <c r="AH93" i="24"/>
  <c r="AG86" i="24"/>
  <c r="AH71" i="24"/>
  <c r="AG64" i="24"/>
  <c r="AG93" i="24"/>
  <c r="AH78" i="24"/>
  <c r="AG71" i="24"/>
  <c r="AH102" i="24"/>
  <c r="AN88" i="24"/>
  <c r="AN66" i="24"/>
  <c r="AG82" i="24"/>
  <c r="AH85" i="24"/>
  <c r="AG78" i="24"/>
  <c r="AH63" i="24"/>
  <c r="AG102" i="24"/>
  <c r="AN87" i="24"/>
  <c r="AN86" i="24"/>
  <c r="AH86" i="24"/>
  <c r="AG79" i="24"/>
  <c r="AH64" i="24"/>
  <c r="AH101" i="24"/>
  <c r="AH98" i="24"/>
  <c r="AG91" i="24"/>
  <c r="AH76" i="24"/>
  <c r="AG69" i="24"/>
  <c r="AG98" i="24"/>
  <c r="AH83" i="24"/>
  <c r="AG76" i="24"/>
  <c r="AH107" i="24"/>
  <c r="AG100" i="24"/>
  <c r="AH90" i="24"/>
  <c r="AG83" i="24"/>
  <c r="AH68" i="24"/>
  <c r="AG106" i="24"/>
  <c r="AH97" i="24"/>
  <c r="AG97" i="24"/>
  <c r="AH75" i="24"/>
  <c r="AG75" i="24"/>
  <c r="AG90" i="24"/>
  <c r="AH89" i="24"/>
  <c r="AG68" i="24"/>
  <c r="AE109" i="24"/>
  <c r="C109" i="24" s="1"/>
  <c r="Z111" i="24"/>
  <c r="AE111" i="24"/>
  <c r="C111" i="24" s="1"/>
  <c r="AE117" i="24"/>
  <c r="C117" i="24" s="1"/>
  <c r="Z110" i="24"/>
  <c r="Z108" i="24"/>
  <c r="AE112" i="24"/>
  <c r="C112" i="24" s="1"/>
  <c r="AE110" i="24"/>
  <c r="C110" i="24" s="1"/>
  <c r="B110" i="24"/>
  <c r="B116" i="24"/>
  <c r="B114" i="24"/>
  <c r="B115" i="24"/>
  <c r="B111" i="24"/>
  <c r="AE116" i="24"/>
  <c r="C116" i="24" s="1"/>
  <c r="B109" i="24"/>
  <c r="B113" i="24"/>
  <c r="AE114" i="24"/>
  <c r="C114" i="24" s="1"/>
  <c r="B112" i="24"/>
  <c r="Z109" i="24"/>
  <c r="B117" i="24"/>
  <c r="B108" i="24"/>
  <c r="B118" i="24"/>
  <c r="AE108" i="24"/>
  <c r="C108" i="24" s="1"/>
  <c r="AE118" i="24"/>
  <c r="C118" i="24" s="1"/>
  <c r="AE113" i="24"/>
  <c r="C113" i="24" s="1"/>
  <c r="AH99" i="24"/>
  <c r="AG99" i="24"/>
  <c r="U98" i="19" l="1"/>
  <c r="J53" i="19"/>
  <c r="P63" i="22" l="1"/>
  <c r="P64" i="22"/>
  <c r="P65" i="22"/>
  <c r="P66" i="22"/>
  <c r="P67" i="22"/>
  <c r="P68" i="22"/>
  <c r="P69" i="22"/>
  <c r="P70" i="22"/>
  <c r="P71" i="22"/>
  <c r="P72" i="22"/>
  <c r="P73" i="22"/>
  <c r="P74" i="22"/>
  <c r="P75" i="22"/>
  <c r="P76" i="22"/>
  <c r="P77" i="22"/>
  <c r="P78" i="22"/>
  <c r="P79" i="22"/>
  <c r="P80" i="22"/>
  <c r="P81" i="22"/>
  <c r="P82" i="22"/>
  <c r="P83" i="22"/>
  <c r="P84" i="22"/>
  <c r="P85" i="22"/>
  <c r="P86" i="22"/>
  <c r="P87" i="22"/>
  <c r="P88" i="22"/>
  <c r="P89" i="22"/>
  <c r="P90" i="22"/>
  <c r="P91" i="22"/>
  <c r="P92" i="22"/>
  <c r="P93" i="22"/>
  <c r="P94" i="22"/>
  <c r="P95" i="22"/>
  <c r="P96" i="22"/>
  <c r="P97" i="22"/>
  <c r="P98" i="22"/>
  <c r="P99" i="22"/>
  <c r="P100" i="22"/>
  <c r="P101" i="22"/>
  <c r="P102" i="22"/>
  <c r="P103" i="22"/>
  <c r="P104" i="22"/>
  <c r="P105" i="22"/>
  <c r="P106" i="22"/>
  <c r="P107" i="22"/>
  <c r="K63" i="22"/>
  <c r="L63" i="22"/>
  <c r="K64" i="22"/>
  <c r="L64" i="22"/>
  <c r="K65" i="22"/>
  <c r="L65" i="22"/>
  <c r="K66" i="22"/>
  <c r="L66" i="22"/>
  <c r="K67" i="22"/>
  <c r="L67" i="22"/>
  <c r="K68" i="22"/>
  <c r="L68" i="22"/>
  <c r="K69" i="22"/>
  <c r="L69" i="22"/>
  <c r="K70" i="22"/>
  <c r="L70" i="22"/>
  <c r="K71" i="22"/>
  <c r="L71" i="22"/>
  <c r="K72" i="22"/>
  <c r="L72" i="22"/>
  <c r="K73" i="22"/>
  <c r="L73" i="22"/>
  <c r="K74" i="22"/>
  <c r="L74" i="22"/>
  <c r="K75" i="22"/>
  <c r="L75" i="22"/>
  <c r="K76" i="22"/>
  <c r="L76" i="22"/>
  <c r="K77" i="22"/>
  <c r="L77" i="22"/>
  <c r="K78" i="22"/>
  <c r="L78" i="22"/>
  <c r="K79" i="22"/>
  <c r="L79" i="22"/>
  <c r="K80" i="22"/>
  <c r="L80" i="22"/>
  <c r="K81" i="22"/>
  <c r="L81" i="22"/>
  <c r="K82" i="22"/>
  <c r="L82" i="22"/>
  <c r="K83" i="22"/>
  <c r="L83" i="22"/>
  <c r="K84" i="22"/>
  <c r="L84" i="22"/>
  <c r="K85" i="22"/>
  <c r="L85" i="22"/>
  <c r="K86" i="22"/>
  <c r="L86" i="22"/>
  <c r="K87" i="22"/>
  <c r="L87" i="22"/>
  <c r="K88" i="22"/>
  <c r="L88" i="22"/>
  <c r="K89" i="22"/>
  <c r="L89" i="22"/>
  <c r="K90" i="22"/>
  <c r="L90" i="22"/>
  <c r="K91" i="22"/>
  <c r="L91" i="22"/>
  <c r="K92" i="22"/>
  <c r="L92" i="22"/>
  <c r="K93" i="22"/>
  <c r="L93" i="22"/>
  <c r="K94" i="22"/>
  <c r="L94" i="22"/>
  <c r="K95" i="22"/>
  <c r="L95" i="22"/>
  <c r="K96" i="22"/>
  <c r="L96" i="22"/>
  <c r="K97" i="22"/>
  <c r="L97" i="22"/>
  <c r="K98" i="22"/>
  <c r="L98" i="22"/>
  <c r="K99" i="22"/>
  <c r="L99" i="22"/>
  <c r="K100" i="22"/>
  <c r="L100" i="22"/>
  <c r="K101" i="22"/>
  <c r="L101" i="22"/>
  <c r="K102" i="22"/>
  <c r="L102" i="22"/>
  <c r="K103" i="22"/>
  <c r="L103" i="22"/>
  <c r="K104" i="22"/>
  <c r="L104" i="22"/>
  <c r="K105" i="22"/>
  <c r="L105" i="22"/>
  <c r="K106" i="22"/>
  <c r="L106" i="22"/>
  <c r="K107" i="22"/>
  <c r="L107" i="22"/>
  <c r="P62" i="22"/>
  <c r="L62" i="22"/>
  <c r="K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I92" i="22"/>
  <c r="I93" i="22"/>
  <c r="I94" i="22"/>
  <c r="I95" i="22"/>
  <c r="I96" i="22"/>
  <c r="I97" i="22"/>
  <c r="I98" i="22"/>
  <c r="I99" i="22"/>
  <c r="I100" i="22"/>
  <c r="I101" i="22"/>
  <c r="I102" i="22"/>
  <c r="I103" i="22"/>
  <c r="I104" i="22"/>
  <c r="I105" i="22"/>
  <c r="I106" i="22"/>
  <c r="I107" i="22"/>
  <c r="I62" i="22"/>
  <c r="C107" i="22"/>
  <c r="DC98" i="19" l="1"/>
  <c r="DA98" i="19" s="1"/>
  <c r="CY98" i="19" s="1"/>
  <c r="CX98" i="19"/>
  <c r="CL98" i="19"/>
  <c r="CI98" i="19"/>
  <c r="CF98" i="19"/>
  <c r="CC98" i="19"/>
  <c r="CB98" i="19"/>
  <c r="BV98" i="19"/>
  <c r="BQ98" i="19"/>
  <c r="BH98" i="19"/>
  <c r="AY98" i="19"/>
  <c r="AX98" i="19"/>
  <c r="AR98" i="19"/>
  <c r="AJ98" i="19"/>
  <c r="AD98" i="19"/>
  <c r="AA98" i="19"/>
  <c r="X98" i="19"/>
  <c r="F107" i="22" s="1"/>
  <c r="B107" i="22" s="1"/>
  <c r="H107" i="22" s="1"/>
  <c r="T98" i="19"/>
  <c r="O98" i="19"/>
  <c r="N98" i="19"/>
  <c r="J98" i="19"/>
  <c r="G98" i="19"/>
  <c r="D98" i="19"/>
  <c r="DC97" i="19"/>
  <c r="DA97" i="19" s="1"/>
  <c r="CY97" i="19" s="1"/>
  <c r="CX97" i="19"/>
  <c r="CL97" i="19"/>
  <c r="CI97" i="19"/>
  <c r="CF97" i="19"/>
  <c r="CC97" i="19"/>
  <c r="CB97" i="19"/>
  <c r="BV97" i="19"/>
  <c r="BQ97" i="19"/>
  <c r="BH97" i="19"/>
  <c r="AY97" i="19"/>
  <c r="AX97" i="19"/>
  <c r="AR97" i="19"/>
  <c r="AJ97" i="19"/>
  <c r="AD97" i="19"/>
  <c r="AA97" i="19"/>
  <c r="X97" i="19"/>
  <c r="F106" i="22" s="1"/>
  <c r="U97" i="19"/>
  <c r="C106" i="22" s="1"/>
  <c r="T97" i="19"/>
  <c r="O97" i="19"/>
  <c r="N97" i="19"/>
  <c r="J97" i="19"/>
  <c r="G97" i="19"/>
  <c r="D97" i="19"/>
  <c r="DC96" i="19"/>
  <c r="DA96" i="19" s="1"/>
  <c r="CY96" i="19" s="1"/>
  <c r="CX96" i="19"/>
  <c r="CL96" i="19"/>
  <c r="CI96" i="19"/>
  <c r="CF96" i="19"/>
  <c r="CC96" i="19"/>
  <c r="CB96" i="19"/>
  <c r="BV96" i="19"/>
  <c r="BQ96" i="19"/>
  <c r="BH96" i="19"/>
  <c r="AY96" i="19"/>
  <c r="AX96" i="19"/>
  <c r="AR96" i="19"/>
  <c r="AJ96" i="19"/>
  <c r="AD96" i="19"/>
  <c r="AA96" i="19"/>
  <c r="X96" i="19"/>
  <c r="F105" i="22" s="1"/>
  <c r="U96" i="19"/>
  <c r="C105" i="22" s="1"/>
  <c r="T96" i="19"/>
  <c r="O96" i="19"/>
  <c r="N96" i="19"/>
  <c r="J96" i="19"/>
  <c r="G96" i="19"/>
  <c r="D96" i="19"/>
  <c r="DC95" i="19"/>
  <c r="DA95" i="19" s="1"/>
  <c r="CY95" i="19" s="1"/>
  <c r="CX95" i="19"/>
  <c r="CL95" i="19"/>
  <c r="CI95" i="19"/>
  <c r="CF95" i="19"/>
  <c r="CC95" i="19"/>
  <c r="CB95" i="19"/>
  <c r="BV95" i="19"/>
  <c r="BQ95" i="19"/>
  <c r="BH95" i="19"/>
  <c r="AY95" i="19"/>
  <c r="AX95" i="19"/>
  <c r="AR95" i="19"/>
  <c r="AJ95" i="19"/>
  <c r="AD95" i="19"/>
  <c r="AA95" i="19"/>
  <c r="X95" i="19"/>
  <c r="F104" i="22" s="1"/>
  <c r="U95" i="19"/>
  <c r="C104" i="22" s="1"/>
  <c r="T95" i="19"/>
  <c r="O95" i="19"/>
  <c r="N95" i="19"/>
  <c r="J95" i="19"/>
  <c r="G95" i="19"/>
  <c r="D95" i="19"/>
  <c r="P60" i="26" s="1"/>
  <c r="DC94" i="19"/>
  <c r="DA94" i="19" s="1"/>
  <c r="CY94" i="19" s="1"/>
  <c r="CX94" i="19"/>
  <c r="CL94" i="19"/>
  <c r="CI94" i="19"/>
  <c r="CF94" i="19"/>
  <c r="CC94" i="19"/>
  <c r="CB94" i="19"/>
  <c r="BV94" i="19"/>
  <c r="BQ94" i="19"/>
  <c r="BH94" i="19"/>
  <c r="AY94" i="19"/>
  <c r="AX94" i="19"/>
  <c r="AR94" i="19"/>
  <c r="AJ94" i="19"/>
  <c r="AD94" i="19"/>
  <c r="AA94" i="19"/>
  <c r="X94" i="19"/>
  <c r="F103" i="22" s="1"/>
  <c r="U94" i="19"/>
  <c r="C103" i="22" s="1"/>
  <c r="T94" i="19"/>
  <c r="O94" i="19"/>
  <c r="N94" i="19"/>
  <c r="J94" i="19"/>
  <c r="G94" i="19"/>
  <c r="D94" i="19"/>
  <c r="DC93" i="19"/>
  <c r="DA93" i="19" s="1"/>
  <c r="CY93" i="19" s="1"/>
  <c r="CX93" i="19"/>
  <c r="CL93" i="19"/>
  <c r="CI93" i="19"/>
  <c r="CF93" i="19"/>
  <c r="CC93" i="19"/>
  <c r="CB93" i="19"/>
  <c r="BV93" i="19"/>
  <c r="BQ93" i="19"/>
  <c r="BH93" i="19"/>
  <c r="AY93" i="19"/>
  <c r="AX93" i="19"/>
  <c r="AR93" i="19"/>
  <c r="AJ93" i="19"/>
  <c r="AD93" i="19"/>
  <c r="AA93" i="19"/>
  <c r="X93" i="19"/>
  <c r="F102" i="22" s="1"/>
  <c r="U93" i="19"/>
  <c r="C102" i="22" s="1"/>
  <c r="T93" i="19"/>
  <c r="O93" i="19"/>
  <c r="N93" i="19"/>
  <c r="J93" i="19"/>
  <c r="G93" i="19"/>
  <c r="D93" i="19"/>
  <c r="DC92" i="19"/>
  <c r="DA92" i="19" s="1"/>
  <c r="CY92" i="19" s="1"/>
  <c r="CX92" i="19"/>
  <c r="CL92" i="19"/>
  <c r="CI92" i="19"/>
  <c r="CF92" i="19"/>
  <c r="CC92" i="19"/>
  <c r="CB92" i="19"/>
  <c r="BV92" i="19"/>
  <c r="BQ92" i="19"/>
  <c r="BH92" i="19"/>
  <c r="AY92" i="19"/>
  <c r="AX92" i="19"/>
  <c r="AR92" i="19"/>
  <c r="AJ92" i="19"/>
  <c r="AD92" i="19"/>
  <c r="AA92" i="19"/>
  <c r="X92" i="19"/>
  <c r="F101" i="22" s="1"/>
  <c r="U92" i="19"/>
  <c r="C101" i="22" s="1"/>
  <c r="T92" i="19"/>
  <c r="O92" i="19"/>
  <c r="N92" i="19"/>
  <c r="J92" i="19"/>
  <c r="G92" i="19"/>
  <c r="D92" i="19"/>
  <c r="P57" i="26" s="1"/>
  <c r="DC91" i="19"/>
  <c r="DA91" i="19" s="1"/>
  <c r="CY91" i="19" s="1"/>
  <c r="CX91" i="19"/>
  <c r="CL91" i="19"/>
  <c r="CI91" i="19"/>
  <c r="CF91" i="19"/>
  <c r="CC91" i="19"/>
  <c r="CB91" i="19"/>
  <c r="BV91" i="19"/>
  <c r="BQ91" i="19"/>
  <c r="BH91" i="19"/>
  <c r="AY91" i="19"/>
  <c r="AX91" i="19"/>
  <c r="AR91" i="19"/>
  <c r="AJ91" i="19"/>
  <c r="AD91" i="19"/>
  <c r="AA91" i="19"/>
  <c r="X91" i="19"/>
  <c r="F100" i="22" s="1"/>
  <c r="U91" i="19"/>
  <c r="C100" i="22" s="1"/>
  <c r="T91" i="19"/>
  <c r="O91" i="19"/>
  <c r="N91" i="19"/>
  <c r="J91" i="19"/>
  <c r="G91" i="19"/>
  <c r="D91" i="19"/>
  <c r="P56" i="26" s="1"/>
  <c r="DA90" i="19"/>
  <c r="CY90" i="19" s="1"/>
  <c r="CX90" i="19"/>
  <c r="CL90" i="19"/>
  <c r="CI90" i="19"/>
  <c r="CF90" i="19"/>
  <c r="CC90" i="19"/>
  <c r="CB90" i="19"/>
  <c r="BV90" i="19"/>
  <c r="BQ90" i="19"/>
  <c r="BH90" i="19"/>
  <c r="AY90" i="19"/>
  <c r="AX90" i="19"/>
  <c r="AR90" i="19"/>
  <c r="AJ90" i="19"/>
  <c r="AD90" i="19"/>
  <c r="AA90" i="19"/>
  <c r="X90" i="19"/>
  <c r="F99" i="22" s="1"/>
  <c r="U90" i="19"/>
  <c r="C99" i="22" s="1"/>
  <c r="T90" i="19"/>
  <c r="O90" i="19"/>
  <c r="N90" i="19"/>
  <c r="J90" i="19"/>
  <c r="G90" i="19"/>
  <c r="D90" i="19"/>
  <c r="P55" i="26" s="1"/>
  <c r="DC89" i="19"/>
  <c r="DA89" i="19" s="1"/>
  <c r="CY89" i="19" s="1"/>
  <c r="CX89" i="19"/>
  <c r="CL89" i="19"/>
  <c r="CI89" i="19"/>
  <c r="CF89" i="19"/>
  <c r="CC89" i="19"/>
  <c r="CB89" i="19"/>
  <c r="BV89" i="19"/>
  <c r="BQ89" i="19"/>
  <c r="BH89" i="19"/>
  <c r="AY89" i="19"/>
  <c r="AX89" i="19"/>
  <c r="AR89" i="19"/>
  <c r="AJ89" i="19"/>
  <c r="AD89" i="19"/>
  <c r="AA89" i="19"/>
  <c r="X89" i="19"/>
  <c r="F98" i="22" s="1"/>
  <c r="U89" i="19"/>
  <c r="C98" i="22" s="1"/>
  <c r="T89" i="19"/>
  <c r="O89" i="19"/>
  <c r="N89" i="19"/>
  <c r="J89" i="19"/>
  <c r="G89" i="19"/>
  <c r="D89" i="19"/>
  <c r="P54" i="26" s="1"/>
  <c r="DC88" i="19"/>
  <c r="DA88" i="19" s="1"/>
  <c r="CY88" i="19" s="1"/>
  <c r="CX88" i="19"/>
  <c r="CL88" i="19"/>
  <c r="CI88" i="19"/>
  <c r="CF88" i="19"/>
  <c r="CC88" i="19"/>
  <c r="CB88" i="19"/>
  <c r="BV88" i="19"/>
  <c r="BQ88" i="19"/>
  <c r="BH88" i="19"/>
  <c r="AY88" i="19"/>
  <c r="AX88" i="19"/>
  <c r="AR88" i="19"/>
  <c r="AJ88" i="19"/>
  <c r="AD88" i="19"/>
  <c r="AA88" i="19"/>
  <c r="X88" i="19"/>
  <c r="F97" i="22" s="1"/>
  <c r="U88" i="19"/>
  <c r="C97" i="22" s="1"/>
  <c r="T88" i="19"/>
  <c r="O88" i="19"/>
  <c r="N88" i="19"/>
  <c r="J88" i="19"/>
  <c r="G88" i="19"/>
  <c r="D88" i="19"/>
  <c r="P53" i="26" s="1"/>
  <c r="DC87" i="19"/>
  <c r="DA87" i="19" s="1"/>
  <c r="CY87" i="19" s="1"/>
  <c r="CX87" i="19"/>
  <c r="CL87" i="19"/>
  <c r="CI87" i="19"/>
  <c r="CF87" i="19"/>
  <c r="CC87" i="19"/>
  <c r="CB87" i="19"/>
  <c r="BV87" i="19"/>
  <c r="BQ87" i="19"/>
  <c r="BH87" i="19"/>
  <c r="AY87" i="19"/>
  <c r="AX87" i="19"/>
  <c r="AR87" i="19"/>
  <c r="AJ87" i="19"/>
  <c r="AD87" i="19"/>
  <c r="AA87" i="19"/>
  <c r="X87" i="19"/>
  <c r="F96" i="22" s="1"/>
  <c r="U87" i="19"/>
  <c r="C96" i="22" s="1"/>
  <c r="T87" i="19"/>
  <c r="O87" i="19"/>
  <c r="N87" i="19"/>
  <c r="J87" i="19"/>
  <c r="G87" i="19"/>
  <c r="D87" i="19"/>
  <c r="DC86" i="19"/>
  <c r="DA86" i="19" s="1"/>
  <c r="CY86" i="19" s="1"/>
  <c r="CX86" i="19"/>
  <c r="CL86" i="19"/>
  <c r="CI86" i="19"/>
  <c r="CF86" i="19"/>
  <c r="CC86" i="19"/>
  <c r="CB86" i="19"/>
  <c r="BV86" i="19"/>
  <c r="BQ86" i="19"/>
  <c r="BH86" i="19"/>
  <c r="AY86" i="19"/>
  <c r="AX86" i="19"/>
  <c r="AR86" i="19"/>
  <c r="AJ86" i="19"/>
  <c r="AD86" i="19"/>
  <c r="AA86" i="19"/>
  <c r="X86" i="19"/>
  <c r="F95" i="22" s="1"/>
  <c r="U86" i="19"/>
  <c r="C95" i="22" s="1"/>
  <c r="T86" i="19"/>
  <c r="O86" i="19"/>
  <c r="N86" i="19"/>
  <c r="J86" i="19"/>
  <c r="G86" i="19"/>
  <c r="D86" i="19"/>
  <c r="DC85" i="19"/>
  <c r="DA85" i="19" s="1"/>
  <c r="CY85" i="19" s="1"/>
  <c r="CX85" i="19"/>
  <c r="CL85" i="19"/>
  <c r="CI85" i="19"/>
  <c r="CF85" i="19"/>
  <c r="CC85" i="19"/>
  <c r="CB85" i="19"/>
  <c r="BV85" i="19"/>
  <c r="BQ85" i="19"/>
  <c r="BH85" i="19"/>
  <c r="AY85" i="19"/>
  <c r="AX85" i="19"/>
  <c r="AR85" i="19"/>
  <c r="AJ85" i="19"/>
  <c r="AD85" i="19"/>
  <c r="AA85" i="19"/>
  <c r="X85" i="19"/>
  <c r="F94" i="22" s="1"/>
  <c r="U85" i="19"/>
  <c r="C94" i="22" s="1"/>
  <c r="T85" i="19"/>
  <c r="O85" i="19"/>
  <c r="N85" i="19"/>
  <c r="J85" i="19"/>
  <c r="G85" i="19"/>
  <c r="D85" i="19"/>
  <c r="DC84" i="19"/>
  <c r="DA84" i="19" s="1"/>
  <c r="CY84" i="19" s="1"/>
  <c r="CX84" i="19"/>
  <c r="CL84" i="19"/>
  <c r="CI84" i="19"/>
  <c r="CF84" i="19"/>
  <c r="CC84" i="19"/>
  <c r="CB84" i="19"/>
  <c r="BV84" i="19"/>
  <c r="BQ84" i="19"/>
  <c r="BH84" i="19"/>
  <c r="AY84" i="19"/>
  <c r="AX84" i="19"/>
  <c r="AR84" i="19"/>
  <c r="AJ84" i="19"/>
  <c r="AD84" i="19"/>
  <c r="AA84" i="19"/>
  <c r="X84" i="19"/>
  <c r="F93" i="22" s="1"/>
  <c r="U84" i="19"/>
  <c r="C93" i="22" s="1"/>
  <c r="T84" i="19"/>
  <c r="O84" i="19"/>
  <c r="N84" i="19"/>
  <c r="J84" i="19"/>
  <c r="G84" i="19"/>
  <c r="D84" i="19"/>
  <c r="P49" i="26" s="1"/>
  <c r="DC83" i="19"/>
  <c r="DA83" i="19" s="1"/>
  <c r="CY83" i="19" s="1"/>
  <c r="CX83" i="19"/>
  <c r="CL83" i="19"/>
  <c r="CI83" i="19"/>
  <c r="CF83" i="19"/>
  <c r="CC83" i="19"/>
  <c r="CB83" i="19"/>
  <c r="BV83" i="19"/>
  <c r="BQ83" i="19"/>
  <c r="BH83" i="19"/>
  <c r="AY83" i="19"/>
  <c r="AX83" i="19"/>
  <c r="AR83" i="19"/>
  <c r="AJ83" i="19"/>
  <c r="AD83" i="19"/>
  <c r="AA83" i="19"/>
  <c r="X83" i="19"/>
  <c r="F92" i="22" s="1"/>
  <c r="U83" i="19"/>
  <c r="C92" i="22" s="1"/>
  <c r="T83" i="19"/>
  <c r="O83" i="19"/>
  <c r="N83" i="19"/>
  <c r="J83" i="19"/>
  <c r="G83" i="19"/>
  <c r="D83" i="19"/>
  <c r="DC82" i="19"/>
  <c r="DA82" i="19" s="1"/>
  <c r="CY82" i="19" s="1"/>
  <c r="CX82" i="19"/>
  <c r="CL82" i="19"/>
  <c r="CI82" i="19"/>
  <c r="CF82" i="19"/>
  <c r="CC82" i="19"/>
  <c r="CB82" i="19"/>
  <c r="BV82" i="19"/>
  <c r="BQ82" i="19"/>
  <c r="BH82" i="19"/>
  <c r="AY82" i="19"/>
  <c r="AX82" i="19"/>
  <c r="AR82" i="19"/>
  <c r="AJ82" i="19"/>
  <c r="AD82" i="19"/>
  <c r="AA82" i="19"/>
  <c r="X82" i="19"/>
  <c r="F91" i="22" s="1"/>
  <c r="U82" i="19"/>
  <c r="C91" i="22" s="1"/>
  <c r="T82" i="19"/>
  <c r="O82" i="19"/>
  <c r="N82" i="19"/>
  <c r="J82" i="19"/>
  <c r="G82" i="19"/>
  <c r="D82" i="19"/>
  <c r="DC81" i="19"/>
  <c r="DA81" i="19" s="1"/>
  <c r="CY81" i="19" s="1"/>
  <c r="CX81" i="19"/>
  <c r="CL81" i="19"/>
  <c r="CI81" i="19"/>
  <c r="CF81" i="19"/>
  <c r="CC81" i="19"/>
  <c r="CB81" i="19"/>
  <c r="BV81" i="19"/>
  <c r="BQ81" i="19"/>
  <c r="BH81" i="19"/>
  <c r="AY81" i="19"/>
  <c r="AX81" i="19"/>
  <c r="AR81" i="19"/>
  <c r="AJ81" i="19"/>
  <c r="AD81" i="19"/>
  <c r="AA81" i="19"/>
  <c r="X81" i="19"/>
  <c r="F90" i="22" s="1"/>
  <c r="U81" i="19"/>
  <c r="C90" i="22" s="1"/>
  <c r="T81" i="19"/>
  <c r="O81" i="19"/>
  <c r="N81" i="19"/>
  <c r="J81" i="19"/>
  <c r="G81" i="19"/>
  <c r="D81" i="19"/>
  <c r="P46" i="26" s="1"/>
  <c r="DC80" i="19"/>
  <c r="DA80" i="19" s="1"/>
  <c r="CY80" i="19" s="1"/>
  <c r="CX80" i="19"/>
  <c r="CL80" i="19"/>
  <c r="CI80" i="19"/>
  <c r="CF80" i="19"/>
  <c r="CC80" i="19"/>
  <c r="CB80" i="19"/>
  <c r="BV80" i="19"/>
  <c r="BQ80" i="19"/>
  <c r="BH80" i="19"/>
  <c r="AY80" i="19"/>
  <c r="AX80" i="19"/>
  <c r="AR80" i="19"/>
  <c r="AJ80" i="19"/>
  <c r="AD80" i="19"/>
  <c r="AA80" i="19"/>
  <c r="X80" i="19"/>
  <c r="F89" i="22" s="1"/>
  <c r="U80" i="19"/>
  <c r="C89" i="22" s="1"/>
  <c r="T80" i="19"/>
  <c r="O80" i="19"/>
  <c r="N80" i="19"/>
  <c r="J80" i="19"/>
  <c r="G80" i="19"/>
  <c r="D80" i="19"/>
  <c r="P45" i="26" s="1"/>
  <c r="DC79" i="19"/>
  <c r="DA79" i="19" s="1"/>
  <c r="CY79" i="19" s="1"/>
  <c r="CX79" i="19"/>
  <c r="CL79" i="19"/>
  <c r="CI79" i="19"/>
  <c r="CF79" i="19"/>
  <c r="CC79" i="19"/>
  <c r="CB79" i="19"/>
  <c r="BV79" i="19"/>
  <c r="BQ79" i="19"/>
  <c r="BH79" i="19"/>
  <c r="AY79" i="19"/>
  <c r="AX79" i="19"/>
  <c r="AR79" i="19"/>
  <c r="AJ79" i="19"/>
  <c r="AD79" i="19"/>
  <c r="AA79" i="19"/>
  <c r="X79" i="19"/>
  <c r="F88" i="22" s="1"/>
  <c r="U79" i="19"/>
  <c r="C88" i="22" s="1"/>
  <c r="T79" i="19"/>
  <c r="O79" i="19"/>
  <c r="N79" i="19"/>
  <c r="J79" i="19"/>
  <c r="G79" i="19"/>
  <c r="D79" i="19"/>
  <c r="P44" i="26" s="1"/>
  <c r="DC78" i="19"/>
  <c r="DA78" i="19" s="1"/>
  <c r="CY78" i="19" s="1"/>
  <c r="CX78" i="19"/>
  <c r="CL78" i="19"/>
  <c r="CI78" i="19"/>
  <c r="CF78" i="19"/>
  <c r="CC78" i="19"/>
  <c r="CB78" i="19"/>
  <c r="BV78" i="19"/>
  <c r="BQ78" i="19"/>
  <c r="BH78" i="19"/>
  <c r="AY78" i="19"/>
  <c r="AX78" i="19"/>
  <c r="AR78" i="19"/>
  <c r="AJ78" i="19"/>
  <c r="AD78" i="19"/>
  <c r="AA78" i="19"/>
  <c r="X78" i="19"/>
  <c r="F87" i="22" s="1"/>
  <c r="U78" i="19"/>
  <c r="C87" i="22" s="1"/>
  <c r="B87" i="22" s="1"/>
  <c r="H87" i="22" s="1"/>
  <c r="T78" i="19"/>
  <c r="O78" i="19"/>
  <c r="N78" i="19"/>
  <c r="J78" i="19"/>
  <c r="G78" i="19"/>
  <c r="D78" i="19"/>
  <c r="P43" i="26" s="1"/>
  <c r="DC77" i="19"/>
  <c r="DA77" i="19" s="1"/>
  <c r="CY77" i="19" s="1"/>
  <c r="CX77" i="19"/>
  <c r="CL77" i="19"/>
  <c r="CI77" i="19"/>
  <c r="CF77" i="19"/>
  <c r="CC77" i="19"/>
  <c r="CB77" i="19"/>
  <c r="BV77" i="19"/>
  <c r="BQ77" i="19"/>
  <c r="BH77" i="19"/>
  <c r="AY77" i="19"/>
  <c r="AX77" i="19"/>
  <c r="AR77" i="19"/>
  <c r="AJ77" i="19"/>
  <c r="AD77" i="19"/>
  <c r="AA77" i="19"/>
  <c r="X77" i="19"/>
  <c r="F86" i="22" s="1"/>
  <c r="U77" i="19"/>
  <c r="C86" i="22" s="1"/>
  <c r="T77" i="19"/>
  <c r="O77" i="19"/>
  <c r="N77" i="19"/>
  <c r="J77" i="19"/>
  <c r="G77" i="19"/>
  <c r="D77" i="19"/>
  <c r="P42" i="26" s="1"/>
  <c r="DC76" i="19"/>
  <c r="DA76" i="19" s="1"/>
  <c r="CY76" i="19" s="1"/>
  <c r="CX76" i="19"/>
  <c r="CL76" i="19"/>
  <c r="CI76" i="19"/>
  <c r="CF76" i="19"/>
  <c r="CC76" i="19"/>
  <c r="CB76" i="19"/>
  <c r="BV76" i="19"/>
  <c r="BQ76" i="19"/>
  <c r="BH76" i="19"/>
  <c r="AY76" i="19"/>
  <c r="AX76" i="19"/>
  <c r="AR76" i="19"/>
  <c r="AJ76" i="19"/>
  <c r="AD76" i="19"/>
  <c r="AA76" i="19"/>
  <c r="X76" i="19"/>
  <c r="F85" i="22" s="1"/>
  <c r="U76" i="19"/>
  <c r="C85" i="22" s="1"/>
  <c r="B85" i="22" s="1"/>
  <c r="H85" i="22" s="1"/>
  <c r="T76" i="19"/>
  <c r="O76" i="19"/>
  <c r="N76" i="19"/>
  <c r="J76" i="19"/>
  <c r="G76" i="19"/>
  <c r="D76" i="19"/>
  <c r="DC75" i="19"/>
  <c r="DA75" i="19" s="1"/>
  <c r="CY75" i="19" s="1"/>
  <c r="CX75" i="19"/>
  <c r="CL75" i="19"/>
  <c r="CI75" i="19"/>
  <c r="CF75" i="19"/>
  <c r="CC75" i="19"/>
  <c r="CB75" i="19"/>
  <c r="BV75" i="19"/>
  <c r="BQ75" i="19"/>
  <c r="BH75" i="19"/>
  <c r="AY75" i="19"/>
  <c r="AX75" i="19"/>
  <c r="AR75" i="19"/>
  <c r="AJ75" i="19"/>
  <c r="AD75" i="19"/>
  <c r="AA75" i="19"/>
  <c r="X75" i="19"/>
  <c r="F84" i="22" s="1"/>
  <c r="U75" i="19"/>
  <c r="C84" i="22" s="1"/>
  <c r="T75" i="19"/>
  <c r="O75" i="19"/>
  <c r="N75" i="19"/>
  <c r="J75" i="19"/>
  <c r="G75" i="19"/>
  <c r="D75" i="19"/>
  <c r="DC74" i="19"/>
  <c r="DA74" i="19" s="1"/>
  <c r="CY74" i="19" s="1"/>
  <c r="CX74" i="19"/>
  <c r="CL74" i="19"/>
  <c r="CI74" i="19"/>
  <c r="CF74" i="19"/>
  <c r="CC74" i="19"/>
  <c r="CB74" i="19"/>
  <c r="BV74" i="19"/>
  <c r="BQ74" i="19"/>
  <c r="BH74" i="19"/>
  <c r="AY74" i="19"/>
  <c r="AX74" i="19"/>
  <c r="AR74" i="19"/>
  <c r="AJ74" i="19"/>
  <c r="AD74" i="19"/>
  <c r="AA74" i="19"/>
  <c r="X74" i="19"/>
  <c r="F83" i="22" s="1"/>
  <c r="U74" i="19"/>
  <c r="C83" i="22" s="1"/>
  <c r="T74" i="19"/>
  <c r="O74" i="19"/>
  <c r="N74" i="19"/>
  <c r="J74" i="19"/>
  <c r="G74" i="19"/>
  <c r="D74" i="19"/>
  <c r="DC73" i="19"/>
  <c r="DA73" i="19" s="1"/>
  <c r="CY73" i="19" s="1"/>
  <c r="CX73" i="19"/>
  <c r="CL73" i="19"/>
  <c r="CI73" i="19"/>
  <c r="CF73" i="19"/>
  <c r="CC73" i="19"/>
  <c r="CB73" i="19"/>
  <c r="BV73" i="19"/>
  <c r="BQ73" i="19"/>
  <c r="BH73" i="19"/>
  <c r="AY73" i="19"/>
  <c r="AX73" i="19"/>
  <c r="AR73" i="19"/>
  <c r="AJ73" i="19"/>
  <c r="AD73" i="19"/>
  <c r="AA73" i="19"/>
  <c r="X73" i="19"/>
  <c r="F82" i="22" s="1"/>
  <c r="U73" i="19"/>
  <c r="C82" i="22" s="1"/>
  <c r="T73" i="19"/>
  <c r="O73" i="19"/>
  <c r="N73" i="19"/>
  <c r="J73" i="19"/>
  <c r="G73" i="19"/>
  <c r="D73" i="19"/>
  <c r="P38" i="26" s="1"/>
  <c r="DC72" i="19"/>
  <c r="DA72" i="19" s="1"/>
  <c r="CY72" i="19" s="1"/>
  <c r="CX72" i="19"/>
  <c r="CL72" i="19"/>
  <c r="CI72" i="19"/>
  <c r="CF72" i="19"/>
  <c r="CC72" i="19"/>
  <c r="CB72" i="19"/>
  <c r="BV72" i="19"/>
  <c r="BQ72" i="19"/>
  <c r="BH72" i="19"/>
  <c r="AY72" i="19"/>
  <c r="AX72" i="19"/>
  <c r="AR72" i="19"/>
  <c r="AJ72" i="19"/>
  <c r="AD72" i="19"/>
  <c r="AA72" i="19"/>
  <c r="X72" i="19"/>
  <c r="F81" i="22" s="1"/>
  <c r="U72" i="19"/>
  <c r="C81" i="22" s="1"/>
  <c r="T72" i="19"/>
  <c r="O72" i="19"/>
  <c r="N72" i="19"/>
  <c r="J72" i="19"/>
  <c r="G72" i="19"/>
  <c r="D72" i="19"/>
  <c r="DC71" i="19"/>
  <c r="DA71" i="19" s="1"/>
  <c r="CY71" i="19" s="1"/>
  <c r="CX71" i="19"/>
  <c r="CL71" i="19"/>
  <c r="CI71" i="19"/>
  <c r="CF71" i="19"/>
  <c r="CC71" i="19"/>
  <c r="CB71" i="19"/>
  <c r="BV71" i="19"/>
  <c r="BQ71" i="19"/>
  <c r="BH71" i="19"/>
  <c r="AY71" i="19"/>
  <c r="AX71" i="19"/>
  <c r="AR71" i="19"/>
  <c r="AJ71" i="19"/>
  <c r="AD71" i="19"/>
  <c r="AA71" i="19"/>
  <c r="X71" i="19"/>
  <c r="F80" i="22" s="1"/>
  <c r="U71" i="19"/>
  <c r="C80" i="22" s="1"/>
  <c r="T71" i="19"/>
  <c r="O71" i="19"/>
  <c r="N71" i="19"/>
  <c r="J71" i="19"/>
  <c r="G71" i="19"/>
  <c r="D71" i="19"/>
  <c r="DC70" i="19"/>
  <c r="DA70" i="19" s="1"/>
  <c r="CY70" i="19" s="1"/>
  <c r="CX70" i="19"/>
  <c r="CL70" i="19"/>
  <c r="CI70" i="19"/>
  <c r="CF70" i="19"/>
  <c r="CC70" i="19"/>
  <c r="CB70" i="19"/>
  <c r="BV70" i="19"/>
  <c r="BQ70" i="19"/>
  <c r="BH70" i="19"/>
  <c r="AY70" i="19"/>
  <c r="AX70" i="19"/>
  <c r="AR70" i="19"/>
  <c r="AJ70" i="19"/>
  <c r="AD70" i="19"/>
  <c r="AA70" i="19"/>
  <c r="X70" i="19"/>
  <c r="F79" i="22" s="1"/>
  <c r="U70" i="19"/>
  <c r="C79" i="22" s="1"/>
  <c r="T70" i="19"/>
  <c r="O70" i="19"/>
  <c r="N70" i="19"/>
  <c r="J70" i="19"/>
  <c r="G70" i="19"/>
  <c r="D70" i="19"/>
  <c r="P35" i="26" s="1"/>
  <c r="DC69" i="19"/>
  <c r="DA69" i="19" s="1"/>
  <c r="CY69" i="19" s="1"/>
  <c r="CX69" i="19"/>
  <c r="CL69" i="19"/>
  <c r="CI69" i="19"/>
  <c r="CF69" i="19"/>
  <c r="CC69" i="19"/>
  <c r="CB69" i="19"/>
  <c r="BV69" i="19"/>
  <c r="BQ69" i="19"/>
  <c r="BH69" i="19"/>
  <c r="AY69" i="19"/>
  <c r="AX69" i="19"/>
  <c r="AR69" i="19"/>
  <c r="AJ69" i="19"/>
  <c r="AD69" i="19"/>
  <c r="AA69" i="19"/>
  <c r="X69" i="19"/>
  <c r="F78" i="22" s="1"/>
  <c r="U69" i="19"/>
  <c r="C78" i="22" s="1"/>
  <c r="T69" i="19"/>
  <c r="O69" i="19"/>
  <c r="N69" i="19"/>
  <c r="J69" i="19"/>
  <c r="G69" i="19"/>
  <c r="D69" i="19"/>
  <c r="P34" i="26" s="1"/>
  <c r="DC68" i="19"/>
  <c r="DA68" i="19" s="1"/>
  <c r="CY68" i="19" s="1"/>
  <c r="CX68" i="19"/>
  <c r="CL68" i="19"/>
  <c r="CI68" i="19"/>
  <c r="CF68" i="19"/>
  <c r="CC68" i="19"/>
  <c r="CB68" i="19"/>
  <c r="BV68" i="19"/>
  <c r="BQ68" i="19"/>
  <c r="BH68" i="19"/>
  <c r="AY68" i="19"/>
  <c r="AX68" i="19"/>
  <c r="AR68" i="19"/>
  <c r="AJ68" i="19"/>
  <c r="AD68" i="19"/>
  <c r="AA68" i="19"/>
  <c r="X68" i="19"/>
  <c r="F77" i="22" s="1"/>
  <c r="U68" i="19"/>
  <c r="C77" i="22" s="1"/>
  <c r="T68" i="19"/>
  <c r="O68" i="19"/>
  <c r="N68" i="19"/>
  <c r="J68" i="19"/>
  <c r="G68" i="19"/>
  <c r="D68" i="19"/>
  <c r="P33" i="26" s="1"/>
  <c r="DC67" i="19"/>
  <c r="DA67" i="19" s="1"/>
  <c r="CY67" i="19" s="1"/>
  <c r="CX67" i="19"/>
  <c r="CL67" i="19"/>
  <c r="CI67" i="19"/>
  <c r="CF67" i="19"/>
  <c r="CC67" i="19"/>
  <c r="CB67" i="19"/>
  <c r="BV67" i="19"/>
  <c r="BQ67" i="19"/>
  <c r="BH67" i="19"/>
  <c r="AY67" i="19"/>
  <c r="AX67" i="19"/>
  <c r="AR67" i="19"/>
  <c r="AJ67" i="19"/>
  <c r="AD67" i="19"/>
  <c r="AA67" i="19"/>
  <c r="X67" i="19"/>
  <c r="F76" i="22" s="1"/>
  <c r="U67" i="19"/>
  <c r="C76" i="22" s="1"/>
  <c r="T67" i="19"/>
  <c r="O67" i="19"/>
  <c r="N67" i="19"/>
  <c r="J67" i="19"/>
  <c r="G67" i="19"/>
  <c r="D67" i="19"/>
  <c r="DC66" i="19"/>
  <c r="DA66" i="19" s="1"/>
  <c r="CY66" i="19" s="1"/>
  <c r="CX66" i="19"/>
  <c r="CL66" i="19"/>
  <c r="CI66" i="19"/>
  <c r="CF66" i="19"/>
  <c r="CC66" i="19"/>
  <c r="CB66" i="19"/>
  <c r="BV66" i="19"/>
  <c r="BQ66" i="19"/>
  <c r="BH66" i="19"/>
  <c r="AY66" i="19"/>
  <c r="AX66" i="19"/>
  <c r="AR66" i="19"/>
  <c r="AJ66" i="19"/>
  <c r="AD66" i="19"/>
  <c r="AA66" i="19"/>
  <c r="X66" i="19"/>
  <c r="F75" i="22" s="1"/>
  <c r="U66" i="19"/>
  <c r="C75" i="22" s="1"/>
  <c r="T66" i="19"/>
  <c r="O66" i="19"/>
  <c r="N66" i="19"/>
  <c r="J66" i="19"/>
  <c r="G66" i="19"/>
  <c r="D66" i="19"/>
  <c r="DC65" i="19"/>
  <c r="DA65" i="19" s="1"/>
  <c r="CY65" i="19" s="1"/>
  <c r="CX65" i="19"/>
  <c r="CL65" i="19"/>
  <c r="CI65" i="19"/>
  <c r="CF65" i="19"/>
  <c r="CC65" i="19"/>
  <c r="CB65" i="19"/>
  <c r="BV65" i="19"/>
  <c r="BQ65" i="19"/>
  <c r="BH65" i="19"/>
  <c r="AY65" i="19"/>
  <c r="AX65" i="19"/>
  <c r="AR65" i="19"/>
  <c r="AJ65" i="19"/>
  <c r="AD65" i="19"/>
  <c r="AA65" i="19"/>
  <c r="X65" i="19"/>
  <c r="F74" i="22" s="1"/>
  <c r="U65" i="19"/>
  <c r="C74" i="22" s="1"/>
  <c r="T65" i="19"/>
  <c r="O65" i="19"/>
  <c r="N65" i="19"/>
  <c r="J65" i="19"/>
  <c r="G65" i="19"/>
  <c r="D65" i="19"/>
  <c r="DC64" i="19"/>
  <c r="DA64" i="19" s="1"/>
  <c r="CY64" i="19" s="1"/>
  <c r="CX64" i="19"/>
  <c r="CL64" i="19"/>
  <c r="CI64" i="19"/>
  <c r="CF64" i="19"/>
  <c r="CC64" i="19"/>
  <c r="CB64" i="19"/>
  <c r="BV64" i="19"/>
  <c r="BQ64" i="19"/>
  <c r="BH64" i="19"/>
  <c r="AY64" i="19"/>
  <c r="AX64" i="19"/>
  <c r="AR64" i="19"/>
  <c r="AJ64" i="19"/>
  <c r="AD64" i="19"/>
  <c r="AA64" i="19"/>
  <c r="X64" i="19"/>
  <c r="F73" i="22" s="1"/>
  <c r="U64" i="19"/>
  <c r="C73" i="22" s="1"/>
  <c r="T64" i="19"/>
  <c r="O64" i="19"/>
  <c r="N64" i="19"/>
  <c r="J64" i="19"/>
  <c r="G64" i="19"/>
  <c r="D64" i="19"/>
  <c r="DC63" i="19"/>
  <c r="DA63" i="19" s="1"/>
  <c r="CY63" i="19" s="1"/>
  <c r="CX63" i="19"/>
  <c r="CL63" i="19"/>
  <c r="CI63" i="19"/>
  <c r="CF63" i="19"/>
  <c r="CC63" i="19"/>
  <c r="CB63" i="19"/>
  <c r="BV63" i="19"/>
  <c r="BQ63" i="19"/>
  <c r="BH63" i="19"/>
  <c r="AY63" i="19"/>
  <c r="AX63" i="19"/>
  <c r="AR63" i="19"/>
  <c r="AJ63" i="19"/>
  <c r="AD63" i="19"/>
  <c r="AA63" i="19"/>
  <c r="X63" i="19"/>
  <c r="F72" i="22" s="1"/>
  <c r="U63" i="19"/>
  <c r="C72" i="22" s="1"/>
  <c r="T63" i="19"/>
  <c r="O63" i="19"/>
  <c r="N63" i="19"/>
  <c r="J63" i="19"/>
  <c r="G63" i="19"/>
  <c r="D63" i="19"/>
  <c r="DC62" i="19"/>
  <c r="DA62" i="19" s="1"/>
  <c r="CY62" i="19" s="1"/>
  <c r="CX62" i="19"/>
  <c r="CL62" i="19"/>
  <c r="CI62" i="19"/>
  <c r="CF62" i="19"/>
  <c r="CC62" i="19"/>
  <c r="CB62" i="19"/>
  <c r="BV62" i="19"/>
  <c r="BQ62" i="19"/>
  <c r="BH62" i="19"/>
  <c r="AY62" i="19"/>
  <c r="AX62" i="19"/>
  <c r="AR62" i="19"/>
  <c r="AJ62" i="19"/>
  <c r="AD62" i="19"/>
  <c r="AA62" i="19"/>
  <c r="X62" i="19"/>
  <c r="F71" i="22" s="1"/>
  <c r="U62" i="19"/>
  <c r="C71" i="22" s="1"/>
  <c r="T62" i="19"/>
  <c r="O62" i="19"/>
  <c r="N62" i="19"/>
  <c r="J62" i="19"/>
  <c r="G62" i="19"/>
  <c r="D62" i="19"/>
  <c r="DC61" i="19"/>
  <c r="DA61" i="19" s="1"/>
  <c r="CY61" i="19" s="1"/>
  <c r="CX61" i="19"/>
  <c r="CL61" i="19"/>
  <c r="CI61" i="19"/>
  <c r="CF61" i="19"/>
  <c r="CC61" i="19"/>
  <c r="CB61" i="19"/>
  <c r="BV61" i="19"/>
  <c r="BQ61" i="19"/>
  <c r="BH61" i="19"/>
  <c r="AY61" i="19"/>
  <c r="AX61" i="19"/>
  <c r="AR61" i="19"/>
  <c r="AJ61" i="19"/>
  <c r="AD61" i="19"/>
  <c r="AA61" i="19"/>
  <c r="X61" i="19"/>
  <c r="F70" i="22" s="1"/>
  <c r="U61" i="19"/>
  <c r="C70" i="22" s="1"/>
  <c r="T61" i="19"/>
  <c r="O61" i="19"/>
  <c r="N61" i="19"/>
  <c r="J61" i="19"/>
  <c r="G61" i="19"/>
  <c r="D61" i="19"/>
  <c r="DC60" i="19"/>
  <c r="DA60" i="19" s="1"/>
  <c r="CY60" i="19" s="1"/>
  <c r="CX60" i="19"/>
  <c r="CL60" i="19"/>
  <c r="CI60" i="19"/>
  <c r="CF60" i="19"/>
  <c r="CC60" i="19"/>
  <c r="CB60" i="19"/>
  <c r="BV60" i="19"/>
  <c r="BQ60" i="19"/>
  <c r="BH60" i="19"/>
  <c r="AY60" i="19"/>
  <c r="AX60" i="19"/>
  <c r="AR60" i="19"/>
  <c r="AJ60" i="19"/>
  <c r="AD60" i="19"/>
  <c r="AA60" i="19"/>
  <c r="X60" i="19"/>
  <c r="F69" i="22" s="1"/>
  <c r="U60" i="19"/>
  <c r="C69" i="22" s="1"/>
  <c r="T60" i="19"/>
  <c r="O60" i="19"/>
  <c r="N60" i="19"/>
  <c r="J60" i="19"/>
  <c r="G60" i="19"/>
  <c r="D60" i="19"/>
  <c r="DC59" i="19"/>
  <c r="DA59" i="19"/>
  <c r="CY59" i="19" s="1"/>
  <c r="CX59" i="19"/>
  <c r="DE59" i="19" s="1"/>
  <c r="CL59" i="19"/>
  <c r="CI59" i="19"/>
  <c r="CF59" i="19"/>
  <c r="CC59" i="19"/>
  <c r="CB59" i="19"/>
  <c r="BV59" i="19"/>
  <c r="BQ59" i="19"/>
  <c r="BH59" i="19"/>
  <c r="AY59" i="19"/>
  <c r="AX59" i="19"/>
  <c r="AR59" i="19"/>
  <c r="AJ59" i="19"/>
  <c r="AD59" i="19"/>
  <c r="AA59" i="19"/>
  <c r="X59" i="19"/>
  <c r="F68" i="22" s="1"/>
  <c r="U59" i="19"/>
  <c r="C68" i="22" s="1"/>
  <c r="T59" i="19"/>
  <c r="O59" i="19"/>
  <c r="N59" i="19"/>
  <c r="J59" i="19"/>
  <c r="G59" i="19"/>
  <c r="D59" i="19"/>
  <c r="DC58" i="19"/>
  <c r="DA58" i="19" s="1"/>
  <c r="CY58" i="19" s="1"/>
  <c r="CX58" i="19"/>
  <c r="CL58" i="19"/>
  <c r="CI58" i="19"/>
  <c r="CF58" i="19"/>
  <c r="CC58" i="19"/>
  <c r="CB58" i="19"/>
  <c r="BV58" i="19"/>
  <c r="BQ58" i="19"/>
  <c r="BH58" i="19"/>
  <c r="AY58" i="19"/>
  <c r="AX58" i="19"/>
  <c r="AR58" i="19"/>
  <c r="AJ58" i="19"/>
  <c r="AD58" i="19"/>
  <c r="AA58" i="19"/>
  <c r="X58" i="19"/>
  <c r="F67" i="22" s="1"/>
  <c r="U58" i="19"/>
  <c r="C67" i="22" s="1"/>
  <c r="T58" i="19"/>
  <c r="O58" i="19"/>
  <c r="N58" i="19"/>
  <c r="J58" i="19"/>
  <c r="G58" i="19"/>
  <c r="D58" i="19"/>
  <c r="DC57" i="19"/>
  <c r="DA57" i="19" s="1"/>
  <c r="CY57" i="19" s="1"/>
  <c r="CX57" i="19"/>
  <c r="CL57" i="19"/>
  <c r="CI57" i="19"/>
  <c r="CF57" i="19"/>
  <c r="CC57" i="19"/>
  <c r="CB57" i="19"/>
  <c r="BV57" i="19"/>
  <c r="BQ57" i="19"/>
  <c r="BH57" i="19"/>
  <c r="AY57" i="19"/>
  <c r="AX57" i="19"/>
  <c r="AR57" i="19"/>
  <c r="AJ57" i="19"/>
  <c r="AD57" i="19"/>
  <c r="AA57" i="19"/>
  <c r="X57" i="19"/>
  <c r="F66" i="22" s="1"/>
  <c r="U57" i="19"/>
  <c r="C66" i="22" s="1"/>
  <c r="T57" i="19"/>
  <c r="O57" i="19"/>
  <c r="N57" i="19"/>
  <c r="G57" i="19"/>
  <c r="D57" i="19"/>
  <c r="DC56" i="19"/>
  <c r="DA56" i="19" s="1"/>
  <c r="CY56" i="19" s="1"/>
  <c r="CX56" i="19"/>
  <c r="CL56" i="19"/>
  <c r="CI56" i="19"/>
  <c r="CF56" i="19"/>
  <c r="CC56" i="19"/>
  <c r="CB56" i="19"/>
  <c r="BV56" i="19"/>
  <c r="BQ56" i="19"/>
  <c r="BH56" i="19"/>
  <c r="AY56" i="19"/>
  <c r="AX56" i="19"/>
  <c r="AR56" i="19"/>
  <c r="AJ56" i="19"/>
  <c r="AD56" i="19"/>
  <c r="AA56" i="19"/>
  <c r="X56" i="19"/>
  <c r="F65" i="22" s="1"/>
  <c r="U56" i="19"/>
  <c r="C65" i="22" s="1"/>
  <c r="T56" i="19"/>
  <c r="O56" i="19"/>
  <c r="N56" i="19"/>
  <c r="J56" i="19"/>
  <c r="G56" i="19"/>
  <c r="D56" i="19"/>
  <c r="DC55" i="19"/>
  <c r="DA55" i="19" s="1"/>
  <c r="CY55" i="19" s="1"/>
  <c r="CX55" i="19"/>
  <c r="CL55" i="19"/>
  <c r="CI55" i="19"/>
  <c r="CF55" i="19"/>
  <c r="CC55" i="19"/>
  <c r="CB55" i="19"/>
  <c r="BV55" i="19"/>
  <c r="BQ55" i="19"/>
  <c r="BH55" i="19"/>
  <c r="AY55" i="19"/>
  <c r="AX55" i="19"/>
  <c r="AR55" i="19"/>
  <c r="AJ55" i="19"/>
  <c r="AD55" i="19"/>
  <c r="AA55" i="19"/>
  <c r="X55" i="19"/>
  <c r="F64" i="22" s="1"/>
  <c r="U55" i="19"/>
  <c r="C64" i="22" s="1"/>
  <c r="T55" i="19"/>
  <c r="O55" i="19"/>
  <c r="N55" i="19"/>
  <c r="J55" i="19"/>
  <c r="G55" i="19"/>
  <c r="D55" i="19"/>
  <c r="DC54" i="19"/>
  <c r="DA54" i="19" s="1"/>
  <c r="CY54" i="19" s="1"/>
  <c r="CX54" i="19"/>
  <c r="DE54" i="19" s="1"/>
  <c r="CL54" i="19"/>
  <c r="CI54" i="19"/>
  <c r="CF54" i="19"/>
  <c r="CC54" i="19"/>
  <c r="CB54" i="19"/>
  <c r="BV54" i="19"/>
  <c r="BQ54" i="19"/>
  <c r="BH54" i="19"/>
  <c r="AY54" i="19"/>
  <c r="AX54" i="19"/>
  <c r="AR54" i="19"/>
  <c r="AJ54" i="19"/>
  <c r="AD54" i="19"/>
  <c r="AA54" i="19"/>
  <c r="X54" i="19"/>
  <c r="F63" i="22" s="1"/>
  <c r="U54" i="19"/>
  <c r="C63" i="22" s="1"/>
  <c r="T54" i="19"/>
  <c r="O54" i="19"/>
  <c r="N54" i="19"/>
  <c r="J54" i="19"/>
  <c r="G54" i="19"/>
  <c r="D54" i="19"/>
  <c r="DC53" i="19"/>
  <c r="DA53" i="19" s="1"/>
  <c r="CY53" i="19" s="1"/>
  <c r="CX53" i="19"/>
  <c r="CQ53" i="19"/>
  <c r="CL53" i="19"/>
  <c r="CI53" i="19"/>
  <c r="CF53" i="19"/>
  <c r="CC53" i="19"/>
  <c r="CB53" i="19"/>
  <c r="BV53" i="19"/>
  <c r="BQ53" i="19"/>
  <c r="BH53" i="19"/>
  <c r="AY53" i="19"/>
  <c r="AX53" i="19"/>
  <c r="AR53" i="19"/>
  <c r="AJ53" i="19"/>
  <c r="AD53" i="19"/>
  <c r="AA53" i="19"/>
  <c r="X53" i="19"/>
  <c r="F62" i="22" s="1"/>
  <c r="U53" i="19"/>
  <c r="T53" i="19"/>
  <c r="O53" i="19"/>
  <c r="N53" i="19"/>
  <c r="G53" i="19"/>
  <c r="D53" i="19"/>
  <c r="B65" i="22" l="1"/>
  <c r="H65" i="22" s="1"/>
  <c r="P61" i="26"/>
  <c r="V69" i="24"/>
  <c r="AB69" i="24" s="1"/>
  <c r="V95" i="24"/>
  <c r="AB95" i="24" s="1"/>
  <c r="V85" i="24"/>
  <c r="AB85" i="24" s="1"/>
  <c r="V96" i="24"/>
  <c r="AB96" i="24" s="1"/>
  <c r="BY76" i="19"/>
  <c r="P39" i="26"/>
  <c r="P50" i="26"/>
  <c r="V71" i="24"/>
  <c r="AB71" i="24" s="1"/>
  <c r="V81" i="24"/>
  <c r="AB81" i="24" s="1"/>
  <c r="V80" i="24"/>
  <c r="AB80" i="24" s="1"/>
  <c r="V70" i="24"/>
  <c r="AB70" i="24" s="1"/>
  <c r="V92" i="24"/>
  <c r="AB92" i="24" s="1"/>
  <c r="V62" i="24"/>
  <c r="AB62" i="24" s="1"/>
  <c r="V63" i="24"/>
  <c r="AB63" i="24" s="1"/>
  <c r="V68" i="24"/>
  <c r="AB68" i="24" s="1"/>
  <c r="V79" i="24"/>
  <c r="AB79" i="24" s="1"/>
  <c r="V90" i="24"/>
  <c r="AB90" i="24" s="1"/>
  <c r="V82" i="24"/>
  <c r="AB82" i="24" s="1"/>
  <c r="V72" i="24"/>
  <c r="AB72" i="24" s="1"/>
  <c r="V83" i="24"/>
  <c r="AB83" i="24" s="1"/>
  <c r="V94" i="24"/>
  <c r="AB94" i="24" s="1"/>
  <c r="V73" i="24"/>
  <c r="AB73" i="24" s="1"/>
  <c r="V84" i="24"/>
  <c r="AB84" i="24" s="1"/>
  <c r="V74" i="24"/>
  <c r="AB74" i="24" s="1"/>
  <c r="P47" i="26"/>
  <c r="P58" i="26"/>
  <c r="CT87" i="19"/>
  <c r="CT98" i="19"/>
  <c r="CT67" i="19"/>
  <c r="CT78" i="19"/>
  <c r="CT68" i="19"/>
  <c r="CT58" i="19"/>
  <c r="CT69" i="19"/>
  <c r="CT59" i="19"/>
  <c r="CT70" i="19"/>
  <c r="CT81" i="19"/>
  <c r="CT92" i="19"/>
  <c r="P36" i="26"/>
  <c r="CT60" i="19"/>
  <c r="CT71" i="19"/>
  <c r="CT82" i="19"/>
  <c r="CT93" i="19"/>
  <c r="CT55" i="19"/>
  <c r="P37" i="26"/>
  <c r="P48" i="26"/>
  <c r="P59" i="26"/>
  <c r="CT65" i="19"/>
  <c r="CT89" i="19"/>
  <c r="CT61" i="19"/>
  <c r="CT72" i="19"/>
  <c r="CT83" i="19"/>
  <c r="CT94" i="19"/>
  <c r="CT79" i="19"/>
  <c r="CT73" i="19"/>
  <c r="CT84" i="19"/>
  <c r="CT95" i="19"/>
  <c r="CT88" i="19"/>
  <c r="CT56" i="19"/>
  <c r="CT57" i="19"/>
  <c r="CT80" i="19"/>
  <c r="CT90" i="19"/>
  <c r="CT63" i="19"/>
  <c r="CT74" i="19"/>
  <c r="CT85" i="19"/>
  <c r="CT96" i="19"/>
  <c r="CT53" i="19"/>
  <c r="P40" i="26"/>
  <c r="BY78" i="19"/>
  <c r="P51" i="26"/>
  <c r="DE86" i="19"/>
  <c r="P62" i="26"/>
  <c r="CT62" i="19"/>
  <c r="CT97" i="19"/>
  <c r="CT76" i="19"/>
  <c r="CT66" i="19"/>
  <c r="CT77" i="19"/>
  <c r="CT91" i="19"/>
  <c r="CT64" i="19"/>
  <c r="CT75" i="19"/>
  <c r="CT86" i="19"/>
  <c r="CT54" i="19"/>
  <c r="P41" i="26"/>
  <c r="P52" i="26"/>
  <c r="P63" i="26"/>
  <c r="B106" i="22"/>
  <c r="H106" i="22" s="1"/>
  <c r="B80" i="22"/>
  <c r="H80" i="22" s="1"/>
  <c r="B102" i="22"/>
  <c r="H102" i="22" s="1"/>
  <c r="B99" i="22"/>
  <c r="H99" i="22" s="1"/>
  <c r="B72" i="22"/>
  <c r="H72" i="22" s="1"/>
  <c r="B86" i="22"/>
  <c r="H86" i="22" s="1"/>
  <c r="B81" i="22"/>
  <c r="H81" i="22" s="1"/>
  <c r="B92" i="22"/>
  <c r="H92" i="22" s="1"/>
  <c r="B71" i="22"/>
  <c r="H71" i="22" s="1"/>
  <c r="B93" i="22"/>
  <c r="H93" i="22" s="1"/>
  <c r="CS66" i="19"/>
  <c r="CR66" i="19"/>
  <c r="CU66" i="19" s="1"/>
  <c r="CR77" i="19"/>
  <c r="CU77" i="19" s="1"/>
  <c r="CS77" i="19"/>
  <c r="CS88" i="19"/>
  <c r="CR88" i="19"/>
  <c r="CU88" i="19" s="1"/>
  <c r="CR67" i="19"/>
  <c r="CU67" i="19" s="1"/>
  <c r="CS67" i="19"/>
  <c r="CR68" i="19"/>
  <c r="CU68" i="19" s="1"/>
  <c r="CS68" i="19"/>
  <c r="CR79" i="19"/>
  <c r="CU79" i="19" s="1"/>
  <c r="CS79" i="19"/>
  <c r="CR69" i="19"/>
  <c r="CU69" i="19" s="1"/>
  <c r="CS69" i="19"/>
  <c r="CR70" i="19"/>
  <c r="CU70" i="19" s="1"/>
  <c r="CS70" i="19"/>
  <c r="BY84" i="19"/>
  <c r="CR92" i="19"/>
  <c r="CU92" i="19" s="1"/>
  <c r="CS92" i="19"/>
  <c r="CR60" i="19"/>
  <c r="CU60" i="19" s="1"/>
  <c r="CS60" i="19"/>
  <c r="CR71" i="19"/>
  <c r="CU71" i="19" s="1"/>
  <c r="CS71" i="19"/>
  <c r="CS82" i="19"/>
  <c r="CR82" i="19"/>
  <c r="CU82" i="19" s="1"/>
  <c r="CR93" i="19"/>
  <c r="CU93" i="19" s="1"/>
  <c r="CS93" i="19"/>
  <c r="CR81" i="19"/>
  <c r="CU81" i="19" s="1"/>
  <c r="CS81" i="19"/>
  <c r="CR61" i="19"/>
  <c r="CU61" i="19" s="1"/>
  <c r="CS61" i="19"/>
  <c r="CR72" i="19"/>
  <c r="CU72" i="19" s="1"/>
  <c r="CS72" i="19"/>
  <c r="CR83" i="19"/>
  <c r="CU83" i="19" s="1"/>
  <c r="CS83" i="19"/>
  <c r="CS57" i="19"/>
  <c r="CR57" i="19"/>
  <c r="CU57" i="19" s="1"/>
  <c r="CR94" i="19"/>
  <c r="CU94" i="19" s="1"/>
  <c r="CS94" i="19"/>
  <c r="CS73" i="19"/>
  <c r="CR73" i="19"/>
  <c r="CU73" i="19" s="1"/>
  <c r="CR84" i="19"/>
  <c r="CU84" i="19" s="1"/>
  <c r="CS84" i="19"/>
  <c r="CR63" i="19"/>
  <c r="CU63" i="19" s="1"/>
  <c r="CS63" i="19"/>
  <c r="CR85" i="19"/>
  <c r="CU85" i="19" s="1"/>
  <c r="CS85" i="19"/>
  <c r="CR91" i="19"/>
  <c r="CU91" i="19" s="1"/>
  <c r="CS91" i="19"/>
  <c r="CS59" i="19"/>
  <c r="CR59" i="19"/>
  <c r="CU59" i="19" s="1"/>
  <c r="CS53" i="19"/>
  <c r="CR53" i="19"/>
  <c r="CU53" i="19" s="1"/>
  <c r="CR96" i="19"/>
  <c r="CU96" i="19" s="1"/>
  <c r="CS96" i="19"/>
  <c r="CS56" i="19"/>
  <c r="CR56" i="19"/>
  <c r="CU56" i="19" s="1"/>
  <c r="CR95" i="19"/>
  <c r="CU95" i="19" s="1"/>
  <c r="CS95" i="19"/>
  <c r="CR64" i="19"/>
  <c r="CU64" i="19" s="1"/>
  <c r="CS64" i="19"/>
  <c r="CR86" i="19"/>
  <c r="CU86" i="19" s="1"/>
  <c r="CS86" i="19"/>
  <c r="BY62" i="19"/>
  <c r="CR97" i="19"/>
  <c r="CU97" i="19" s="1"/>
  <c r="CS97" i="19"/>
  <c r="BY61" i="19"/>
  <c r="CS54" i="19"/>
  <c r="CR54" i="19"/>
  <c r="CU54" i="19" s="1"/>
  <c r="CS65" i="19"/>
  <c r="CR65" i="19"/>
  <c r="CU65" i="19" s="1"/>
  <c r="CS76" i="19"/>
  <c r="CR76" i="19"/>
  <c r="CU76" i="19" s="1"/>
  <c r="BY79" i="19"/>
  <c r="CS87" i="19"/>
  <c r="CR87" i="19"/>
  <c r="CU87" i="19" s="1"/>
  <c r="CR78" i="19"/>
  <c r="CU78" i="19" s="1"/>
  <c r="CS78" i="19"/>
  <c r="CS89" i="19"/>
  <c r="CR89" i="19"/>
  <c r="CU89" i="19" s="1"/>
  <c r="CS90" i="19"/>
  <c r="CR90" i="19"/>
  <c r="CU90" i="19" s="1"/>
  <c r="CS58" i="19"/>
  <c r="CR58" i="19"/>
  <c r="CU58" i="19" s="1"/>
  <c r="CS80" i="19"/>
  <c r="CR80" i="19"/>
  <c r="CU80" i="19" s="1"/>
  <c r="BY83" i="19"/>
  <c r="BY54" i="19"/>
  <c r="CR62" i="19"/>
  <c r="CU62" i="19" s="1"/>
  <c r="CS62" i="19"/>
  <c r="CR74" i="19"/>
  <c r="CU74" i="19" s="1"/>
  <c r="CS74" i="19"/>
  <c r="CR75" i="19"/>
  <c r="CU75" i="19" s="1"/>
  <c r="CS75" i="19"/>
  <c r="CR55" i="19"/>
  <c r="CU55" i="19" s="1"/>
  <c r="CS55" i="19"/>
  <c r="CS98" i="19"/>
  <c r="CR98" i="19"/>
  <c r="CU98" i="19" s="1"/>
  <c r="B78" i="22"/>
  <c r="H78" i="22" s="1"/>
  <c r="B100" i="22"/>
  <c r="H100" i="22" s="1"/>
  <c r="B79" i="22"/>
  <c r="H79" i="22" s="1"/>
  <c r="BY65" i="19"/>
  <c r="BY87" i="19"/>
  <c r="BY80" i="19"/>
  <c r="BY88" i="19"/>
  <c r="BY81" i="19"/>
  <c r="BY74" i="19"/>
  <c r="BY67" i="19"/>
  <c r="BY82" i="19"/>
  <c r="BY75" i="19"/>
  <c r="B66" i="22"/>
  <c r="H66" i="22" s="1"/>
  <c r="B73" i="22"/>
  <c r="H73" i="22" s="1"/>
  <c r="BY68" i="19"/>
  <c r="B95" i="22"/>
  <c r="H95" i="22" s="1"/>
  <c r="BY90" i="19"/>
  <c r="BY97" i="19"/>
  <c r="BY53" i="19"/>
  <c r="DE66" i="19"/>
  <c r="B88" i="22"/>
  <c r="H88" i="22" s="1"/>
  <c r="BY98" i="19"/>
  <c r="BY95" i="19"/>
  <c r="BY69" i="19"/>
  <c r="BY91" i="19"/>
  <c r="BY77" i="19"/>
  <c r="BY89" i="19"/>
  <c r="BY92" i="19"/>
  <c r="BY96" i="19"/>
  <c r="BY70" i="19"/>
  <c r="BY56" i="19"/>
  <c r="BY63" i="19"/>
  <c r="BY85" i="19"/>
  <c r="BY58" i="19"/>
  <c r="BY94" i="19"/>
  <c r="BY73" i="19"/>
  <c r="BY60" i="19"/>
  <c r="BY71" i="19"/>
  <c r="BY93" i="19"/>
  <c r="BY72" i="19"/>
  <c r="BY59" i="19"/>
  <c r="BY66" i="19"/>
  <c r="BY55" i="19"/>
  <c r="BY57" i="19"/>
  <c r="BY64" i="19"/>
  <c r="BY86" i="19"/>
  <c r="B96" i="22"/>
  <c r="H96" i="22" s="1"/>
  <c r="B103" i="22"/>
  <c r="H103" i="22" s="1"/>
  <c r="B101" i="22"/>
  <c r="H101" i="22" s="1"/>
  <c r="DE79" i="19"/>
  <c r="S91" i="24"/>
  <c r="AC91" i="24" s="1"/>
  <c r="S63" i="24"/>
  <c r="Q63" i="24" s="1"/>
  <c r="B97" i="22"/>
  <c r="H97" i="22" s="1"/>
  <c r="B104" i="22"/>
  <c r="H104" i="22" s="1"/>
  <c r="B105" i="22"/>
  <c r="H105" i="22" s="1"/>
  <c r="B94" i="22"/>
  <c r="H94" i="22" s="1"/>
  <c r="B77" i="22"/>
  <c r="H77" i="22" s="1"/>
  <c r="B84" i="22"/>
  <c r="H84" i="22" s="1"/>
  <c r="B91" i="22"/>
  <c r="H91" i="22" s="1"/>
  <c r="B67" i="22"/>
  <c r="H67" i="22" s="1"/>
  <c r="B74" i="22"/>
  <c r="H74" i="22" s="1"/>
  <c r="B82" i="22"/>
  <c r="H82" i="22" s="1"/>
  <c r="B89" i="22"/>
  <c r="H89" i="22" s="1"/>
  <c r="B83" i="22"/>
  <c r="H83" i="22" s="1"/>
  <c r="B90" i="22"/>
  <c r="H90" i="22" s="1"/>
  <c r="B63" i="22"/>
  <c r="H63" i="22" s="1"/>
  <c r="B70" i="22"/>
  <c r="H70" i="22" s="1"/>
  <c r="S75" i="24"/>
  <c r="F87" i="24"/>
  <c r="D43" i="26" s="1"/>
  <c r="U100" i="24"/>
  <c r="Q100" i="22"/>
  <c r="F101" i="24"/>
  <c r="D57" i="26" s="1"/>
  <c r="F57" i="26" s="1"/>
  <c r="J80" i="24"/>
  <c r="M80" i="22"/>
  <c r="U66" i="24"/>
  <c r="Q66" i="22"/>
  <c r="F67" i="24"/>
  <c r="J94" i="24"/>
  <c r="M94" i="22"/>
  <c r="V98" i="24"/>
  <c r="AB98" i="24" s="1"/>
  <c r="J67" i="24"/>
  <c r="M67" i="22"/>
  <c r="S69" i="24"/>
  <c r="U73" i="24"/>
  <c r="AO73" i="24" s="1"/>
  <c r="Q73" i="22"/>
  <c r="F74" i="24"/>
  <c r="U80" i="24"/>
  <c r="Q80" i="22"/>
  <c r="F88" i="24"/>
  <c r="D44" i="26" s="1"/>
  <c r="V64" i="24"/>
  <c r="AB64" i="24" s="1"/>
  <c r="J74" i="24"/>
  <c r="M74" i="22"/>
  <c r="S90" i="24"/>
  <c r="U94" i="24"/>
  <c r="Q94" i="22"/>
  <c r="F95" i="24"/>
  <c r="D51" i="26" s="1"/>
  <c r="F51" i="26" s="1"/>
  <c r="S97" i="24"/>
  <c r="J102" i="24"/>
  <c r="M102" i="22"/>
  <c r="S104" i="24"/>
  <c r="U67" i="24"/>
  <c r="Q67" i="22"/>
  <c r="V78" i="24"/>
  <c r="AB78" i="24" s="1"/>
  <c r="J68" i="24"/>
  <c r="M68" i="22"/>
  <c r="S77" i="24"/>
  <c r="U81" i="24"/>
  <c r="Q81" i="22"/>
  <c r="V65" i="24"/>
  <c r="AB65" i="24" s="1"/>
  <c r="J75" i="24"/>
  <c r="M75" i="22"/>
  <c r="F82" i="24"/>
  <c r="D38" i="26" s="1"/>
  <c r="S84" i="24"/>
  <c r="U95" i="24"/>
  <c r="Q95" i="22"/>
  <c r="S98" i="24"/>
  <c r="F103" i="24"/>
  <c r="D59" i="26" s="1"/>
  <c r="F59" i="26" s="1"/>
  <c r="S105" i="24"/>
  <c r="S64" i="24"/>
  <c r="F76" i="24"/>
  <c r="V66" i="24"/>
  <c r="AB66" i="24" s="1"/>
  <c r="J69" i="24"/>
  <c r="M69" i="22"/>
  <c r="J76" i="24"/>
  <c r="M76" i="22"/>
  <c r="S78" i="24"/>
  <c r="U82" i="24"/>
  <c r="Q82" i="22"/>
  <c r="F83" i="24"/>
  <c r="D39" i="26" s="1"/>
  <c r="S85" i="24"/>
  <c r="U89" i="24"/>
  <c r="Q89" i="22"/>
  <c r="F90" i="24"/>
  <c r="D46" i="26" s="1"/>
  <c r="S92" i="24"/>
  <c r="U96" i="24"/>
  <c r="Q96" i="22"/>
  <c r="F97" i="24"/>
  <c r="D53" i="26" s="1"/>
  <c r="F53" i="26" s="1"/>
  <c r="S99" i="24"/>
  <c r="U103" i="24"/>
  <c r="Q103" i="22"/>
  <c r="F104" i="24"/>
  <c r="D60" i="26" s="1"/>
  <c r="F60" i="26" s="1"/>
  <c r="S106" i="24"/>
  <c r="J62" i="24"/>
  <c r="M62" i="22"/>
  <c r="B68" i="22"/>
  <c r="H68" i="22" s="1"/>
  <c r="J83" i="24"/>
  <c r="M83" i="22"/>
  <c r="DE74" i="19"/>
  <c r="V87" i="24"/>
  <c r="AB87" i="24" s="1"/>
  <c r="J90" i="24"/>
  <c r="M90" i="22"/>
  <c r="J97" i="24"/>
  <c r="M97" i="22"/>
  <c r="V101" i="24"/>
  <c r="AB101" i="24" s="1"/>
  <c r="J104" i="24"/>
  <c r="M104" i="22"/>
  <c r="U72" i="24"/>
  <c r="Q72" i="22"/>
  <c r="S70" i="24"/>
  <c r="U75" i="24"/>
  <c r="Q75" i="22"/>
  <c r="U62" i="24"/>
  <c r="Q62" i="22"/>
  <c r="F63" i="24"/>
  <c r="S65" i="24"/>
  <c r="U69" i="24"/>
  <c r="Q69" i="22"/>
  <c r="F70" i="24"/>
  <c r="B75" i="22"/>
  <c r="H75" i="22" s="1"/>
  <c r="U76" i="24"/>
  <c r="Q76" i="22"/>
  <c r="F77" i="24"/>
  <c r="S107" i="24"/>
  <c r="V91" i="24"/>
  <c r="AB91" i="24" s="1"/>
  <c r="S76" i="24"/>
  <c r="F68" i="24"/>
  <c r="F75" i="24"/>
  <c r="S79" i="24"/>
  <c r="U83" i="24"/>
  <c r="Q83" i="22"/>
  <c r="S86" i="24"/>
  <c r="U90" i="24"/>
  <c r="Q90" i="22"/>
  <c r="F91" i="24"/>
  <c r="D47" i="26" s="1"/>
  <c r="F47" i="26" s="1"/>
  <c r="S93" i="24"/>
  <c r="U97" i="24"/>
  <c r="Q97" i="22"/>
  <c r="F98" i="24"/>
  <c r="D54" i="26" s="1"/>
  <c r="F54" i="26" s="1"/>
  <c r="S100" i="24"/>
  <c r="U104" i="24"/>
  <c r="Q104" i="22"/>
  <c r="F105" i="24"/>
  <c r="D61" i="26" s="1"/>
  <c r="F61" i="26" s="1"/>
  <c r="U79" i="24"/>
  <c r="Q79" i="22"/>
  <c r="V77" i="24"/>
  <c r="AB77" i="24" s="1"/>
  <c r="S62" i="24"/>
  <c r="F81" i="24"/>
  <c r="D37" i="26" s="1"/>
  <c r="J81" i="24"/>
  <c r="M81" i="22"/>
  <c r="V107" i="24"/>
  <c r="AB107" i="24" s="1"/>
  <c r="S72" i="24"/>
  <c r="DE68" i="19"/>
  <c r="F84" i="24"/>
  <c r="D40" i="26" s="1"/>
  <c r="J84" i="24"/>
  <c r="M84" i="22"/>
  <c r="V88" i="24"/>
  <c r="AB88" i="24" s="1"/>
  <c r="J91" i="24"/>
  <c r="M91" i="22"/>
  <c r="J98" i="24"/>
  <c r="M98" i="22"/>
  <c r="V102" i="24"/>
  <c r="AB102" i="24" s="1"/>
  <c r="J105" i="24"/>
  <c r="M105" i="22"/>
  <c r="V99" i="24"/>
  <c r="AB99" i="24" s="1"/>
  <c r="J77" i="24"/>
  <c r="M77" i="22"/>
  <c r="C62" i="22"/>
  <c r="B62" i="22" s="1"/>
  <c r="H62" i="22" s="1"/>
  <c r="U63" i="24"/>
  <c r="Q63" i="22"/>
  <c r="F64" i="24"/>
  <c r="S66" i="24"/>
  <c r="B69" i="22"/>
  <c r="H69" i="22" s="1"/>
  <c r="U70" i="24"/>
  <c r="Q70" i="22"/>
  <c r="B76" i="22"/>
  <c r="H76" i="22" s="1"/>
  <c r="U77" i="24"/>
  <c r="Q77" i="22"/>
  <c r="U74" i="24"/>
  <c r="Q74" i="22"/>
  <c r="U84" i="24"/>
  <c r="Q84" i="22"/>
  <c r="S87" i="24"/>
  <c r="U91" i="24"/>
  <c r="Q91" i="22"/>
  <c r="F92" i="24"/>
  <c r="D48" i="26" s="1"/>
  <c r="F48" i="26" s="1"/>
  <c r="U98" i="24"/>
  <c r="Q98" i="22"/>
  <c r="F99" i="24"/>
  <c r="D55" i="26" s="1"/>
  <c r="F55" i="26" s="1"/>
  <c r="S101" i="24"/>
  <c r="U105" i="24"/>
  <c r="Q105" i="22"/>
  <c r="F106" i="24"/>
  <c r="D62" i="26" s="1"/>
  <c r="F62" i="26" s="1"/>
  <c r="H62" i="26" s="1"/>
  <c r="U107" i="24"/>
  <c r="Q107" i="22"/>
  <c r="J87" i="24"/>
  <c r="M87" i="22"/>
  <c r="J71" i="24"/>
  <c r="M71" i="22"/>
  <c r="V75" i="24"/>
  <c r="AB75" i="24" s="1"/>
  <c r="J78" i="24"/>
  <c r="M78" i="22"/>
  <c r="J85" i="24"/>
  <c r="M85" i="22"/>
  <c r="J92" i="24"/>
  <c r="M92" i="22"/>
  <c r="S94" i="24"/>
  <c r="J99" i="24"/>
  <c r="M99" i="22"/>
  <c r="J106" i="24"/>
  <c r="M106" i="22"/>
  <c r="J95" i="24"/>
  <c r="M95" i="22"/>
  <c r="F96" i="24"/>
  <c r="D52" i="26" s="1"/>
  <c r="F52" i="26" s="1"/>
  <c r="V93" i="24"/>
  <c r="AB93" i="24" s="1"/>
  <c r="F62" i="24"/>
  <c r="J64" i="24"/>
  <c r="M64" i="22"/>
  <c r="S67" i="24"/>
  <c r="V89" i="24"/>
  <c r="AB89" i="24" s="1"/>
  <c r="V103" i="24"/>
  <c r="AB103" i="24" s="1"/>
  <c r="J66" i="24"/>
  <c r="M66" i="22"/>
  <c r="V105" i="24"/>
  <c r="AB105" i="24" s="1"/>
  <c r="F65" i="24"/>
  <c r="U71" i="24"/>
  <c r="Q71" i="22"/>
  <c r="F72" i="24"/>
  <c r="S74" i="24"/>
  <c r="U78" i="24"/>
  <c r="Q78" i="22"/>
  <c r="F79" i="24"/>
  <c r="S81" i="24"/>
  <c r="U85" i="24"/>
  <c r="Q85" i="22"/>
  <c r="F86" i="24"/>
  <c r="D42" i="26" s="1"/>
  <c r="S88" i="24"/>
  <c r="U92" i="24"/>
  <c r="Q92" i="22"/>
  <c r="F93" i="24"/>
  <c r="D49" i="26" s="1"/>
  <c r="F49" i="26" s="1"/>
  <c r="B98" i="22"/>
  <c r="H98" i="22" s="1"/>
  <c r="U99" i="24"/>
  <c r="Q99" i="22"/>
  <c r="F100" i="24"/>
  <c r="D56" i="26" s="1"/>
  <c r="F56" i="26" s="1"/>
  <c r="S102" i="24"/>
  <c r="U106" i="24"/>
  <c r="Q106" i="22"/>
  <c r="F107" i="24"/>
  <c r="D63" i="26" s="1"/>
  <c r="F63" i="26" s="1"/>
  <c r="H63" i="26" s="1"/>
  <c r="F69" i="24"/>
  <c r="S71" i="24"/>
  <c r="F85" i="24"/>
  <c r="D41" i="26" s="1"/>
  <c r="J86" i="24"/>
  <c r="M86" i="22"/>
  <c r="J93" i="24"/>
  <c r="M93" i="22"/>
  <c r="S95" i="24"/>
  <c r="J100" i="24"/>
  <c r="M100" i="22"/>
  <c r="J107" i="24"/>
  <c r="M107" i="22"/>
  <c r="F73" i="24"/>
  <c r="F80" i="24"/>
  <c r="U86" i="24"/>
  <c r="Q86" i="22"/>
  <c r="U93" i="24"/>
  <c r="Q93" i="22"/>
  <c r="J73" i="24"/>
  <c r="M73" i="22"/>
  <c r="S82" i="24"/>
  <c r="S89" i="24"/>
  <c r="F94" i="24"/>
  <c r="D50" i="26" s="1"/>
  <c r="F50" i="26" s="1"/>
  <c r="S96" i="24"/>
  <c r="J101" i="24"/>
  <c r="M101" i="22"/>
  <c r="S103" i="24"/>
  <c r="U87" i="24"/>
  <c r="Q87" i="22"/>
  <c r="U101" i="24"/>
  <c r="Q101" i="22"/>
  <c r="F102" i="24"/>
  <c r="D58" i="26" s="1"/>
  <c r="F58" i="26" s="1"/>
  <c r="S83" i="24"/>
  <c r="J88" i="24"/>
  <c r="M88" i="22"/>
  <c r="V106" i="24"/>
  <c r="AB106" i="24" s="1"/>
  <c r="U88" i="24"/>
  <c r="Q88" i="22"/>
  <c r="U102" i="24"/>
  <c r="Q102" i="22"/>
  <c r="F89" i="24"/>
  <c r="D45" i="26" s="1"/>
  <c r="U68" i="24"/>
  <c r="Q68" i="22"/>
  <c r="J82" i="24"/>
  <c r="M82" i="22"/>
  <c r="V86" i="24"/>
  <c r="AB86" i="24" s="1"/>
  <c r="J89" i="24"/>
  <c r="M89" i="22"/>
  <c r="J96" i="24"/>
  <c r="M96" i="22"/>
  <c r="V100" i="24"/>
  <c r="AB100" i="24" s="1"/>
  <c r="J103" i="24"/>
  <c r="M103" i="22"/>
  <c r="J63" i="24"/>
  <c r="M63" i="22"/>
  <c r="V67" i="24"/>
  <c r="AB67" i="24" s="1"/>
  <c r="J70" i="24"/>
  <c r="M70" i="22"/>
  <c r="F71" i="24"/>
  <c r="S73" i="24"/>
  <c r="F78" i="24"/>
  <c r="S80" i="24"/>
  <c r="U64" i="24"/>
  <c r="Q64" i="22"/>
  <c r="J65" i="24"/>
  <c r="M65" i="22"/>
  <c r="J72" i="24"/>
  <c r="M72" i="22"/>
  <c r="V76" i="24"/>
  <c r="AB76" i="24" s="1"/>
  <c r="J79" i="24"/>
  <c r="M79" i="22"/>
  <c r="B64" i="22"/>
  <c r="H64" i="22" s="1"/>
  <c r="U65" i="24"/>
  <c r="Q65" i="22"/>
  <c r="F66" i="24"/>
  <c r="S68" i="24"/>
  <c r="V97" i="24"/>
  <c r="AB97" i="24" s="1"/>
  <c r="V104" i="24"/>
  <c r="AB104" i="24" s="1"/>
  <c r="DE75" i="19"/>
  <c r="DE67" i="19"/>
  <c r="DE76" i="19"/>
  <c r="DE64" i="19"/>
  <c r="DE91" i="19"/>
  <c r="AU73" i="19"/>
  <c r="AU93" i="19"/>
  <c r="AU87" i="19"/>
  <c r="AU54" i="19"/>
  <c r="DE57" i="19"/>
  <c r="AU70" i="19"/>
  <c r="AU97" i="19"/>
  <c r="AU91" i="19"/>
  <c r="AU98" i="19"/>
  <c r="AU72" i="19"/>
  <c r="AU59" i="19"/>
  <c r="AU60" i="19"/>
  <c r="AU76" i="19"/>
  <c r="AU83" i="19"/>
  <c r="AU86" i="19"/>
  <c r="AU53" i="19"/>
  <c r="AU61" i="19"/>
  <c r="AU74" i="19"/>
  <c r="AU81" i="19"/>
  <c r="AU94" i="19"/>
  <c r="AU75" i="19"/>
  <c r="DE98" i="19"/>
  <c r="AU63" i="19"/>
  <c r="AU64" i="19"/>
  <c r="AU71" i="19"/>
  <c r="AU65" i="19"/>
  <c r="AU85" i="19"/>
  <c r="AU62" i="19"/>
  <c r="DE72" i="19"/>
  <c r="DE55" i="19"/>
  <c r="DE80" i="19"/>
  <c r="DE53" i="19"/>
  <c r="DE90" i="19"/>
  <c r="DE97" i="19"/>
  <c r="AU82" i="19"/>
  <c r="DE95" i="19"/>
  <c r="DE63" i="19"/>
  <c r="DE81" i="19"/>
  <c r="DE96" i="19"/>
  <c r="DE93" i="19"/>
  <c r="DE92" i="19"/>
  <c r="DE89" i="19"/>
  <c r="DE84" i="19"/>
  <c r="DE77" i="19"/>
  <c r="DE62" i="19"/>
  <c r="DE70" i="19"/>
  <c r="DE69" i="19"/>
  <c r="DE83" i="19"/>
  <c r="DE73" i="19"/>
  <c r="AU69" i="19"/>
  <c r="DE88" i="19"/>
  <c r="AU89" i="19"/>
  <c r="DE56" i="19"/>
  <c r="DE58" i="19"/>
  <c r="DE78" i="19"/>
  <c r="DE85" i="19"/>
  <c r="DE94" i="19"/>
  <c r="AU88" i="19"/>
  <c r="DE60" i="19"/>
  <c r="DE87" i="19"/>
  <c r="AU96" i="19"/>
  <c r="AU56" i="19"/>
  <c r="DE71" i="19"/>
  <c r="AU95" i="19"/>
  <c r="AU58" i="19"/>
  <c r="AU57" i="19"/>
  <c r="AU68" i="19"/>
  <c r="AU55" i="19"/>
  <c r="DE65" i="19"/>
  <c r="AU84" i="19"/>
  <c r="AU92" i="19"/>
  <c r="AU77" i="19"/>
  <c r="AU80" i="19"/>
  <c r="AU78" i="19"/>
  <c r="AU67" i="19"/>
  <c r="DE61" i="19"/>
  <c r="AU66" i="19"/>
  <c r="AU79" i="19"/>
  <c r="AU90" i="19"/>
  <c r="DE82" i="19"/>
  <c r="H58" i="26" l="1"/>
  <c r="G58" i="26"/>
  <c r="H57" i="26"/>
  <c r="G57" i="26"/>
  <c r="H59" i="26"/>
  <c r="G59" i="26"/>
  <c r="H61" i="26"/>
  <c r="G61" i="26"/>
  <c r="H55" i="26"/>
  <c r="G55" i="26"/>
  <c r="H51" i="26"/>
  <c r="G51" i="26"/>
  <c r="H54" i="26"/>
  <c r="G54" i="26"/>
  <c r="H60" i="26"/>
  <c r="G60" i="26"/>
  <c r="H48" i="26"/>
  <c r="G48" i="26"/>
  <c r="H52" i="26"/>
  <c r="G52" i="26"/>
  <c r="H56" i="26"/>
  <c r="G56" i="26"/>
  <c r="H53" i="26"/>
  <c r="G53" i="26"/>
  <c r="H49" i="26"/>
  <c r="G49" i="26"/>
  <c r="H47" i="26"/>
  <c r="G47" i="26"/>
  <c r="H50" i="26"/>
  <c r="G50" i="26"/>
  <c r="D36" i="26"/>
  <c r="F36" i="26" s="1"/>
  <c r="D34" i="26"/>
  <c r="F34" i="26" s="1"/>
  <c r="D35" i="26"/>
  <c r="F35" i="26" s="1"/>
  <c r="D33" i="26"/>
  <c r="F33" i="26" s="1"/>
  <c r="H33" i="26" s="1"/>
  <c r="F41" i="26"/>
  <c r="F46" i="26"/>
  <c r="F40" i="26"/>
  <c r="F38" i="26"/>
  <c r="F45" i="26"/>
  <c r="F42" i="26"/>
  <c r="F43" i="26"/>
  <c r="F39" i="26"/>
  <c r="F37" i="26"/>
  <c r="F44" i="26"/>
  <c r="T105" i="22"/>
  <c r="T103" i="22"/>
  <c r="T88" i="22"/>
  <c r="T66" i="22"/>
  <c r="AC63" i="24"/>
  <c r="T72" i="22"/>
  <c r="Q91" i="24"/>
  <c r="T77" i="22"/>
  <c r="T93" i="22"/>
  <c r="T95" i="22"/>
  <c r="T70" i="22"/>
  <c r="T74" i="22"/>
  <c r="T94" i="22"/>
  <c r="T102" i="22"/>
  <c r="T83" i="22"/>
  <c r="T89" i="22"/>
  <c r="T99" i="22"/>
  <c r="T100" i="22"/>
  <c r="T104" i="22"/>
  <c r="T71" i="22"/>
  <c r="T73" i="22"/>
  <c r="T92" i="22"/>
  <c r="T90" i="22"/>
  <c r="T63" i="22"/>
  <c r="T97" i="22"/>
  <c r="T86" i="22"/>
  <c r="T87" i="22"/>
  <c r="T91" i="22"/>
  <c r="T101" i="22"/>
  <c r="T84" i="22"/>
  <c r="T96" i="22"/>
  <c r="T98" i="22"/>
  <c r="T67" i="22"/>
  <c r="T65" i="22"/>
  <c r="T81" i="22"/>
  <c r="T107" i="22"/>
  <c r="T78" i="22"/>
  <c r="T80" i="22"/>
  <c r="T106" i="22"/>
  <c r="T85" i="22"/>
  <c r="T64" i="22"/>
  <c r="T79" i="22"/>
  <c r="T82" i="22"/>
  <c r="T69" i="22"/>
  <c r="AC80" i="24"/>
  <c r="Q80" i="24"/>
  <c r="AF100" i="24"/>
  <c r="AE100" i="24" s="1"/>
  <c r="C100" i="24" s="1"/>
  <c r="AL100" i="24"/>
  <c r="AA100" i="24"/>
  <c r="I100" i="24"/>
  <c r="AK69" i="24"/>
  <c r="E69" i="24"/>
  <c r="AO72" i="24"/>
  <c r="T72" i="24"/>
  <c r="AO65" i="24"/>
  <c r="T65" i="24"/>
  <c r="AK92" i="24"/>
  <c r="E92" i="24"/>
  <c r="AO68" i="24"/>
  <c r="T68" i="24"/>
  <c r="AF96" i="24"/>
  <c r="AE96" i="24" s="1"/>
  <c r="C96" i="24" s="1"/>
  <c r="AK96" i="24"/>
  <c r="E96" i="24"/>
  <c r="AK106" i="24"/>
  <c r="E106" i="24"/>
  <c r="AC99" i="24"/>
  <c r="Q99" i="24"/>
  <c r="AK76" i="24"/>
  <c r="E76" i="24"/>
  <c r="AA101" i="24"/>
  <c r="AL101" i="24"/>
  <c r="I101" i="24"/>
  <c r="AF80" i="24"/>
  <c r="AE80" i="24" s="1"/>
  <c r="C80" i="24" s="1"/>
  <c r="AL80" i="24"/>
  <c r="AA80" i="24"/>
  <c r="I80" i="24"/>
  <c r="AF103" i="24"/>
  <c r="AE103" i="24" s="1"/>
  <c r="C103" i="24" s="1"/>
  <c r="AL103" i="24"/>
  <c r="AA103" i="24"/>
  <c r="I103" i="24"/>
  <c r="AC72" i="24"/>
  <c r="Q72" i="24"/>
  <c r="T73" i="24"/>
  <c r="AK107" i="24"/>
  <c r="E107" i="24"/>
  <c r="AK64" i="24"/>
  <c r="E64" i="24"/>
  <c r="AC65" i="24"/>
  <c r="Q65" i="24"/>
  <c r="AL104" i="24"/>
  <c r="I104" i="24"/>
  <c r="AA104" i="24"/>
  <c r="AK97" i="24"/>
  <c r="E97" i="24"/>
  <c r="Q73" i="24"/>
  <c r="AC73" i="24"/>
  <c r="AO92" i="24"/>
  <c r="T92" i="24"/>
  <c r="AA78" i="24"/>
  <c r="AL78" i="24"/>
  <c r="AF78" i="24"/>
  <c r="AE78" i="24" s="1"/>
  <c r="C78" i="24" s="1"/>
  <c r="I78" i="24"/>
  <c r="Q105" i="24"/>
  <c r="AC105" i="24"/>
  <c r="AL67" i="24"/>
  <c r="AF67" i="24"/>
  <c r="AE67" i="24" s="1"/>
  <c r="C67" i="24" s="1"/>
  <c r="I67" i="24"/>
  <c r="AK80" i="24"/>
  <c r="E80" i="24"/>
  <c r="AO105" i="24"/>
  <c r="T105" i="24"/>
  <c r="Q87" i="24"/>
  <c r="AC87" i="24"/>
  <c r="AO90" i="24"/>
  <c r="T90" i="24"/>
  <c r="AO106" i="24"/>
  <c r="T106" i="24"/>
  <c r="Q67" i="24"/>
  <c r="AC67" i="24"/>
  <c r="AO63" i="24"/>
  <c r="T63" i="24"/>
  <c r="AL81" i="24"/>
  <c r="AA81" i="24"/>
  <c r="I81" i="24"/>
  <c r="Q107" i="24"/>
  <c r="AC107" i="24"/>
  <c r="AF101" i="24"/>
  <c r="AE101" i="24" s="1"/>
  <c r="C101" i="24" s="1"/>
  <c r="AK101" i="24"/>
  <c r="E101" i="24"/>
  <c r="AL96" i="24"/>
  <c r="I96" i="24"/>
  <c r="AK94" i="24"/>
  <c r="E94" i="24"/>
  <c r="AF86" i="24"/>
  <c r="AE86" i="24" s="1"/>
  <c r="C86" i="24" s="1"/>
  <c r="AL86" i="24"/>
  <c r="I86" i="24"/>
  <c r="AA86" i="24"/>
  <c r="AO84" i="24"/>
  <c r="T84" i="24"/>
  <c r="AC86" i="24"/>
  <c r="Q86" i="24"/>
  <c r="AK63" i="24"/>
  <c r="E63" i="24"/>
  <c r="AK103" i="24"/>
  <c r="E103" i="24"/>
  <c r="AK71" i="24"/>
  <c r="E71" i="24"/>
  <c r="AK72" i="24"/>
  <c r="E72" i="24"/>
  <c r="AL106" i="24"/>
  <c r="AF106" i="24"/>
  <c r="AE106" i="24" s="1"/>
  <c r="C106" i="24" s="1"/>
  <c r="AA106" i="24"/>
  <c r="I106" i="24"/>
  <c r="AC101" i="24"/>
  <c r="Q101" i="24"/>
  <c r="T62" i="22"/>
  <c r="AL97" i="24"/>
  <c r="AA97" i="24"/>
  <c r="I97" i="24"/>
  <c r="AF97" i="24"/>
  <c r="AE97" i="24" s="1"/>
  <c r="C97" i="24" s="1"/>
  <c r="Q106" i="24"/>
  <c r="AC106" i="24"/>
  <c r="AC92" i="24"/>
  <c r="Q92" i="24"/>
  <c r="AL76" i="24"/>
  <c r="AF76" i="24"/>
  <c r="AE76" i="24" s="1"/>
  <c r="C76" i="24" s="1"/>
  <c r="I76" i="24"/>
  <c r="AA76" i="24"/>
  <c r="AO81" i="24"/>
  <c r="T81" i="24"/>
  <c r="AL102" i="24"/>
  <c r="I102" i="24"/>
  <c r="AA102" i="24"/>
  <c r="AF88" i="24"/>
  <c r="AE88" i="24" s="1"/>
  <c r="C88" i="24" s="1"/>
  <c r="AK88" i="24"/>
  <c r="E88" i="24"/>
  <c r="Q93" i="24"/>
  <c r="AC93" i="24"/>
  <c r="AL75" i="24"/>
  <c r="AF75" i="24"/>
  <c r="AE75" i="24" s="1"/>
  <c r="C75" i="24" s="1"/>
  <c r="AA75" i="24"/>
  <c r="I75" i="24"/>
  <c r="Q78" i="24"/>
  <c r="AC78" i="24"/>
  <c r="AF72" i="24"/>
  <c r="AE72" i="24" s="1"/>
  <c r="C72" i="24" s="1"/>
  <c r="AL72" i="24"/>
  <c r="AA72" i="24"/>
  <c r="I72" i="24"/>
  <c r="Q89" i="24"/>
  <c r="AC89" i="24"/>
  <c r="AF73" i="24"/>
  <c r="AE73" i="24" s="1"/>
  <c r="C73" i="24" s="1"/>
  <c r="AK73" i="24"/>
  <c r="E73" i="24"/>
  <c r="AF71" i="24"/>
  <c r="AE71" i="24" s="1"/>
  <c r="C71" i="24" s="1"/>
  <c r="AL71" i="24"/>
  <c r="I71" i="24"/>
  <c r="AA71" i="24"/>
  <c r="AC100" i="24"/>
  <c r="Q100" i="24"/>
  <c r="AO62" i="24"/>
  <c r="T62" i="24"/>
  <c r="AC98" i="24"/>
  <c r="Q98" i="24"/>
  <c r="AO100" i="24"/>
  <c r="T100" i="24"/>
  <c r="AO67" i="24"/>
  <c r="T67" i="24"/>
  <c r="AA70" i="24"/>
  <c r="AL70" i="24"/>
  <c r="AF70" i="24"/>
  <c r="AE70" i="24" s="1"/>
  <c r="C70" i="24" s="1"/>
  <c r="I70" i="24"/>
  <c r="AO102" i="24"/>
  <c r="T102" i="24"/>
  <c r="AC102" i="24"/>
  <c r="Q102" i="24"/>
  <c r="AO71" i="24"/>
  <c r="T71" i="24"/>
  <c r="AF64" i="24"/>
  <c r="AE64" i="24" s="1"/>
  <c r="C64" i="24" s="1"/>
  <c r="AL64" i="24"/>
  <c r="I64" i="24"/>
  <c r="AA64" i="24"/>
  <c r="AA74" i="24"/>
  <c r="AO74" i="24"/>
  <c r="T74" i="24"/>
  <c r="AL91" i="24"/>
  <c r="AF91" i="24"/>
  <c r="AE91" i="24" s="1"/>
  <c r="C91" i="24" s="1"/>
  <c r="I91" i="24"/>
  <c r="AA91" i="24"/>
  <c r="Z91" i="24" s="1"/>
  <c r="AO83" i="24"/>
  <c r="T83" i="24"/>
  <c r="AC77" i="24"/>
  <c r="Q77" i="24"/>
  <c r="AC97" i="24"/>
  <c r="Q97" i="24"/>
  <c r="AF94" i="24"/>
  <c r="AE94" i="24" s="1"/>
  <c r="C94" i="24" s="1"/>
  <c r="AL94" i="24"/>
  <c r="AA94" i="24"/>
  <c r="I94" i="24"/>
  <c r="AL83" i="24"/>
  <c r="AF83" i="24"/>
  <c r="AE83" i="24" s="1"/>
  <c r="C83" i="24" s="1"/>
  <c r="I83" i="24"/>
  <c r="AA83" i="24"/>
  <c r="AC64" i="24"/>
  <c r="Q64" i="24"/>
  <c r="AK83" i="24"/>
  <c r="E83" i="24"/>
  <c r="AF79" i="24"/>
  <c r="AE79" i="24" s="1"/>
  <c r="C79" i="24" s="1"/>
  <c r="AL79" i="24"/>
  <c r="AA79" i="24"/>
  <c r="I79" i="24"/>
  <c r="AF102" i="24"/>
  <c r="AE102" i="24" s="1"/>
  <c r="C102" i="24" s="1"/>
  <c r="AK102" i="24"/>
  <c r="E102" i="24"/>
  <c r="AO101" i="24"/>
  <c r="T101" i="24"/>
  <c r="AC82" i="24"/>
  <c r="Q82" i="24"/>
  <c r="AK86" i="24"/>
  <c r="E86" i="24"/>
  <c r="AF81" i="24"/>
  <c r="AE81" i="24" s="1"/>
  <c r="C81" i="24" s="1"/>
  <c r="AK81" i="24"/>
  <c r="E81" i="24"/>
  <c r="AK77" i="24"/>
  <c r="E77" i="24"/>
  <c r="AC68" i="24"/>
  <c r="Q68" i="24"/>
  <c r="AL89" i="24"/>
  <c r="AF89" i="24"/>
  <c r="AE89" i="24" s="1"/>
  <c r="C89" i="24" s="1"/>
  <c r="I89" i="24"/>
  <c r="AL99" i="24"/>
  <c r="AF99" i="24"/>
  <c r="AE99" i="24" s="1"/>
  <c r="C99" i="24" s="1"/>
  <c r="I99" i="24"/>
  <c r="AA99" i="24"/>
  <c r="AK99" i="24"/>
  <c r="E99" i="24"/>
  <c r="AF77" i="24"/>
  <c r="AE77" i="24" s="1"/>
  <c r="C77" i="24" s="1"/>
  <c r="AL77" i="24"/>
  <c r="AA77" i="24"/>
  <c r="I77" i="24"/>
  <c r="AO75" i="24"/>
  <c r="T75" i="24"/>
  <c r="AA90" i="24"/>
  <c r="AL90" i="24"/>
  <c r="I90" i="24"/>
  <c r="AF90" i="24"/>
  <c r="AE90" i="24" s="1"/>
  <c r="C90" i="24" s="1"/>
  <c r="AK90" i="24"/>
  <c r="E90" i="24"/>
  <c r="AL69" i="24"/>
  <c r="I69" i="24"/>
  <c r="AF69" i="24"/>
  <c r="AE69" i="24" s="1"/>
  <c r="C69" i="24" s="1"/>
  <c r="AA69" i="24"/>
  <c r="AO95" i="24"/>
  <c r="T95" i="24"/>
  <c r="AO80" i="24"/>
  <c r="T80" i="24"/>
  <c r="AL74" i="24"/>
  <c r="I74" i="24"/>
  <c r="AK85" i="24"/>
  <c r="E85" i="24"/>
  <c r="AO85" i="24"/>
  <c r="T85" i="24"/>
  <c r="AC94" i="24"/>
  <c r="Q94" i="24"/>
  <c r="AL87" i="24"/>
  <c r="AA87" i="24"/>
  <c r="I87" i="24"/>
  <c r="AO77" i="24"/>
  <c r="T77" i="24"/>
  <c r="Q62" i="24"/>
  <c r="AC62" i="24"/>
  <c r="AC79" i="24"/>
  <c r="Q79" i="24"/>
  <c r="AO76" i="24"/>
  <c r="T76" i="24"/>
  <c r="AF104" i="24"/>
  <c r="AE104" i="24" s="1"/>
  <c r="C104" i="24" s="1"/>
  <c r="AK104" i="24"/>
  <c r="E104" i="24"/>
  <c r="AL95" i="24"/>
  <c r="AA95" i="24"/>
  <c r="I95" i="24"/>
  <c r="AO82" i="24"/>
  <c r="T82" i="24"/>
  <c r="AL73" i="24"/>
  <c r="AA73" i="24"/>
  <c r="I73" i="24"/>
  <c r="AF107" i="24"/>
  <c r="AE107" i="24" s="1"/>
  <c r="C107" i="24" s="1"/>
  <c r="AL107" i="24"/>
  <c r="AA107" i="24"/>
  <c r="I107" i="24"/>
  <c r="AO98" i="24"/>
  <c r="T98" i="24"/>
  <c r="AK98" i="24"/>
  <c r="E98" i="24"/>
  <c r="Q70" i="24"/>
  <c r="AC70" i="24"/>
  <c r="AC104" i="24"/>
  <c r="Q104" i="24"/>
  <c r="AO87" i="24"/>
  <c r="T87" i="24"/>
  <c r="AC71" i="24"/>
  <c r="Q71" i="24"/>
  <c r="AK100" i="24"/>
  <c r="E100" i="24"/>
  <c r="AF65" i="24"/>
  <c r="AE65" i="24" s="1"/>
  <c r="C65" i="24" s="1"/>
  <c r="AK65" i="24"/>
  <c r="E65" i="24"/>
  <c r="AK62" i="24"/>
  <c r="E62" i="24"/>
  <c r="T76" i="22"/>
  <c r="AL84" i="24"/>
  <c r="AA84" i="24"/>
  <c r="AF84" i="24"/>
  <c r="AE84" i="24" s="1"/>
  <c r="C84" i="24" s="1"/>
  <c r="I84" i="24"/>
  <c r="T75" i="22"/>
  <c r="AA68" i="24"/>
  <c r="AL68" i="24"/>
  <c r="AF68" i="24"/>
  <c r="AE68" i="24" s="1"/>
  <c r="C68" i="24" s="1"/>
  <c r="I68" i="24"/>
  <c r="AF95" i="24"/>
  <c r="AE95" i="24" s="1"/>
  <c r="C95" i="24" s="1"/>
  <c r="AK95" i="24"/>
  <c r="E95" i="24"/>
  <c r="AA67" i="24"/>
  <c r="AK67" i="24"/>
  <c r="E67" i="24"/>
  <c r="AF82" i="24"/>
  <c r="AE82" i="24" s="1"/>
  <c r="C82" i="24" s="1"/>
  <c r="AK82" i="24"/>
  <c r="E82" i="24"/>
  <c r="AK79" i="24"/>
  <c r="E79" i="24"/>
  <c r="Q76" i="24"/>
  <c r="AC76" i="24"/>
  <c r="AO64" i="24"/>
  <c r="T64" i="24"/>
  <c r="AC81" i="24"/>
  <c r="Q81" i="24"/>
  <c r="AA92" i="24"/>
  <c r="AL92" i="24"/>
  <c r="AF92" i="24"/>
  <c r="AE92" i="24" s="1"/>
  <c r="C92" i="24" s="1"/>
  <c r="I92" i="24"/>
  <c r="AO97" i="24"/>
  <c r="T97" i="24"/>
  <c r="AO89" i="24"/>
  <c r="T89" i="24"/>
  <c r="Q84" i="24"/>
  <c r="AC84" i="24"/>
  <c r="AF74" i="24"/>
  <c r="AE74" i="24" s="1"/>
  <c r="C74" i="24" s="1"/>
  <c r="AK74" i="24"/>
  <c r="E74" i="24"/>
  <c r="AF87" i="24"/>
  <c r="AE87" i="24" s="1"/>
  <c r="C87" i="24" s="1"/>
  <c r="AK87" i="24"/>
  <c r="E87" i="24"/>
  <c r="AC90" i="24"/>
  <c r="Q90" i="24"/>
  <c r="AL62" i="24"/>
  <c r="AF62" i="24"/>
  <c r="AE62" i="24" s="1"/>
  <c r="C62" i="24" s="1"/>
  <c r="AA62" i="24"/>
  <c r="I62" i="24"/>
  <c r="AL65" i="24"/>
  <c r="I65" i="24"/>
  <c r="AA65" i="24"/>
  <c r="AO107" i="24"/>
  <c r="T107" i="24"/>
  <c r="AO70" i="24"/>
  <c r="T70" i="24"/>
  <c r="AO103" i="24"/>
  <c r="T103" i="24"/>
  <c r="AO94" i="24"/>
  <c r="T94" i="24"/>
  <c r="AC75" i="24"/>
  <c r="Q75" i="24"/>
  <c r="AK70" i="24"/>
  <c r="E70" i="24"/>
  <c r="AL66" i="24"/>
  <c r="I66" i="24"/>
  <c r="AA66" i="24"/>
  <c r="AC66" i="24"/>
  <c r="Q66" i="24"/>
  <c r="AK84" i="24"/>
  <c r="E84" i="24"/>
  <c r="AL88" i="24"/>
  <c r="AA88" i="24"/>
  <c r="I88" i="24"/>
  <c r="AO86" i="24"/>
  <c r="T86" i="24"/>
  <c r="AL85" i="24"/>
  <c r="AF85" i="24"/>
  <c r="AE85" i="24" s="1"/>
  <c r="C85" i="24" s="1"/>
  <c r="I85" i="24"/>
  <c r="AA85" i="24"/>
  <c r="Q95" i="24"/>
  <c r="AC95" i="24"/>
  <c r="AL105" i="24"/>
  <c r="AF105" i="24"/>
  <c r="AE105" i="24" s="1"/>
  <c r="C105" i="24" s="1"/>
  <c r="AA105" i="24"/>
  <c r="I105" i="24"/>
  <c r="AK105" i="24"/>
  <c r="E105" i="24"/>
  <c r="AK68" i="24"/>
  <c r="E68" i="24"/>
  <c r="AO69" i="24"/>
  <c r="T69" i="24"/>
  <c r="AC69" i="24"/>
  <c r="Q69" i="24"/>
  <c r="AK93" i="24"/>
  <c r="E93" i="24"/>
  <c r="AO78" i="24"/>
  <c r="T78" i="24"/>
  <c r="AO91" i="24"/>
  <c r="T91" i="24"/>
  <c r="AK78" i="24"/>
  <c r="E78" i="24"/>
  <c r="Q83" i="24"/>
  <c r="AC83" i="24"/>
  <c r="AK91" i="24"/>
  <c r="E91" i="24"/>
  <c r="T68" i="22"/>
  <c r="AC96" i="24"/>
  <c r="Q96" i="24"/>
  <c r="Q74" i="24"/>
  <c r="AC74" i="24"/>
  <c r="AF93" i="24"/>
  <c r="AE93" i="24" s="1"/>
  <c r="C93" i="24" s="1"/>
  <c r="AL93" i="24"/>
  <c r="I93" i="24"/>
  <c r="AA93" i="24"/>
  <c r="AA89" i="24"/>
  <c r="AK89" i="24"/>
  <c r="E89" i="24"/>
  <c r="AL98" i="24"/>
  <c r="AF98" i="24"/>
  <c r="AE98" i="24" s="1"/>
  <c r="C98" i="24" s="1"/>
  <c r="AA98" i="24"/>
  <c r="I98" i="24"/>
  <c r="AO104" i="24"/>
  <c r="T104" i="24"/>
  <c r="AA96" i="24"/>
  <c r="AO96" i="24"/>
  <c r="T96" i="24"/>
  <c r="Q88" i="24"/>
  <c r="AC88" i="24"/>
  <c r="AO88" i="24"/>
  <c r="T88" i="24"/>
  <c r="AF66" i="24"/>
  <c r="AE66" i="24" s="1"/>
  <c r="C66" i="24" s="1"/>
  <c r="AK66" i="24"/>
  <c r="E66" i="24"/>
  <c r="AL63" i="24"/>
  <c r="AF63" i="24"/>
  <c r="AE63" i="24" s="1"/>
  <c r="C63" i="24" s="1"/>
  <c r="AA63" i="24"/>
  <c r="I63" i="24"/>
  <c r="AK75" i="24"/>
  <c r="E75" i="24"/>
  <c r="AL82" i="24"/>
  <c r="AA82" i="24"/>
  <c r="I82" i="24"/>
  <c r="AC103" i="24"/>
  <c r="Q103" i="24"/>
  <c r="AO93" i="24"/>
  <c r="T93" i="24"/>
  <c r="AO99" i="24"/>
  <c r="T99" i="24"/>
  <c r="AO79" i="24"/>
  <c r="T79" i="24"/>
  <c r="Q85" i="24"/>
  <c r="AC85" i="24"/>
  <c r="AO66" i="24"/>
  <c r="T66" i="24"/>
  <c r="B62" i="24" l="1"/>
  <c r="B67" i="24"/>
  <c r="B72" i="24"/>
  <c r="B69" i="24"/>
  <c r="B70" i="24"/>
  <c r="B76" i="24"/>
  <c r="B73" i="24"/>
  <c r="B66" i="24"/>
  <c r="B75" i="24"/>
  <c r="B82" i="24"/>
  <c r="B64" i="24"/>
  <c r="B63" i="24"/>
  <c r="B71" i="24"/>
  <c r="B65" i="24"/>
  <c r="B68" i="24"/>
  <c r="B74" i="24"/>
  <c r="G33" i="26"/>
  <c r="H45" i="26"/>
  <c r="G45" i="26"/>
  <c r="H38" i="26"/>
  <c r="G38" i="26"/>
  <c r="H34" i="26"/>
  <c r="G34" i="26"/>
  <c r="H35" i="26"/>
  <c r="G35" i="26"/>
  <c r="H40" i="26"/>
  <c r="G40" i="26"/>
  <c r="H41" i="26"/>
  <c r="G41" i="26"/>
  <c r="H44" i="26"/>
  <c r="G44" i="26"/>
  <c r="H39" i="26"/>
  <c r="G39" i="26"/>
  <c r="H36" i="26"/>
  <c r="G36" i="26"/>
  <c r="H46" i="26"/>
  <c r="G46" i="26"/>
  <c r="H37" i="26"/>
  <c r="G37" i="26"/>
  <c r="H43" i="26"/>
  <c r="G43" i="26"/>
  <c r="H42" i="26"/>
  <c r="G42" i="26"/>
  <c r="C32" i="26"/>
  <c r="Z63" i="24"/>
  <c r="Z86" i="24"/>
  <c r="B107" i="24"/>
  <c r="Z107" i="24"/>
  <c r="Z80" i="24"/>
  <c r="AJ100" i="24"/>
  <c r="Z67" i="24"/>
  <c r="AJ84" i="24"/>
  <c r="AJ71" i="24"/>
  <c r="Z66" i="24"/>
  <c r="Z84" i="24"/>
  <c r="AJ102" i="24"/>
  <c r="Z69" i="24"/>
  <c r="AJ89" i="24"/>
  <c r="AJ105" i="24"/>
  <c r="AJ95" i="24"/>
  <c r="AJ70" i="24"/>
  <c r="Z95" i="24"/>
  <c r="Z68" i="24"/>
  <c r="Z89" i="24"/>
  <c r="Z94" i="24"/>
  <c r="AJ86" i="24"/>
  <c r="Z99" i="24"/>
  <c r="Z93" i="24"/>
  <c r="Z85" i="24"/>
  <c r="AJ90" i="24"/>
  <c r="B85" i="24"/>
  <c r="AJ66" i="24"/>
  <c r="B88" i="24"/>
  <c r="AJ94" i="24"/>
  <c r="Z92" i="24"/>
  <c r="Z73" i="24"/>
  <c r="Z65" i="24"/>
  <c r="AJ79" i="24"/>
  <c r="B83" i="24"/>
  <c r="Z75" i="24"/>
  <c r="AJ76" i="24"/>
  <c r="AJ87" i="24"/>
  <c r="Z71" i="24"/>
  <c r="B87" i="24"/>
  <c r="B89" i="24"/>
  <c r="AJ75" i="24"/>
  <c r="AJ74" i="24"/>
  <c r="AJ101" i="24"/>
  <c r="Z88" i="24"/>
  <c r="AJ63" i="24"/>
  <c r="AJ92" i="24"/>
  <c r="B96" i="24"/>
  <c r="B90" i="24"/>
  <c r="B79" i="24"/>
  <c r="AJ73" i="24"/>
  <c r="AJ88" i="24"/>
  <c r="AJ103" i="24"/>
  <c r="Z96" i="24"/>
  <c r="AJ68" i="24"/>
  <c r="B84" i="24"/>
  <c r="Z79" i="24"/>
  <c r="B81" i="24"/>
  <c r="AJ106" i="24"/>
  <c r="B95" i="24"/>
  <c r="AJ62" i="24"/>
  <c r="AJ85" i="24"/>
  <c r="Z90" i="24"/>
  <c r="B91" i="24"/>
  <c r="Z102" i="24"/>
  <c r="Z81" i="24"/>
  <c r="AJ69" i="24"/>
  <c r="AJ107" i="24"/>
  <c r="Z82" i="24"/>
  <c r="B103" i="24"/>
  <c r="AJ98" i="24"/>
  <c r="Z70" i="24"/>
  <c r="B102" i="24"/>
  <c r="B106" i="24"/>
  <c r="Z87" i="24"/>
  <c r="AJ97" i="24"/>
  <c r="AJ96" i="24"/>
  <c r="B100" i="24"/>
  <c r="Z78" i="24"/>
  <c r="AJ82" i="24"/>
  <c r="AJ65" i="24"/>
  <c r="B98" i="24"/>
  <c r="Z106" i="24"/>
  <c r="Z104" i="24"/>
  <c r="Z100" i="24"/>
  <c r="B94" i="24"/>
  <c r="Z62" i="24"/>
  <c r="AJ104" i="24"/>
  <c r="AJ77" i="24"/>
  <c r="AJ83" i="24"/>
  <c r="B104" i="24"/>
  <c r="AJ93" i="24"/>
  <c r="B78" i="24"/>
  <c r="B77" i="24"/>
  <c r="Z72" i="24"/>
  <c r="B101" i="24"/>
  <c r="B97" i="24"/>
  <c r="AJ91" i="24"/>
  <c r="Z77" i="24"/>
  <c r="AJ81" i="24"/>
  <c r="Z74" i="24"/>
  <c r="B86" i="24"/>
  <c r="B80" i="24"/>
  <c r="AJ64" i="24"/>
  <c r="AJ99" i="24"/>
  <c r="B99" i="24"/>
  <c r="B93" i="24"/>
  <c r="Z97" i="24"/>
  <c r="Z103" i="24"/>
  <c r="B105" i="24"/>
  <c r="Z105" i="24"/>
  <c r="Z98" i="24"/>
  <c r="B92" i="24"/>
  <c r="AJ78" i="24"/>
  <c r="AJ67" i="24"/>
  <c r="Z83" i="24"/>
  <c r="Z64" i="24"/>
  <c r="Z76" i="24"/>
  <c r="AJ72" i="24"/>
  <c r="AJ80" i="24"/>
  <c r="Z101" i="24"/>
  <c r="F25" i="15" l="1"/>
  <c r="E25" i="15"/>
  <c r="F24" i="15"/>
  <c r="E24" i="15"/>
  <c r="F23" i="15"/>
  <c r="E23" i="15"/>
  <c r="F22" i="15"/>
  <c r="E22" i="15"/>
  <c r="F21" i="15"/>
  <c r="E21" i="15"/>
  <c r="F20" i="15"/>
  <c r="E20" i="15"/>
  <c r="F19" i="15"/>
  <c r="E19" i="15"/>
  <c r="F18" i="15"/>
  <c r="E18" i="15"/>
  <c r="F17" i="15"/>
  <c r="E17" i="15"/>
</calcChain>
</file>

<file path=xl/comments1.xml><?xml version="1.0" encoding="utf-8"?>
<comments xmlns="http://schemas.openxmlformats.org/spreadsheetml/2006/main">
  <authors>
    <author>Sergio</author>
  </authors>
  <commentList>
    <comment ref="M57" authorId="0" shapeId="0">
      <text>
        <r>
          <rPr>
            <b/>
            <sz val="9"/>
            <color indexed="81"/>
            <rFont val="Tahoma"/>
            <family val="2"/>
          </rPr>
          <t>Sergio:</t>
        </r>
        <r>
          <rPr>
            <sz val="9"/>
            <color indexed="81"/>
            <rFont val="Tahoma"/>
            <family val="2"/>
          </rPr>
          <t xml:space="preserve">
Este dato corresponde al sobregiro que fue otorgado a la banca agrícola</t>
        </r>
      </text>
    </comment>
  </commentList>
</comments>
</file>

<file path=xl/comments2.xml><?xml version="1.0" encoding="utf-8"?>
<comments xmlns="http://schemas.openxmlformats.org/spreadsheetml/2006/main">
  <authors>
    <author>sergiomartin007@gmail.com</author>
  </authors>
  <commentList>
    <comment ref="H2" authorId="0" shapeId="0">
      <text>
        <r>
          <rPr>
            <b/>
            <sz val="9"/>
            <color indexed="81"/>
            <rFont val="Tahoma"/>
            <family val="2"/>
          </rPr>
          <t>sergiomartin007@gmail.com:</t>
        </r>
        <r>
          <rPr>
            <sz val="9"/>
            <color indexed="81"/>
            <rFont val="Tahoma"/>
            <family val="2"/>
          </rPr>
          <t xml:space="preserve">
Instrumentos bancarios con vencimiento hasta un año de plazo y aceptaciones bancarias.</t>
        </r>
      </text>
    </comment>
    <comment ref="U2" authorId="0" shapeId="0">
      <text>
        <r>
          <rPr>
            <b/>
            <sz val="9"/>
            <color indexed="81"/>
            <rFont val="Tahoma"/>
            <family val="2"/>
          </rPr>
          <t>sergiomartin007@gmail.com:</t>
        </r>
        <r>
          <rPr>
            <sz val="9"/>
            <color indexed="81"/>
            <rFont val="Tahoma"/>
            <family val="2"/>
          </rPr>
          <t xml:space="preserve">
FICORCA: Fideicomiso para la Cobertura de Riesgos Cambiarios.</t>
        </r>
      </text>
    </comment>
    <comment ref="N4" authorId="0" shapeId="0">
      <text>
        <r>
          <rPr>
            <b/>
            <sz val="9"/>
            <color indexed="81"/>
            <rFont val="Tahoma"/>
            <family val="2"/>
          </rPr>
          <t>sergiomartin007@gmail.com:</t>
        </r>
        <r>
          <rPr>
            <sz val="9"/>
            <color indexed="81"/>
            <rFont val="Tahoma"/>
            <family val="2"/>
          </rPr>
          <t xml:space="preserve">
Cetes, Bondes y Papel Comercial.</t>
        </r>
      </text>
    </comment>
    <comment ref="O4" authorId="0" shapeId="0">
      <text>
        <r>
          <rPr>
            <b/>
            <sz val="9"/>
            <color indexed="81"/>
            <rFont val="Tahoma"/>
            <family val="2"/>
          </rPr>
          <t>sergiomartin007@gmail.com:</t>
        </r>
        <r>
          <rPr>
            <sz val="9"/>
            <color indexed="81"/>
            <rFont val="Tahoma"/>
            <family val="2"/>
          </rPr>
          <t xml:space="preserve">
Tesobonos y pagafes.</t>
        </r>
      </text>
    </comment>
    <comment ref="S4" authorId="0" shapeId="0">
      <text>
        <r>
          <rPr>
            <b/>
            <sz val="9"/>
            <color indexed="81"/>
            <rFont val="Tahoma"/>
            <family val="2"/>
          </rPr>
          <t>sergiomartin007@gmail.com:</t>
        </r>
        <r>
          <rPr>
            <sz val="9"/>
            <color indexed="81"/>
            <rFont val="Tahoma"/>
            <family val="2"/>
          </rPr>
          <t xml:space="preserve">
 Incluye instrumentos bancarios y no bancarios: Petrobonos,  Bib´s, Bonos de Renovación Urbana, Obligaciones Quirografarias e hipotecarias</t>
        </r>
      </text>
    </comment>
    <comment ref="T4" authorId="0" shapeId="0">
      <text>
        <r>
          <rPr>
            <b/>
            <sz val="9"/>
            <color indexed="81"/>
            <rFont val="Tahoma"/>
            <family val="2"/>
          </rPr>
          <t>sergiomartin007@gmail.com:</t>
        </r>
        <r>
          <rPr>
            <sz val="9"/>
            <color indexed="81"/>
            <rFont val="Tahoma"/>
            <family val="2"/>
          </rPr>
          <t xml:space="preserve">
Instrumentos bancarios a largo plazo.</t>
        </r>
      </text>
    </comment>
  </commentList>
</comments>
</file>

<file path=xl/sharedStrings.xml><?xml version="1.0" encoding="utf-8"?>
<sst xmlns="http://schemas.openxmlformats.org/spreadsheetml/2006/main" count="11431" uniqueCount="305">
  <si>
    <t>1. Disponibilidades</t>
  </si>
  <si>
    <t>1. Billetes</t>
  </si>
  <si>
    <t>2. Monedas</t>
  </si>
  <si>
    <t>B. Cheques</t>
  </si>
  <si>
    <t>C. Depositos</t>
  </si>
  <si>
    <t>1. Cheques</t>
  </si>
  <si>
    <t>a. Valores</t>
  </si>
  <si>
    <t xml:space="preserve">b. Crédito </t>
  </si>
  <si>
    <t xml:space="preserve">a. Valores </t>
  </si>
  <si>
    <t>b. Crédito</t>
  </si>
  <si>
    <t>ii. Otros</t>
  </si>
  <si>
    <t xml:space="preserve">b. Obligaciones </t>
  </si>
  <si>
    <t>Redescuentos</t>
  </si>
  <si>
    <t>-</t>
  </si>
  <si>
    <t>01 - 32</t>
  </si>
  <si>
    <t>02 - 32</t>
  </si>
  <si>
    <t>03 - 32</t>
  </si>
  <si>
    <t>04 - 32</t>
  </si>
  <si>
    <t>05 - 32</t>
  </si>
  <si>
    <t>06 - 32</t>
  </si>
  <si>
    <t>07 - 32</t>
  </si>
  <si>
    <t>08 - 32</t>
  </si>
  <si>
    <t>09 - 32</t>
  </si>
  <si>
    <t>10 - 32</t>
  </si>
  <si>
    <t>11 - 32</t>
  </si>
  <si>
    <t>12 - 32</t>
  </si>
  <si>
    <t>01 - 33</t>
  </si>
  <si>
    <t>02 - 33</t>
  </si>
  <si>
    <t>03 - 33</t>
  </si>
  <si>
    <t>04 - 33</t>
  </si>
  <si>
    <t>05 - 33</t>
  </si>
  <si>
    <t>06 - 33</t>
  </si>
  <si>
    <t>07 - 33</t>
  </si>
  <si>
    <t>08 - 33</t>
  </si>
  <si>
    <t>09 - 33</t>
  </si>
  <si>
    <t>10 - 33</t>
  </si>
  <si>
    <t>11 - 33</t>
  </si>
  <si>
    <t>12 - 33</t>
  </si>
  <si>
    <t>01 - 34</t>
  </si>
  <si>
    <t>02 - 34</t>
  </si>
  <si>
    <t>03 - 34</t>
  </si>
  <si>
    <t>04 - 34</t>
  </si>
  <si>
    <t>05 - 34</t>
  </si>
  <si>
    <t>06 - 34</t>
  </si>
  <si>
    <t>07 - 34</t>
  </si>
  <si>
    <t>08 - 34</t>
  </si>
  <si>
    <t>09 - 34</t>
  </si>
  <si>
    <t>10 - 34</t>
  </si>
  <si>
    <t>11 - 34</t>
  </si>
  <si>
    <t>12 - 34</t>
  </si>
  <si>
    <t>01 - 35</t>
  </si>
  <si>
    <t>02 - 35</t>
  </si>
  <si>
    <t>03 - 35</t>
  </si>
  <si>
    <t>04 - 35</t>
  </si>
  <si>
    <t>05 - 35</t>
  </si>
  <si>
    <t>06 - 35</t>
  </si>
  <si>
    <t>07 - 35</t>
  </si>
  <si>
    <t>08 - 35</t>
  </si>
  <si>
    <t>09 - 35</t>
  </si>
  <si>
    <t>10 - 35</t>
  </si>
  <si>
    <t>11 - 35</t>
  </si>
  <si>
    <t>12 - 35</t>
  </si>
  <si>
    <t>01 - 36</t>
  </si>
  <si>
    <t>02 - 36</t>
  </si>
  <si>
    <t>03 - 36</t>
  </si>
  <si>
    <t>04 - 36</t>
  </si>
  <si>
    <t>05 - 36</t>
  </si>
  <si>
    <t>06 - 36</t>
  </si>
  <si>
    <t>07 - 36</t>
  </si>
  <si>
    <t>08 - 36</t>
  </si>
  <si>
    <t>09 - 36</t>
  </si>
  <si>
    <t>10 - 36</t>
  </si>
  <si>
    <t>11 - 36</t>
  </si>
  <si>
    <t>12 - 36</t>
  </si>
  <si>
    <t>01 - 37</t>
  </si>
  <si>
    <t>02 - 37</t>
  </si>
  <si>
    <t>03 - 37</t>
  </si>
  <si>
    <t>04 - 37</t>
  </si>
  <si>
    <t>05 - 37</t>
  </si>
  <si>
    <t>06 - 37</t>
  </si>
  <si>
    <t>07 - 37</t>
  </si>
  <si>
    <t>08 - 37</t>
  </si>
  <si>
    <t>09 - 37</t>
  </si>
  <si>
    <t>10 - 37</t>
  </si>
  <si>
    <t>11 - 37</t>
  </si>
  <si>
    <t>12 - 37</t>
  </si>
  <si>
    <t>01 - 38</t>
  </si>
  <si>
    <t>02 - 38</t>
  </si>
  <si>
    <t>03 - 38</t>
  </si>
  <si>
    <t>04 - 38</t>
  </si>
  <si>
    <t>05 - 38</t>
  </si>
  <si>
    <t>06 - 38</t>
  </si>
  <si>
    <t>07 - 38</t>
  </si>
  <si>
    <t>08 - 38</t>
  </si>
  <si>
    <t>09 - 38</t>
  </si>
  <si>
    <t>10 - 38</t>
  </si>
  <si>
    <t>11 - 38</t>
  </si>
  <si>
    <t>12 - 38</t>
  </si>
  <si>
    <t>01 - 39</t>
  </si>
  <si>
    <t>02 - 39</t>
  </si>
  <si>
    <t>03 - 39</t>
  </si>
  <si>
    <t>04 - 39</t>
  </si>
  <si>
    <t>05 - 39</t>
  </si>
  <si>
    <t>06 - 39</t>
  </si>
  <si>
    <t>07 - 39</t>
  </si>
  <si>
    <t>08 - 39</t>
  </si>
  <si>
    <t>09 - 39</t>
  </si>
  <si>
    <t>10 - 39</t>
  </si>
  <si>
    <t>11 - 39</t>
  </si>
  <si>
    <t>12 - 39</t>
  </si>
  <si>
    <t>01 - 40</t>
  </si>
  <si>
    <t>02 - 40</t>
  </si>
  <si>
    <t>03 - 40</t>
  </si>
  <si>
    <t>04 - 40</t>
  </si>
  <si>
    <t>05 - 40</t>
  </si>
  <si>
    <t>06 - 40</t>
  </si>
  <si>
    <t>07 - 40</t>
  </si>
  <si>
    <t>08 - 40</t>
  </si>
  <si>
    <t>09 - 40</t>
  </si>
  <si>
    <t>10 - 40</t>
  </si>
  <si>
    <t>11 - 40</t>
  </si>
  <si>
    <t>12 - 40</t>
  </si>
  <si>
    <t>Período</t>
  </si>
  <si>
    <t>Año</t>
  </si>
  <si>
    <t>Redescuentos Fin</t>
  </si>
  <si>
    <t xml:space="preserve">2. Financiamiento al Gobierno </t>
  </si>
  <si>
    <t>3. Financiamiento a Empresas y Particulares</t>
  </si>
  <si>
    <t>4. Financiamiento a Bancos</t>
  </si>
  <si>
    <t>a. Disponibilidades en Bancos</t>
  </si>
  <si>
    <t>b. Otros Recursos</t>
  </si>
  <si>
    <t>A. Billetes y Monedas</t>
  </si>
  <si>
    <t>1. Moneda Nacional</t>
  </si>
  <si>
    <t>i. De los Cuales a Emp. y Part.</t>
  </si>
  <si>
    <t>2. Moneda Extranjera</t>
  </si>
  <si>
    <t>D. Otras Obligaciones</t>
  </si>
  <si>
    <t>a. Disponibilidades en Oro, Plata y Divisas</t>
  </si>
  <si>
    <t>b. Disponibilidades en Otros Bancos</t>
  </si>
  <si>
    <t>c. Otras Disponibilidades</t>
  </si>
  <si>
    <t>a. Valores a Bancos</t>
  </si>
  <si>
    <t>a. Crédito a Bancos</t>
  </si>
  <si>
    <t>a. Moneda Nacional</t>
  </si>
  <si>
    <t>b. Moneda Extranjera</t>
  </si>
  <si>
    <t>2. Depositos y Obligaciones</t>
  </si>
  <si>
    <t>a. Depositos de Ahorro y Plazo</t>
  </si>
  <si>
    <t>3. Capital y Otras Obligaciones</t>
  </si>
  <si>
    <t>Recursos Totales de la Banca Privada</t>
  </si>
  <si>
    <t>2. Financiamiento al Gobierno (Valores)</t>
  </si>
  <si>
    <t>1. Billetes y Monedas</t>
  </si>
  <si>
    <t>2. Cheques M. N. y M. E.</t>
  </si>
  <si>
    <t>a. Cheques Moneda Nacional (Emp. y Part.)</t>
  </si>
  <si>
    <t>b. Cheques Moneda Extranjera (Emp. y Part.)</t>
  </si>
  <si>
    <t>Obligaciones Banxico</t>
  </si>
  <si>
    <t>Recursos Banxico (A + B)</t>
  </si>
  <si>
    <t xml:space="preserve">Recursos Banxico </t>
  </si>
  <si>
    <t>Obligaciones Banca Nacional</t>
  </si>
  <si>
    <t xml:space="preserve">Recursos Banca Nacional </t>
  </si>
  <si>
    <t>Obligaciones Banca Privada</t>
  </si>
  <si>
    <t>Recursos Inst. de Crédito</t>
  </si>
  <si>
    <t>Obligaciones Inst. de Crédito</t>
  </si>
  <si>
    <t>M2</t>
  </si>
  <si>
    <t>c. Reservas en Banco de México</t>
  </si>
  <si>
    <t>d. Otras Disponibilidades</t>
  </si>
  <si>
    <t>Recursos Banca nacional</t>
  </si>
  <si>
    <t>Obligaciones Banca nacional</t>
  </si>
  <si>
    <t>Recursos Banca Privada y Mixta</t>
  </si>
  <si>
    <t>Obligaciones Banca Privada y Mixta</t>
  </si>
  <si>
    <t>Recursos de las Instituciones de Crédito</t>
  </si>
  <si>
    <t>Redescuentos promedio</t>
  </si>
  <si>
    <t>Total</t>
  </si>
  <si>
    <t>Banco de México</t>
  </si>
  <si>
    <t>Banca Nacional</t>
  </si>
  <si>
    <t>Banca Privada</t>
  </si>
  <si>
    <t>Financiamiento total</t>
  </si>
  <si>
    <t>Financiamiento al sector público no bancario</t>
  </si>
  <si>
    <t>Instituciones de crédito</t>
  </si>
  <si>
    <t>Financiamiento al sector privado no bancario</t>
  </si>
  <si>
    <t>Financiamiento a la Banca Nacional</t>
  </si>
  <si>
    <t>Financiamiento a la Banca Privada</t>
  </si>
  <si>
    <t>Financiamiento por institución</t>
  </si>
  <si>
    <t>Financiamiento por institución sin operaciones interbancarias</t>
  </si>
  <si>
    <t>i. Banca Nacional</t>
  </si>
  <si>
    <t>ii. Banca Privada</t>
  </si>
  <si>
    <t>Obligaciones de las Instituciones de Crédito</t>
  </si>
  <si>
    <t>1. Disponibilidades Reservas internacionales</t>
  </si>
  <si>
    <t>Disponibilidades en bancos y Otros</t>
  </si>
  <si>
    <t xml:space="preserve">Disponibilidades </t>
  </si>
  <si>
    <t>Financiamiento no bancario</t>
  </si>
  <si>
    <t>Otros recursos</t>
  </si>
  <si>
    <t>3. Depositos</t>
  </si>
  <si>
    <t>4. Otras Obligaciones, capital, etc</t>
  </si>
  <si>
    <t>Financiamiento externo</t>
  </si>
  <si>
    <t>Financiamiento no sectorizado</t>
  </si>
  <si>
    <t>Banca nacional</t>
  </si>
  <si>
    <t>Banca privada</t>
  </si>
  <si>
    <t>BM Recursos</t>
  </si>
  <si>
    <t>Pasivos a menos de 6 meses</t>
  </si>
  <si>
    <t>Tenencia de valores gobierno</t>
  </si>
  <si>
    <t>Crédito</t>
  </si>
  <si>
    <t>Crédito al gobierno federal</t>
  </si>
  <si>
    <t>Crédito a bancos</t>
  </si>
  <si>
    <t>Crédito a banca de desarrollo</t>
  </si>
  <si>
    <t>Crédito a banca comercial</t>
  </si>
  <si>
    <t>Valores del sector externo</t>
  </si>
  <si>
    <t>Otros de recursos</t>
  </si>
  <si>
    <t>BM Obligaciones</t>
  </si>
  <si>
    <t>Billetes y monedas en circulación</t>
  </si>
  <si>
    <t>Otras obligaciones</t>
  </si>
  <si>
    <t>ByM público</t>
  </si>
  <si>
    <t xml:space="preserve">ByM bancos </t>
  </si>
  <si>
    <t>Depositos y acredores varios</t>
  </si>
  <si>
    <t>RI en mp</t>
  </si>
  <si>
    <t>RI miles de dólares</t>
  </si>
  <si>
    <t>RI bruta</t>
  </si>
  <si>
    <t>Banco de México:Base monetaria, Fuentes y usos</t>
  </si>
  <si>
    <t>Título</t>
  </si>
  <si>
    <t>Usos de la base monetaria</t>
  </si>
  <si>
    <t>Billetes y monedas en circulación, público</t>
  </si>
  <si>
    <t>Billetes y monedas en circulación, bancos</t>
  </si>
  <si>
    <t>Depósitos bancarios</t>
  </si>
  <si>
    <t>Fuentes de la base monetaria</t>
  </si>
  <si>
    <t>Reserva internacional</t>
  </si>
  <si>
    <t>Crédito interno neto</t>
  </si>
  <si>
    <t>Valores gubernamentales</t>
  </si>
  <si>
    <t>Crédito neto al Gobierno Federal</t>
  </si>
  <si>
    <t>Crédito interno neto, Depósitos de empresas y organismos del sec. pub.</t>
  </si>
  <si>
    <t>Crédito interno neto, Regulación monetaria netos</t>
  </si>
  <si>
    <t>Crédito interno neto, Otros</t>
  </si>
  <si>
    <t>Crédito interno neto, Organismos internacionales</t>
  </si>
  <si>
    <t>Crédito interno neto, Posición neta de otros conceptos</t>
  </si>
  <si>
    <t xml:space="preserve">Crédito interno neto, Crédito a bancos </t>
  </si>
  <si>
    <t>Crédito neto a Banca de desarrollo</t>
  </si>
  <si>
    <t>Crédito neto a Banca comercial</t>
  </si>
  <si>
    <t>Total instituciones de crédito</t>
  </si>
  <si>
    <t>Sector público</t>
  </si>
  <si>
    <t>Sector privado</t>
  </si>
  <si>
    <t>Sector Externo</t>
  </si>
  <si>
    <t>Financiamiento del Banco de México a sectores</t>
  </si>
  <si>
    <t>Otros créditos</t>
  </si>
  <si>
    <t>Crédito a Gobierno, Empresas y Particulares</t>
  </si>
  <si>
    <t>5. Otros Recursos</t>
  </si>
  <si>
    <t>Financiamiento a Emp. y Part. (Valores)</t>
  </si>
  <si>
    <t>3. Financiamiento a Emp. y Part. (Valores+crédito)</t>
  </si>
  <si>
    <t xml:space="preserve"> 4. Financiamiento a Bancos</t>
  </si>
  <si>
    <t>Financiamiento al gobierno</t>
  </si>
  <si>
    <t>Financiamiento a emp y part</t>
  </si>
  <si>
    <t>Billetes, monedas y cheques</t>
  </si>
  <si>
    <t>Financiamiento al gobierno vía el encaje legal</t>
  </si>
  <si>
    <t>Base monetaria con ajuste de valores encaje</t>
  </si>
  <si>
    <t>PIB Nominal</t>
  </si>
  <si>
    <t>Financiamiento al gobierno Gómez (1981)</t>
  </si>
  <si>
    <t>Financiamiento al gobierno con valores que van al encaje</t>
  </si>
  <si>
    <t>Financiamiento al gobierno + valores encaje</t>
  </si>
  <si>
    <t>Financiamiento al gobierno + valores encaje en % PIB</t>
  </si>
  <si>
    <t>Financiamiento al gobierno con valores que van al encaje en % del PIB</t>
  </si>
  <si>
    <t>Base monetaria con ajuste valores encaje</t>
  </si>
  <si>
    <t>Componente interno con ajuste valores encaje</t>
  </si>
  <si>
    <t xml:space="preserve">En m/p </t>
  </si>
  <si>
    <t>En % del PIB</t>
  </si>
  <si>
    <t>En t/c</t>
  </si>
  <si>
    <t>Coef de correlación</t>
  </si>
  <si>
    <t>Gómez (1981) realiza un cálculo muy cercano al nuestro con un coeficiente de correlación prácticamente perfecto</t>
  </si>
  <si>
    <t>Sin ajuste</t>
  </si>
  <si>
    <t>Ajuste</t>
  </si>
  <si>
    <t>REVISAR</t>
  </si>
  <si>
    <t>Periodo</t>
  </si>
  <si>
    <t>IPC 1950=100</t>
  </si>
  <si>
    <t>Medio circulante mp</t>
  </si>
  <si>
    <t>.</t>
  </si>
  <si>
    <t>Financiamiento sin operaciones bancarias</t>
  </si>
  <si>
    <t>M3</t>
  </si>
  <si>
    <t>SAR</t>
  </si>
  <si>
    <t>M4</t>
  </si>
  <si>
    <t>M1</t>
  </si>
  <si>
    <t>Suma</t>
  </si>
  <si>
    <t>Billetes y monedas en el público</t>
  </si>
  <si>
    <t xml:space="preserve">Cuentas de cheques en bancos </t>
  </si>
  <si>
    <t>Moneda nacional</t>
  </si>
  <si>
    <t>Moneda extranjera</t>
  </si>
  <si>
    <t xml:space="preserve">Instrumentos bancarios líquidos ofrecidos al público </t>
  </si>
  <si>
    <t xml:space="preserve">Instrumentos no bancarios líquidos ofrecidos al público </t>
  </si>
  <si>
    <t>Instrumentos financieros a largo plazo</t>
  </si>
  <si>
    <t xml:space="preserve">FICORCA </t>
  </si>
  <si>
    <t>Valores gobierno</t>
  </si>
  <si>
    <t>Banco de México: Recursos y obligaciones, 1985-2000</t>
  </si>
  <si>
    <t>Otros conceptos netos</t>
  </si>
  <si>
    <t>Crédito a la banca y otros intermediarios financieros</t>
  </si>
  <si>
    <t>Crédito al gobierno</t>
  </si>
  <si>
    <t>Crédito interno</t>
  </si>
  <si>
    <t>Fuentes</t>
  </si>
  <si>
    <t>Depositos bancarios</t>
  </si>
  <si>
    <t>Billetes y monedas</t>
  </si>
  <si>
    <t>Usos</t>
  </si>
  <si>
    <t>Base Monetaria usos</t>
  </si>
  <si>
    <t>Base Monetaria fuentes</t>
  </si>
  <si>
    <t>LN IPC</t>
  </si>
  <si>
    <t>LN M1 (Medio circulante)</t>
  </si>
  <si>
    <t>1935-1982</t>
  </si>
  <si>
    <t>1935-2017</t>
  </si>
  <si>
    <t>1935-1962</t>
  </si>
  <si>
    <t>1962-2017</t>
  </si>
  <si>
    <t xml:space="preserve">Con ajuste en m/p </t>
  </si>
  <si>
    <t>Agregados monetarios: 1925-2000; Fuente INEGI (2014)</t>
  </si>
  <si>
    <t>M1 sin ME</t>
  </si>
  <si>
    <t>M1 con ME</t>
  </si>
  <si>
    <t>Metodología 1999-Banco de México. Similar a la que presenta INEGI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</si>
</sst>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-;\-* #,##0.00_-;_-* &quot;-&quot;??_-;_-@_-"/>
    <numFmt numFmtId="165" formatCode="#,##0.0"/>
    <numFmt numFmtId="166" formatCode="#,##0.000"/>
    <numFmt numFmtId="167" formatCode="0.0"/>
    <numFmt numFmtId="168" formatCode="_-* #,##0_-;\-* #,##0_-;_-* &quot;-&quot;??_-;_-@_-"/>
    <numFmt numFmtId="169" formatCode="#,##0.0000"/>
    <numFmt numFmtId="170" formatCode="mmm\-yyyy"/>
    <numFmt numFmtId="171" formatCode="0.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Times New Roman"/>
      <family val="1"/>
    </font>
    <font>
      <sz val="12"/>
      <color indexed="8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E6E7E7"/>
      </patternFill>
    </fill>
    <fill>
      <patternFill patternType="solid">
        <fgColor rgb="FFE7E7E7" tint="-9.9978637043366805E-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8" fillId="0" borderId="0"/>
    <xf numFmtId="164" fontId="11" fillId="0" borderId="0" applyFont="0" applyFill="0" applyBorder="0" applyAlignment="0" applyProtection="0"/>
    <xf numFmtId="0" fontId="1" fillId="0" borderId="0"/>
  </cellStyleXfs>
  <cellXfs count="199">
    <xf numFmtId="0" fontId="0" fillId="0" borderId="0" xfId="0"/>
    <xf numFmtId="0" fontId="2" fillId="0" borderId="0" xfId="0" applyFont="1" applyFill="1" applyBorder="1"/>
    <xf numFmtId="0" fontId="2" fillId="0" borderId="0" xfId="0" applyFont="1"/>
    <xf numFmtId="3" fontId="2" fillId="0" borderId="0" xfId="0" applyNumberFormat="1" applyFont="1" applyFill="1" applyBorder="1"/>
    <xf numFmtId="165" fontId="2" fillId="0" borderId="0" xfId="0" applyNumberFormat="1" applyFont="1" applyFill="1" applyBorder="1"/>
    <xf numFmtId="167" fontId="2" fillId="0" borderId="0" xfId="0" applyNumberFormat="1" applyFont="1" applyFill="1" applyBorder="1"/>
    <xf numFmtId="166" fontId="2" fillId="0" borderId="0" xfId="0" applyNumberFormat="1" applyFont="1" applyFill="1" applyBorder="1"/>
    <xf numFmtId="0" fontId="2" fillId="0" borderId="0" xfId="0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7" fontId="5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quotePrefix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3" fontId="6" fillId="0" borderId="0" xfId="2" applyNumberFormat="1" applyFont="1" applyFill="1" applyBorder="1" applyAlignment="1">
      <alignment horizontal="right"/>
    </xf>
    <xf numFmtId="17" fontId="9" fillId="0" borderId="0" xfId="0" applyNumberFormat="1" applyFont="1" applyFill="1" applyBorder="1"/>
    <xf numFmtId="3" fontId="10" fillId="0" borderId="0" xfId="2" applyNumberFormat="1" applyFont="1" applyFill="1" applyBorder="1" applyAlignment="1">
      <alignment horizontal="right"/>
    </xf>
    <xf numFmtId="0" fontId="9" fillId="0" borderId="0" xfId="0" applyFont="1" applyFill="1" applyBorder="1"/>
    <xf numFmtId="165" fontId="10" fillId="0" borderId="0" xfId="2" applyNumberFormat="1" applyFont="1" applyFill="1" applyBorder="1" applyAlignment="1">
      <alignment horizontal="right"/>
    </xf>
    <xf numFmtId="3" fontId="6" fillId="0" borderId="0" xfId="2" applyNumberFormat="1" applyFont="1" applyFill="1" applyBorder="1" applyAlignment="1">
      <alignment horizontal="center"/>
    </xf>
    <xf numFmtId="165" fontId="6" fillId="0" borderId="0" xfId="2" applyNumberFormat="1" applyFont="1" applyFill="1" applyBorder="1" applyAlignment="1">
      <alignment horizontal="right"/>
    </xf>
    <xf numFmtId="3" fontId="2" fillId="0" borderId="0" xfId="0" applyNumberFormat="1" applyFont="1"/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0" borderId="3" xfId="0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17" fontId="5" fillId="0" borderId="3" xfId="0" applyNumberFormat="1" applyFont="1" applyFill="1" applyBorder="1" applyAlignment="1">
      <alignment horizontal="center"/>
    </xf>
    <xf numFmtId="3" fontId="6" fillId="0" borderId="3" xfId="2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0" fillId="0" borderId="0" xfId="0" applyFill="1" applyBorder="1"/>
    <xf numFmtId="3" fontId="2" fillId="3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/>
    </xf>
    <xf numFmtId="0" fontId="4" fillId="0" borderId="0" xfId="4"/>
    <xf numFmtId="0" fontId="7" fillId="0" borderId="0" xfId="4" applyFont="1" applyBorder="1"/>
    <xf numFmtId="0" fontId="16" fillId="0" borderId="0" xfId="4" applyFont="1" applyBorder="1"/>
    <xf numFmtId="0" fontId="7" fillId="9" borderId="0" xfId="4" applyFont="1" applyFill="1" applyBorder="1" applyAlignment="1">
      <alignment horizontal="right" vertical="center" wrapText="1"/>
    </xf>
    <xf numFmtId="3" fontId="6" fillId="0" borderId="0" xfId="4" applyNumberFormat="1" applyFont="1" applyBorder="1" applyAlignment="1">
      <alignment horizontal="right" vertical="center"/>
    </xf>
    <xf numFmtId="0" fontId="7" fillId="0" borderId="0" xfId="4" applyNumberFormat="1" applyFont="1" applyBorder="1" applyAlignment="1">
      <alignment horizontal="right" vertical="center"/>
    </xf>
    <xf numFmtId="3" fontId="6" fillId="7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0" fontId="2" fillId="0" borderId="3" xfId="0" applyFont="1" applyBorder="1"/>
    <xf numFmtId="0" fontId="2" fillId="0" borderId="0" xfId="0" applyFont="1" applyBorder="1"/>
    <xf numFmtId="0" fontId="7" fillId="0" borderId="0" xfId="4" applyFont="1" applyFill="1" applyBorder="1" applyAlignment="1">
      <alignment horizontal="center" vertical="top" wrapText="1"/>
    </xf>
    <xf numFmtId="3" fontId="6" fillId="0" borderId="0" xfId="4" applyNumberFormat="1" applyFont="1" applyFill="1" applyBorder="1" applyAlignment="1">
      <alignment horizontal="right" vertical="top" wrapText="1"/>
    </xf>
    <xf numFmtId="3" fontId="6" fillId="0" borderId="3" xfId="4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0" fontId="7" fillId="0" borderId="3" xfId="4" applyNumberFormat="1" applyFont="1" applyBorder="1" applyAlignment="1">
      <alignment horizontal="right" vertical="center"/>
    </xf>
    <xf numFmtId="3" fontId="6" fillId="7" borderId="3" xfId="0" applyNumberFormat="1" applyFont="1" applyFill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1" fontId="2" fillId="0" borderId="0" xfId="6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14" borderId="0" xfId="0" applyFont="1" applyFill="1"/>
    <xf numFmtId="3" fontId="2" fillId="14" borderId="0" xfId="0" applyNumberFormat="1" applyFont="1" applyFill="1"/>
    <xf numFmtId="3" fontId="2" fillId="14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3" xfId="0" applyNumberFormat="1" applyFont="1" applyBorder="1"/>
    <xf numFmtId="3" fontId="2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9" fontId="2" fillId="0" borderId="0" xfId="0" applyNumberFormat="1" applyFont="1"/>
    <xf numFmtId="3" fontId="6" fillId="0" borderId="0" xfId="4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167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6" borderId="0" xfId="0" applyFont="1" applyFill="1"/>
    <xf numFmtId="0" fontId="2" fillId="0" borderId="0" xfId="0" applyFont="1" applyAlignment="1">
      <alignment horizontal="center"/>
    </xf>
    <xf numFmtId="0" fontId="12" fillId="8" borderId="0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3" fontId="15" fillId="3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3" borderId="0" xfId="0" applyFont="1" applyFill="1"/>
    <xf numFmtId="0" fontId="2" fillId="3" borderId="0" xfId="0" applyFont="1" applyFill="1"/>
    <xf numFmtId="168" fontId="2" fillId="0" borderId="0" xfId="6" applyNumberFormat="1" applyFont="1" applyAlignment="1">
      <alignment horizontal="center"/>
    </xf>
    <xf numFmtId="168" fontId="2" fillId="0" borderId="0" xfId="6" applyNumberFormat="1" applyFont="1"/>
    <xf numFmtId="165" fontId="2" fillId="3" borderId="0" xfId="0" applyNumberFormat="1" applyFont="1" applyFill="1" applyBorder="1" applyAlignment="1">
      <alignment horizontal="center"/>
    </xf>
    <xf numFmtId="169" fontId="2" fillId="3" borderId="0" xfId="0" applyNumberFormat="1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 vertical="center" wrapText="1"/>
    </xf>
    <xf numFmtId="3" fontId="2" fillId="4" borderId="0" xfId="0" applyNumberFormat="1" applyFont="1" applyFill="1" applyBorder="1" applyAlignment="1">
      <alignment horizontal="center" vertical="center"/>
    </xf>
    <xf numFmtId="165" fontId="2" fillId="3" borderId="0" xfId="0" applyNumberFormat="1" applyFont="1" applyFill="1" applyBorder="1" applyAlignment="1">
      <alignment horizontal="left" vertical="top" wrapText="1"/>
    </xf>
    <xf numFmtId="165" fontId="2" fillId="4" borderId="0" xfId="0" applyNumberFormat="1" applyFont="1" applyFill="1" applyBorder="1" applyAlignment="1">
      <alignment horizontal="center"/>
    </xf>
    <xf numFmtId="3" fontId="15" fillId="4" borderId="0" xfId="0" applyNumberFormat="1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/>
    </xf>
    <xf numFmtId="0" fontId="0" fillId="3" borderId="0" xfId="0" applyFill="1"/>
    <xf numFmtId="170" fontId="6" fillId="0" borderId="0" xfId="0" applyNumberFormat="1" applyFont="1" applyFill="1" applyBorder="1" applyAlignment="1" applyProtection="1"/>
    <xf numFmtId="2" fontId="6" fillId="0" borderId="0" xfId="0" applyNumberFormat="1" applyFont="1" applyFill="1" applyBorder="1" applyAlignment="1" applyProtection="1"/>
    <xf numFmtId="167" fontId="2" fillId="0" borderId="0" xfId="0" applyNumberFormat="1" applyFont="1" applyFill="1"/>
    <xf numFmtId="170" fontId="6" fillId="0" borderId="3" xfId="0" applyNumberFormat="1" applyFont="1" applyFill="1" applyBorder="1" applyAlignment="1" applyProtection="1"/>
    <xf numFmtId="0" fontId="7" fillId="0" borderId="0" xfId="4" applyFont="1"/>
    <xf numFmtId="0" fontId="16" fillId="0" borderId="0" xfId="4" applyFont="1"/>
    <xf numFmtId="0" fontId="16" fillId="0" borderId="0" xfId="4" applyFont="1" applyFill="1"/>
    <xf numFmtId="0" fontId="6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3" fontId="15" fillId="0" borderId="0" xfId="0" applyNumberFormat="1" applyFont="1" applyFill="1" applyBorder="1" applyAlignment="1">
      <alignment horizontal="center" vertical="center"/>
    </xf>
    <xf numFmtId="0" fontId="5" fillId="0" borderId="0" xfId="0" applyFont="1"/>
    <xf numFmtId="0" fontId="7" fillId="0" borderId="3" xfId="0" applyFont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4" applyBorder="1"/>
    <xf numFmtId="0" fontId="16" fillId="0" borderId="0" xfId="4" applyFont="1" applyFill="1" applyBorder="1"/>
    <xf numFmtId="0" fontId="7" fillId="0" borderId="0" xfId="0" applyFont="1" applyFill="1" applyBorder="1" applyAlignment="1">
      <alignment vertical="center" wrapText="1"/>
    </xf>
    <xf numFmtId="3" fontId="6" fillId="0" borderId="3" xfId="4" applyNumberFormat="1" applyFont="1" applyFill="1" applyBorder="1" applyAlignment="1">
      <alignment horizontal="right" vertical="top" wrapText="1"/>
    </xf>
    <xf numFmtId="0" fontId="7" fillId="0" borderId="3" xfId="4" applyFont="1" applyFill="1" applyBorder="1" applyAlignment="1">
      <alignment horizontal="center" vertical="top" wrapText="1"/>
    </xf>
    <xf numFmtId="3" fontId="4" fillId="0" borderId="0" xfId="4" applyNumberFormat="1"/>
    <xf numFmtId="4" fontId="6" fillId="0" borderId="0" xfId="4" applyNumberFormat="1" applyFont="1" applyFill="1" applyBorder="1" applyAlignment="1">
      <alignment horizontal="right" vertical="top" wrapText="1"/>
    </xf>
    <xf numFmtId="3" fontId="16" fillId="0" borderId="0" xfId="4" applyNumberFormat="1" applyFont="1" applyBorder="1"/>
    <xf numFmtId="3" fontId="16" fillId="0" borderId="0" xfId="4" applyNumberFormat="1" applyFont="1" applyFill="1"/>
    <xf numFmtId="3" fontId="6" fillId="0" borderId="3" xfId="4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2" fontId="2" fillId="0" borderId="0" xfId="0" applyNumberFormat="1" applyFont="1"/>
    <xf numFmtId="168" fontId="2" fillId="0" borderId="0" xfId="6" applyNumberFormat="1" applyFont="1" applyFill="1" applyBorder="1"/>
    <xf numFmtId="168" fontId="2" fillId="0" borderId="0" xfId="6" applyNumberFormat="1" applyFont="1" applyFill="1"/>
    <xf numFmtId="168" fontId="2" fillId="0" borderId="0" xfId="0" applyNumberFormat="1" applyFont="1" applyFill="1"/>
    <xf numFmtId="165" fontId="6" fillId="0" borderId="0" xfId="0" applyNumberFormat="1" applyFont="1" applyFill="1" applyBorder="1" applyAlignment="1" applyProtection="1"/>
    <xf numFmtId="165" fontId="2" fillId="0" borderId="0" xfId="0" applyNumberFormat="1" applyFont="1" applyFill="1"/>
    <xf numFmtId="165" fontId="2" fillId="0" borderId="0" xfId="0" applyNumberFormat="1" applyFont="1"/>
    <xf numFmtId="165" fontId="6" fillId="0" borderId="0" xfId="7" applyNumberFormat="1" applyFont="1" applyBorder="1" applyAlignment="1">
      <alignment horizontal="right" vertical="center"/>
    </xf>
    <xf numFmtId="171" fontId="2" fillId="3" borderId="0" xfId="0" applyNumberFormat="1" applyFont="1" applyFill="1"/>
    <xf numFmtId="3" fontId="2" fillId="0" borderId="0" xfId="0" applyNumberFormat="1" applyFont="1" applyBorder="1"/>
    <xf numFmtId="0" fontId="4" fillId="0" borderId="0" xfId="4" applyFill="1" applyBorder="1"/>
    <xf numFmtId="0" fontId="7" fillId="0" borderId="0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7" borderId="3" xfId="0" applyFont="1" applyFill="1" applyBorder="1" applyAlignment="1">
      <alignment horizontal="left" vertical="center"/>
    </xf>
    <xf numFmtId="0" fontId="5" fillId="7" borderId="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5" fillId="2" borderId="1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10" borderId="0" xfId="4" applyFont="1" applyFill="1" applyBorder="1" applyAlignment="1">
      <alignment horizontal="center" vertical="top" wrapText="1"/>
    </xf>
    <xf numFmtId="0" fontId="7" fillId="10" borderId="4" xfId="4" applyFont="1" applyFill="1" applyBorder="1" applyAlignment="1">
      <alignment horizontal="center" vertical="top" wrapText="1"/>
    </xf>
    <xf numFmtId="0" fontId="7" fillId="10" borderId="5" xfId="4" applyFont="1" applyFill="1" applyBorder="1" applyAlignment="1">
      <alignment horizontal="center" vertical="top" wrapText="1"/>
    </xf>
    <xf numFmtId="0" fontId="7" fillId="12" borderId="4" xfId="4" applyFont="1" applyFill="1" applyBorder="1" applyAlignment="1">
      <alignment horizontal="center" vertical="top" wrapText="1"/>
    </xf>
    <xf numFmtId="0" fontId="7" fillId="12" borderId="5" xfId="4" applyFont="1" applyFill="1" applyBorder="1" applyAlignment="1">
      <alignment horizontal="center" vertical="top" wrapText="1"/>
    </xf>
    <xf numFmtId="0" fontId="7" fillId="13" borderId="4" xfId="0" applyFont="1" applyFill="1" applyBorder="1" applyAlignment="1">
      <alignment horizontal="center" vertical="top" wrapText="1"/>
    </xf>
    <xf numFmtId="0" fontId="7" fillId="13" borderId="5" xfId="0" applyFont="1" applyFill="1" applyBorder="1" applyAlignment="1">
      <alignment horizontal="center" vertical="top" wrapText="1"/>
    </xf>
    <xf numFmtId="0" fontId="7" fillId="10" borderId="6" xfId="4" applyFont="1" applyFill="1" applyBorder="1" applyAlignment="1">
      <alignment horizontal="center" vertical="top" wrapText="1"/>
    </xf>
    <xf numFmtId="0" fontId="7" fillId="10" borderId="7" xfId="4" applyFont="1" applyFill="1" applyBorder="1" applyAlignment="1">
      <alignment horizontal="center" vertical="top" wrapText="1"/>
    </xf>
    <xf numFmtId="0" fontId="7" fillId="11" borderId="8" xfId="4" applyFont="1" applyFill="1" applyBorder="1" applyAlignment="1">
      <alignment horizontal="center" vertical="center" wrapText="1"/>
    </xf>
    <xf numFmtId="0" fontId="7" fillId="11" borderId="9" xfId="4" applyFont="1" applyFill="1" applyBorder="1" applyAlignment="1">
      <alignment horizontal="center" vertical="center" wrapText="1"/>
    </xf>
    <xf numFmtId="0" fontId="7" fillId="9" borderId="4" xfId="4" applyFont="1" applyFill="1" applyBorder="1" applyAlignment="1">
      <alignment horizontal="center" vertical="center" wrapText="1"/>
    </xf>
    <xf numFmtId="0" fontId="7" fillId="9" borderId="5" xfId="4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/>
    </xf>
    <xf numFmtId="0" fontId="12" fillId="8" borderId="1" xfId="0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165" fontId="2" fillId="3" borderId="0" xfId="0" applyNumberFormat="1" applyFont="1" applyFill="1" applyBorder="1" applyAlignment="1">
      <alignment horizontal="left" vertical="top" wrapText="1"/>
    </xf>
    <xf numFmtId="0" fontId="12" fillId="8" borderId="1" xfId="0" applyFont="1" applyFill="1" applyBorder="1" applyAlignment="1">
      <alignment horizontal="left" vertical="center" wrapText="1"/>
    </xf>
    <xf numFmtId="0" fontId="12" fillId="8" borderId="0" xfId="0" applyFont="1" applyFill="1" applyBorder="1" applyAlignment="1">
      <alignment horizontal="center" wrapText="1"/>
    </xf>
  </cellXfs>
  <cellStyles count="8">
    <cellStyle name="Millares" xfId="6" builtinId="3"/>
    <cellStyle name="Normal" xfId="0" builtinId="0"/>
    <cellStyle name="Normal 11" xfId="3"/>
    <cellStyle name="Normal 2" xfId="4"/>
    <cellStyle name="Normal 3" xfId="5"/>
    <cellStyle name="Normal 3 2" xfId="7"/>
    <cellStyle name="Normal 4" xfId="1"/>
    <cellStyle name="Normal_82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LN Inflación</a:t>
            </a:r>
            <a:r>
              <a:rPr lang="en-US" sz="1000" b="1" baseline="0"/>
              <a:t> VS LN Oferta Monetaria, 1935-1982</a:t>
            </a:r>
            <a:endParaRPr lang="en-US" sz="1000" b="1"/>
          </a:p>
        </c:rich>
      </c:tx>
      <c:layout>
        <c:manualLayout>
          <c:xMode val="edge"/>
          <c:yMode val="edge"/>
          <c:x val="0.21439486980223174"/>
          <c:y val="4.52611832705335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'Inf-OM'!$G$5</c:f>
              <c:strCache>
                <c:ptCount val="1"/>
                <c:pt idx="0">
                  <c:v>0.995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6463228545810705E-3"/>
                  <c:y val="0.2346541958747186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'Inf-OM'!$D$6:$D$581</c:f>
              <c:numCache>
                <c:formatCode>0.0</c:formatCode>
                <c:ptCount val="576"/>
                <c:pt idx="0">
                  <c:v>3.1871638522548746</c:v>
                </c:pt>
                <c:pt idx="1">
                  <c:v>3.1797837449572519</c:v>
                </c:pt>
                <c:pt idx="2">
                  <c:v>3.1808413865153877</c:v>
                </c:pt>
                <c:pt idx="3">
                  <c:v>3.1680752556923522</c:v>
                </c:pt>
                <c:pt idx="4">
                  <c:v>3.1648580947405764</c:v>
                </c:pt>
                <c:pt idx="5">
                  <c:v>3.1702142939411013</c:v>
                </c:pt>
                <c:pt idx="6">
                  <c:v>3.1797837449572519</c:v>
                </c:pt>
                <c:pt idx="7">
                  <c:v>3.1829533197185311</c:v>
                </c:pt>
                <c:pt idx="8">
                  <c:v>3.1986522292616346</c:v>
                </c:pt>
                <c:pt idx="9">
                  <c:v>3.1882137211177115</c:v>
                </c:pt>
                <c:pt idx="10">
                  <c:v>3.1776651000969669</c:v>
                </c:pt>
                <c:pt idx="11">
                  <c:v>3.1723487664697338</c:v>
                </c:pt>
                <c:pt idx="12">
                  <c:v>3.1680752556923522</c:v>
                </c:pt>
                <c:pt idx="13">
                  <c:v>3.1734142966717722</c:v>
                </c:pt>
                <c:pt idx="14">
                  <c:v>3.1808413865153877</c:v>
                </c:pt>
                <c:pt idx="15">
                  <c:v>3.2007269188024954</c:v>
                </c:pt>
                <c:pt idx="16">
                  <c:v>3.213085469506292</c:v>
                </c:pt>
                <c:pt idx="17">
                  <c:v>3.2181901258179755</c:v>
                </c:pt>
                <c:pt idx="18">
                  <c:v>3.2453138378171182</c:v>
                </c:pt>
                <c:pt idx="19">
                  <c:v>3.2649415532975592</c:v>
                </c:pt>
                <c:pt idx="20">
                  <c:v>3.2993288956070348</c:v>
                </c:pt>
                <c:pt idx="21">
                  <c:v>3.3021418369836497</c:v>
                </c:pt>
                <c:pt idx="22">
                  <c:v>3.3114615689324518</c:v>
                </c:pt>
                <c:pt idx="23">
                  <c:v>3.2898948633736764</c:v>
                </c:pt>
                <c:pt idx="24">
                  <c:v>3.3316642762499717</c:v>
                </c:pt>
                <c:pt idx="25">
                  <c:v>3.3550256261631453</c:v>
                </c:pt>
                <c:pt idx="26">
                  <c:v>3.3576863816131719</c:v>
                </c:pt>
                <c:pt idx="27">
                  <c:v>3.3830484755964503</c:v>
                </c:pt>
                <c:pt idx="28">
                  <c:v>3.4035620154295532</c:v>
                </c:pt>
                <c:pt idx="29">
                  <c:v>3.4482344554811459</c:v>
                </c:pt>
                <c:pt idx="30">
                  <c:v>3.457896366392883</c:v>
                </c:pt>
                <c:pt idx="31">
                  <c:v>3.4417409261705978</c:v>
                </c:pt>
                <c:pt idx="32">
                  <c:v>3.4425549270295446</c:v>
                </c:pt>
                <c:pt idx="33">
                  <c:v>3.4401109339596667</c:v>
                </c:pt>
                <c:pt idx="34">
                  <c:v>3.4360242915742143</c:v>
                </c:pt>
                <c:pt idx="35">
                  <c:v>3.4044076814418966</c:v>
                </c:pt>
                <c:pt idx="36">
                  <c:v>3.42945072640756</c:v>
                </c:pt>
                <c:pt idx="37">
                  <c:v>3.4586973275890878</c:v>
                </c:pt>
                <c:pt idx="38">
                  <c:v>3.455489626362318</c:v>
                </c:pt>
                <c:pt idx="39">
                  <c:v>3.457896366392883</c:v>
                </c:pt>
                <c:pt idx="40">
                  <c:v>3.4800842813682449</c:v>
                </c:pt>
                <c:pt idx="41">
                  <c:v>3.4730059977846488</c:v>
                </c:pt>
                <c:pt idx="42">
                  <c:v>3.4730059977846488</c:v>
                </c:pt>
                <c:pt idx="43">
                  <c:v>3.4722164201676313</c:v>
                </c:pt>
                <c:pt idx="44">
                  <c:v>3.4964080017799537</c:v>
                </c:pt>
                <c:pt idx="45">
                  <c:v>3.4971787147275455</c:v>
                </c:pt>
                <c:pt idx="46">
                  <c:v>3.4871128147928303</c:v>
                </c:pt>
                <c:pt idx="47">
                  <c:v>3.4594976477598567</c:v>
                </c:pt>
                <c:pt idx="48">
                  <c:v>3.4618947723595781</c:v>
                </c:pt>
                <c:pt idx="49">
                  <c:v>3.4562925168109082</c:v>
                </c:pt>
                <c:pt idx="50">
                  <c:v>3.4490431898559981</c:v>
                </c:pt>
                <c:pt idx="51">
                  <c:v>3.4594976477598571</c:v>
                </c:pt>
                <c:pt idx="52">
                  <c:v>3.4682591534284297</c:v>
                </c:pt>
                <c:pt idx="53">
                  <c:v>3.4722164201676318</c:v>
                </c:pt>
                <c:pt idx="54">
                  <c:v>3.4800842813682453</c:v>
                </c:pt>
                <c:pt idx="55">
                  <c:v>3.4917712083101526</c:v>
                </c:pt>
                <c:pt idx="56">
                  <c:v>3.5048533494806544</c:v>
                </c:pt>
                <c:pt idx="57">
                  <c:v>3.5101907620753749</c:v>
                </c:pt>
                <c:pt idx="58">
                  <c:v>3.4855551820791466</c:v>
                </c:pt>
                <c:pt idx="59">
                  <c:v>3.4658772547238961</c:v>
                </c:pt>
                <c:pt idx="60">
                  <c:v>3.4797801598928872</c:v>
                </c:pt>
                <c:pt idx="61">
                  <c:v>3.4973759217832669</c:v>
                </c:pt>
                <c:pt idx="62">
                  <c:v>3.5127608406227462</c:v>
                </c:pt>
                <c:pt idx="63">
                  <c:v>3.5127608406227462</c:v>
                </c:pt>
                <c:pt idx="64">
                  <c:v>3.5079784307425315</c:v>
                </c:pt>
                <c:pt idx="65">
                  <c:v>3.5012443985611874</c:v>
                </c:pt>
                <c:pt idx="66">
                  <c:v>3.5031730394675931</c:v>
                </c:pt>
                <c:pt idx="67">
                  <c:v>3.4817506038801858</c:v>
                </c:pt>
                <c:pt idx="68">
                  <c:v>3.4708647962349346</c:v>
                </c:pt>
                <c:pt idx="69">
                  <c:v>3.4758275855770639</c:v>
                </c:pt>
                <c:pt idx="70">
                  <c:v>3.471859326401443</c:v>
                </c:pt>
                <c:pt idx="71">
                  <c:v>3.4738454243730725</c:v>
                </c:pt>
                <c:pt idx="72">
                  <c:v>3.501244398561187</c:v>
                </c:pt>
                <c:pt idx="73">
                  <c:v>3.5127608406227457</c:v>
                </c:pt>
                <c:pt idx="74">
                  <c:v>3.5222575881600031</c:v>
                </c:pt>
                <c:pt idx="75">
                  <c:v>3.5288520538852839</c:v>
                </c:pt>
                <c:pt idx="76">
                  <c:v>3.5584564360169888</c:v>
                </c:pt>
                <c:pt idx="77">
                  <c:v>3.5666271578240387</c:v>
                </c:pt>
                <c:pt idx="78">
                  <c:v>3.56027793014538</c:v>
                </c:pt>
                <c:pt idx="79">
                  <c:v>3.5630039654546182</c:v>
                </c:pt>
                <c:pt idx="80">
                  <c:v>3.573834396228988</c:v>
                </c:pt>
                <c:pt idx="81">
                  <c:v>3.585436489781535</c:v>
                </c:pt>
                <c:pt idx="82">
                  <c:v>3.5889794518578788</c:v>
                </c:pt>
                <c:pt idx="83">
                  <c:v>3.5889794518578788</c:v>
                </c:pt>
                <c:pt idx="84">
                  <c:v>3.5969055171302999</c:v>
                </c:pt>
                <c:pt idx="85">
                  <c:v>3.6142972598421692</c:v>
                </c:pt>
                <c:pt idx="86">
                  <c:v>3.632238791939121</c:v>
                </c:pt>
                <c:pt idx="87">
                  <c:v>3.6456956812997316</c:v>
                </c:pt>
                <c:pt idx="88">
                  <c:v>3.6639081052230305</c:v>
                </c:pt>
                <c:pt idx="89">
                  <c:v>3.6639081052230305</c:v>
                </c:pt>
                <c:pt idx="90">
                  <c:v>3.661444038267871</c:v>
                </c:pt>
                <c:pt idx="91">
                  <c:v>3.651526601610525</c:v>
                </c:pt>
                <c:pt idx="92">
                  <c:v>3.6573237192948511</c:v>
                </c:pt>
                <c:pt idx="93">
                  <c:v>3.6671841114289312</c:v>
                </c:pt>
                <c:pt idx="94">
                  <c:v>3.6858156750891569</c:v>
                </c:pt>
                <c:pt idx="95">
                  <c:v>3.6946051843320062</c:v>
                </c:pt>
                <c:pt idx="96">
                  <c:v>3.7103908317742982</c:v>
                </c:pt>
                <c:pt idx="97">
                  <c:v>3.7480441464875667</c:v>
                </c:pt>
                <c:pt idx="98">
                  <c:v>3.7711536355766277</c:v>
                </c:pt>
                <c:pt idx="99">
                  <c:v>3.8165341263370651</c:v>
                </c:pt>
                <c:pt idx="100">
                  <c:v>3.8558902582731385</c:v>
                </c:pt>
                <c:pt idx="101">
                  <c:v>3.8693403601613867</c:v>
                </c:pt>
                <c:pt idx="102">
                  <c:v>3.8612920269785587</c:v>
                </c:pt>
                <c:pt idx="103">
                  <c:v>3.8706754738443565</c:v>
                </c:pt>
                <c:pt idx="104">
                  <c:v>3.8793105324812371</c:v>
                </c:pt>
                <c:pt idx="105">
                  <c:v>3.8826119550902911</c:v>
                </c:pt>
                <c:pt idx="106">
                  <c:v>3.9047771389182979</c:v>
                </c:pt>
                <c:pt idx="107">
                  <c:v>3.9144018522925075</c:v>
                </c:pt>
                <c:pt idx="108">
                  <c:v>3.924567124069358</c:v>
                </c:pt>
                <c:pt idx="109">
                  <c:v>3.9556835112658111</c:v>
                </c:pt>
                <c:pt idx="110">
                  <c:v>3.9876428185282209</c:v>
                </c:pt>
                <c:pt idx="111">
                  <c:v>4.0277761486738877</c:v>
                </c:pt>
                <c:pt idx="112">
                  <c:v>4.0419286634075942</c:v>
                </c:pt>
                <c:pt idx="113">
                  <c:v>4.0547744139100423</c:v>
                </c:pt>
                <c:pt idx="114">
                  <c:v>4.0783565322163868</c:v>
                </c:pt>
                <c:pt idx="115">
                  <c:v>4.0756428263447901</c:v>
                </c:pt>
                <c:pt idx="116">
                  <c:v>4.0864537424490059</c:v>
                </c:pt>
                <c:pt idx="117">
                  <c:v>4.0955520123282678</c:v>
                </c:pt>
                <c:pt idx="118">
                  <c:v>4.1003354389351623</c:v>
                </c:pt>
                <c:pt idx="119">
                  <c:v>4.0960846355099676</c:v>
                </c:pt>
                <c:pt idx="120">
                  <c:v>4.0955520123282678</c:v>
                </c:pt>
                <c:pt idx="121">
                  <c:v>4.0971490315657544</c:v>
                </c:pt>
                <c:pt idx="122">
                  <c:v>4.1108840599559064</c:v>
                </c:pt>
                <c:pt idx="123">
                  <c:v>4.1367788263365215</c:v>
                </c:pt>
                <c:pt idx="124">
                  <c:v>4.1519998203468766</c:v>
                </c:pt>
                <c:pt idx="125">
                  <c:v>4.157022432613168</c:v>
                </c:pt>
                <c:pt idx="126">
                  <c:v>4.1650065069613884</c:v>
                </c:pt>
                <c:pt idx="127">
                  <c:v>4.1739130477775923</c:v>
                </c:pt>
                <c:pt idx="128">
                  <c:v>4.1724341221937591</c:v>
                </c:pt>
                <c:pt idx="129">
                  <c:v>4.1724341221937591</c:v>
                </c:pt>
                <c:pt idx="130">
                  <c:v>4.1905231023432119</c:v>
                </c:pt>
                <c:pt idx="131">
                  <c:v>4.1987258021353933</c:v>
                </c:pt>
                <c:pt idx="132">
                  <c:v>4.2039978009265724</c:v>
                </c:pt>
                <c:pt idx="133">
                  <c:v>4.2187074374450146</c:v>
                </c:pt>
                <c:pt idx="134">
                  <c:v>4.2433655837175923</c:v>
                </c:pt>
                <c:pt idx="135">
                  <c:v>4.256151146014564</c:v>
                </c:pt>
                <c:pt idx="136">
                  <c:v>4.2745827759181134</c:v>
                </c:pt>
                <c:pt idx="137">
                  <c:v>4.28829677098798</c:v>
                </c:pt>
                <c:pt idx="138">
                  <c:v>4.2904911980261469</c:v>
                </c:pt>
                <c:pt idx="139">
                  <c:v>4.3026917850962541</c:v>
                </c:pt>
                <c:pt idx="140">
                  <c:v>4.3388428618596775</c:v>
                </c:pt>
                <c:pt idx="141">
                  <c:v>4.3541799500578824</c:v>
                </c:pt>
                <c:pt idx="142">
                  <c:v>4.3656320179579513</c:v>
                </c:pt>
                <c:pt idx="143">
                  <c:v>4.3627812727978608</c:v>
                </c:pt>
                <c:pt idx="144">
                  <c:v>4.3793640592653169</c:v>
                </c:pt>
                <c:pt idx="145">
                  <c:v>4.3696904650869381</c:v>
                </c:pt>
                <c:pt idx="146">
                  <c:v>4.3541799500578824</c:v>
                </c:pt>
                <c:pt idx="147">
                  <c:v>4.3578752940290064</c:v>
                </c:pt>
                <c:pt idx="148">
                  <c:v>4.3570552857829759</c:v>
                </c:pt>
                <c:pt idx="149">
                  <c:v>4.342595211478228</c:v>
                </c:pt>
                <c:pt idx="150">
                  <c:v>4.323691056839075</c:v>
                </c:pt>
                <c:pt idx="151">
                  <c:v>4.325385972499066</c:v>
                </c:pt>
                <c:pt idx="152">
                  <c:v>4.340095210176143</c:v>
                </c:pt>
                <c:pt idx="153">
                  <c:v>4.3471623773992354</c:v>
                </c:pt>
                <c:pt idx="154">
                  <c:v>4.3578752940290064</c:v>
                </c:pt>
                <c:pt idx="155">
                  <c:v>4.352121065245754</c:v>
                </c:pt>
                <c:pt idx="156">
                  <c:v>4.3537685120763534</c:v>
                </c:pt>
                <c:pt idx="157">
                  <c:v>4.3805667052310771</c:v>
                </c:pt>
                <c:pt idx="158">
                  <c:v>4.380967266021532</c:v>
                </c:pt>
                <c:pt idx="159">
                  <c:v>4.3797651019817412</c:v>
                </c:pt>
                <c:pt idx="160">
                  <c:v>4.4163761579277878</c:v>
                </c:pt>
                <c:pt idx="161">
                  <c:v>4.4167626313625501</c:v>
                </c:pt>
                <c:pt idx="162">
                  <c:v>4.4229259790702189</c:v>
                </c:pt>
                <c:pt idx="163">
                  <c:v>4.4528128261673832</c:v>
                </c:pt>
                <c:pt idx="164">
                  <c:v>4.4602395220182069</c:v>
                </c:pt>
                <c:pt idx="165">
                  <c:v>4.4694459947051124</c:v>
                </c:pt>
                <c:pt idx="166">
                  <c:v>4.4613487844724924</c:v>
                </c:pt>
                <c:pt idx="167">
                  <c:v>4.4531854738333312</c:v>
                </c:pt>
                <c:pt idx="168">
                  <c:v>4.457646447773957</c:v>
                </c:pt>
                <c:pt idx="169">
                  <c:v>4.4613487844724924</c:v>
                </c:pt>
                <c:pt idx="170">
                  <c:v>4.4774781664023759</c:v>
                </c:pt>
                <c:pt idx="171">
                  <c:v>4.4962107026387113</c:v>
                </c:pt>
                <c:pt idx="172">
                  <c:v>4.5086244105506106</c:v>
                </c:pt>
                <c:pt idx="173">
                  <c:v>4.5128453102396673</c:v>
                </c:pt>
                <c:pt idx="174">
                  <c:v>4.5281712807178938</c:v>
                </c:pt>
                <c:pt idx="175">
                  <c:v>4.5229728631890724</c:v>
                </c:pt>
                <c:pt idx="176">
                  <c:v>4.5429253654761652</c:v>
                </c:pt>
                <c:pt idx="177">
                  <c:v>4.5500524955942359</c:v>
                </c:pt>
                <c:pt idx="178">
                  <c:v>4.5453067239752318</c:v>
                </c:pt>
                <c:pt idx="179">
                  <c:v>4.5422439344446861</c:v>
                </c:pt>
                <c:pt idx="180">
                  <c:v>4.5229728631890715</c:v>
                </c:pt>
                <c:pt idx="181">
                  <c:v>4.5340303359072971</c:v>
                </c:pt>
                <c:pt idx="182">
                  <c:v>4.5774057686585516</c:v>
                </c:pt>
                <c:pt idx="183">
                  <c:v>4.5878804961825814</c:v>
                </c:pt>
                <c:pt idx="184">
                  <c:v>4.5865771398560105</c:v>
                </c:pt>
                <c:pt idx="185">
                  <c:v>4.5858951632836416</c:v>
                </c:pt>
                <c:pt idx="186">
                  <c:v>4.5927702926723768</c:v>
                </c:pt>
                <c:pt idx="187">
                  <c:v>4.6099144939197867</c:v>
                </c:pt>
                <c:pt idx="188">
                  <c:v>4.6396165193687171</c:v>
                </c:pt>
                <c:pt idx="189">
                  <c:v>4.6556761603860624</c:v>
                </c:pt>
                <c:pt idx="190">
                  <c:v>4.6723862560220395</c:v>
                </c:pt>
                <c:pt idx="191">
                  <c:v>4.6828763866852192</c:v>
                </c:pt>
                <c:pt idx="192">
                  <c:v>4.7087754210735495</c:v>
                </c:pt>
                <c:pt idx="193">
                  <c:v>4.7500389218343475</c:v>
                </c:pt>
                <c:pt idx="194">
                  <c:v>4.7955446614485195</c:v>
                </c:pt>
                <c:pt idx="195">
                  <c:v>4.820276256087662</c:v>
                </c:pt>
                <c:pt idx="196">
                  <c:v>4.843141735245803</c:v>
                </c:pt>
                <c:pt idx="197">
                  <c:v>4.8590170844040932</c:v>
                </c:pt>
                <c:pt idx="198">
                  <c:v>4.8484615704645764</c:v>
                </c:pt>
                <c:pt idx="199">
                  <c:v>4.8293307740337328</c:v>
                </c:pt>
                <c:pt idx="200">
                  <c:v>4.840598498880075</c:v>
                </c:pt>
                <c:pt idx="201">
                  <c:v>4.8456785199649124</c:v>
                </c:pt>
                <c:pt idx="202">
                  <c:v>4.8657444051535199</c:v>
                </c:pt>
                <c:pt idx="203">
                  <c:v>4.8627600706829277</c:v>
                </c:pt>
                <c:pt idx="204">
                  <c:v>4.8640046259151317</c:v>
                </c:pt>
                <c:pt idx="205">
                  <c:v>4.8582668030133886</c:v>
                </c:pt>
                <c:pt idx="206">
                  <c:v>4.8677290250061143</c:v>
                </c:pt>
                <c:pt idx="207">
                  <c:v>4.875382438490357</c:v>
                </c:pt>
                <c:pt idx="208">
                  <c:v>4.8726734108515783</c:v>
                </c:pt>
                <c:pt idx="209">
                  <c:v>4.8721800709303738</c:v>
                </c:pt>
                <c:pt idx="210">
                  <c:v>4.8585169593624107</c:v>
                </c:pt>
                <c:pt idx="211">
                  <c:v>4.8585169593624107</c:v>
                </c:pt>
                <c:pt idx="212">
                  <c:v>4.8421252167338746</c:v>
                </c:pt>
                <c:pt idx="213">
                  <c:v>4.8512368970851307</c:v>
                </c:pt>
                <c:pt idx="214">
                  <c:v>4.8461851055887148</c:v>
                </c:pt>
                <c:pt idx="215">
                  <c:v>4.840598498880075</c:v>
                </c:pt>
                <c:pt idx="216">
                  <c:v>4.8259772303258925</c:v>
                </c:pt>
                <c:pt idx="217">
                  <c:v>4.8179346393028633</c:v>
                </c:pt>
                <c:pt idx="218">
                  <c:v>4.8236489405663017</c:v>
                </c:pt>
                <c:pt idx="219">
                  <c:v>4.8270102882690065</c:v>
                </c:pt>
                <c:pt idx="220">
                  <c:v>4.8411076638605248</c:v>
                </c:pt>
                <c:pt idx="221">
                  <c:v>4.8367714754567732</c:v>
                </c:pt>
                <c:pt idx="222">
                  <c:v>4.8502285783710137</c:v>
                </c:pt>
                <c:pt idx="223">
                  <c:v>4.8466914347134562</c:v>
                </c:pt>
                <c:pt idx="224">
                  <c:v>4.8537532547289945</c:v>
                </c:pt>
                <c:pt idx="225">
                  <c:v>4.8612645569445725</c:v>
                </c:pt>
                <c:pt idx="226">
                  <c:v>4.8479561370446689</c:v>
                </c:pt>
                <c:pt idx="227">
                  <c:v>4.8479561370446689</c:v>
                </c:pt>
                <c:pt idx="228">
                  <c:v>4.8218342932763774</c:v>
                </c:pt>
                <c:pt idx="229">
                  <c:v>4.8507328648163961</c:v>
                </c:pt>
                <c:pt idx="230">
                  <c:v>4.8607655549382107</c:v>
                </c:pt>
                <c:pt idx="231">
                  <c:v>4.8866322514370664</c:v>
                </c:pt>
                <c:pt idx="232">
                  <c:v>4.9343564409499088</c:v>
                </c:pt>
                <c:pt idx="233">
                  <c:v>4.946340912575768</c:v>
                </c:pt>
                <c:pt idx="234">
                  <c:v>4.9481719957149863</c:v>
                </c:pt>
                <c:pt idx="235">
                  <c:v>4.955462982672346</c:v>
                </c:pt>
                <c:pt idx="236">
                  <c:v>4.9527350882778451</c:v>
                </c:pt>
                <c:pt idx="237">
                  <c:v>4.9759108358755935</c:v>
                </c:pt>
                <c:pt idx="238">
                  <c:v>4.9860901669675695</c:v>
                </c:pt>
                <c:pt idx="239">
                  <c:v>4.99856161184199</c:v>
                </c:pt>
                <c:pt idx="240">
                  <c:v>5.005957196961007</c:v>
                </c:pt>
                <c:pt idx="241">
                  <c:v>5.0161002069260618</c:v>
                </c:pt>
                <c:pt idx="242">
                  <c:v>5.0360827065134002</c:v>
                </c:pt>
                <c:pt idx="243">
                  <c:v>5.0468162621565087</c:v>
                </c:pt>
                <c:pt idx="244">
                  <c:v>5.0450353177855138</c:v>
                </c:pt>
                <c:pt idx="245">
                  <c:v>5.0512547958525342</c:v>
                </c:pt>
                <c:pt idx="246">
                  <c:v>5.0662001289775569</c:v>
                </c:pt>
                <c:pt idx="247">
                  <c:v>5.0766168898358126</c:v>
                </c:pt>
                <c:pt idx="248">
                  <c:v>5.0766168898358126</c:v>
                </c:pt>
                <c:pt idx="249">
                  <c:v>5.0869262594946738</c:v>
                </c:pt>
                <c:pt idx="250">
                  <c:v>5.0886342018398301</c:v>
                </c:pt>
                <c:pt idx="251">
                  <c:v>5.0886342018398301</c:v>
                </c:pt>
                <c:pt idx="252">
                  <c:v>5.1038758178084471</c:v>
                </c:pt>
                <c:pt idx="253">
                  <c:v>5.113077053782856</c:v>
                </c:pt>
                <c:pt idx="254">
                  <c:v>5.1122440674789642</c:v>
                </c:pt>
                <c:pt idx="255">
                  <c:v>5.1180604528004032</c:v>
                </c:pt>
                <c:pt idx="256">
                  <c:v>5.1114103867303866</c:v>
                </c:pt>
                <c:pt idx="257">
                  <c:v>5.1030351283936541</c:v>
                </c:pt>
                <c:pt idx="258">
                  <c:v>5.0920413601614447</c:v>
                </c:pt>
                <c:pt idx="259">
                  <c:v>5.0945891322402428</c:v>
                </c:pt>
                <c:pt idx="260">
                  <c:v>5.0945891322402428</c:v>
                </c:pt>
                <c:pt idx="261">
                  <c:v>5.0877805953005897</c:v>
                </c:pt>
                <c:pt idx="262">
                  <c:v>5.0979760956812594</c:v>
                </c:pt>
                <c:pt idx="263">
                  <c:v>5.105555079328167</c:v>
                </c:pt>
                <c:pt idx="264">
                  <c:v>5.1114103867303866</c:v>
                </c:pt>
                <c:pt idx="265">
                  <c:v>5.1122440674789642</c:v>
                </c:pt>
                <c:pt idx="266">
                  <c:v>5.1180604528004041</c:v>
                </c:pt>
                <c:pt idx="267">
                  <c:v>5.132046694775144</c:v>
                </c:pt>
                <c:pt idx="268">
                  <c:v>5.14261160409536</c:v>
                </c:pt>
                <c:pt idx="269">
                  <c:v>5.1409934807649496</c:v>
                </c:pt>
                <c:pt idx="270">
                  <c:v>5.1546647833629162</c:v>
                </c:pt>
                <c:pt idx="271">
                  <c:v>5.1712988302602785</c:v>
                </c:pt>
                <c:pt idx="272">
                  <c:v>5.1642038064096747</c:v>
                </c:pt>
                <c:pt idx="273">
                  <c:v>5.1649946328644925</c:v>
                </c:pt>
                <c:pt idx="274">
                  <c:v>5.1642038064096747</c:v>
                </c:pt>
                <c:pt idx="275">
                  <c:v>5.1657848344069937</c:v>
                </c:pt>
                <c:pt idx="276">
                  <c:v>5.1783438691834878</c:v>
                </c:pt>
                <c:pt idx="277">
                  <c:v>5.1752188666403525</c:v>
                </c:pt>
                <c:pt idx="278">
                  <c:v>5.181459136500437</c:v>
                </c:pt>
                <c:pt idx="279">
                  <c:v>5.1915172483734713</c:v>
                </c:pt>
                <c:pt idx="280">
                  <c:v>5.1991859976127719</c:v>
                </c:pt>
                <c:pt idx="281">
                  <c:v>5.196891541539248</c:v>
                </c:pt>
                <c:pt idx="282">
                  <c:v>5.1945918088277176</c:v>
                </c:pt>
                <c:pt idx="283">
                  <c:v>5.1899764160193156</c:v>
                </c:pt>
                <c:pt idx="284">
                  <c:v>5.1760010332817146</c:v>
                </c:pt>
                <c:pt idx="285">
                  <c:v>5.1837892346420595</c:v>
                </c:pt>
                <c:pt idx="286">
                  <c:v>5.196891541539248</c:v>
                </c:pt>
                <c:pt idx="287">
                  <c:v>5.2014752012069065</c:v>
                </c:pt>
                <c:pt idx="288">
                  <c:v>5.202998430747428</c:v>
                </c:pt>
                <c:pt idx="289">
                  <c:v>5.2022371060056685</c:v>
                </c:pt>
                <c:pt idx="290">
                  <c:v>5.207554247283289</c:v>
                </c:pt>
                <c:pt idx="291">
                  <c:v>5.207554247283289</c:v>
                </c:pt>
                <c:pt idx="292">
                  <c:v>5.1984217637200159</c:v>
                </c:pt>
                <c:pt idx="293">
                  <c:v>5.1991859976127719</c:v>
                </c:pt>
                <c:pt idx="294">
                  <c:v>5.1984217637200159</c:v>
                </c:pt>
                <c:pt idx="295">
                  <c:v>5.2014752012069065</c:v>
                </c:pt>
                <c:pt idx="296">
                  <c:v>5.185339622549515</c:v>
                </c:pt>
                <c:pt idx="297">
                  <c:v>5.1938240544713867</c:v>
                </c:pt>
                <c:pt idx="298">
                  <c:v>5.2014752012069065</c:v>
                </c:pt>
                <c:pt idx="299">
                  <c:v>5.2045193435881343</c:v>
                </c:pt>
                <c:pt idx="300">
                  <c:v>5.2113349701231941</c:v>
                </c:pt>
                <c:pt idx="301">
                  <c:v>5.2120894024486795</c:v>
                </c:pt>
                <c:pt idx="302">
                  <c:v>5.2359355398215133</c:v>
                </c:pt>
                <c:pt idx="303">
                  <c:v>5.2563444114527202</c:v>
                </c:pt>
                <c:pt idx="304">
                  <c:v>5.2527303851121641</c:v>
                </c:pt>
                <c:pt idx="305">
                  <c:v>5.2520060098541226</c:v>
                </c:pt>
                <c:pt idx="306">
                  <c:v>5.259226257827609</c:v>
                </c:pt>
                <c:pt idx="307">
                  <c:v>5.2628169259583375</c:v>
                </c:pt>
                <c:pt idx="308">
                  <c:v>5.2678222992974071</c:v>
                </c:pt>
                <c:pt idx="309">
                  <c:v>5.2563444114527202</c:v>
                </c:pt>
                <c:pt idx="310">
                  <c:v>5.2527303851121641</c:v>
                </c:pt>
                <c:pt idx="311">
                  <c:v>5.2570656520177028</c:v>
                </c:pt>
                <c:pt idx="312">
                  <c:v>5.2599454236263146</c:v>
                </c:pt>
                <c:pt idx="313">
                  <c:v>5.2585065744572157</c:v>
                </c:pt>
                <c:pt idx="314">
                  <c:v>5.2563444114527202</c:v>
                </c:pt>
                <c:pt idx="315">
                  <c:v>5.2628169259583375</c:v>
                </c:pt>
                <c:pt idx="316">
                  <c:v>5.2628169259583375</c:v>
                </c:pt>
                <c:pt idx="317">
                  <c:v>5.2635335150251894</c:v>
                </c:pt>
                <c:pt idx="318">
                  <c:v>5.2606640725972369</c:v>
                </c:pt>
                <c:pt idx="319">
                  <c:v>5.2534542360304863</c:v>
                </c:pt>
                <c:pt idx="320">
                  <c:v>5.2505556832764757</c:v>
                </c:pt>
                <c:pt idx="321">
                  <c:v>5.2512811094961735</c:v>
                </c:pt>
                <c:pt idx="322">
                  <c:v>5.2563444114527202</c:v>
                </c:pt>
                <c:pt idx="323">
                  <c:v>5.2570656520177028</c:v>
                </c:pt>
                <c:pt idx="324">
                  <c:v>5.2534542360304863</c:v>
                </c:pt>
                <c:pt idx="325">
                  <c:v>5.259226257827609</c:v>
                </c:pt>
                <c:pt idx="326">
                  <c:v>5.2678222992974062</c:v>
                </c:pt>
                <c:pt idx="327">
                  <c:v>5.2756376143873993</c:v>
                </c:pt>
                <c:pt idx="328">
                  <c:v>5.2742211835556851</c:v>
                </c:pt>
                <c:pt idx="329">
                  <c:v>5.2756376143873993</c:v>
                </c:pt>
                <c:pt idx="330">
                  <c:v>5.2812833597999722</c:v>
                </c:pt>
                <c:pt idx="331">
                  <c:v>5.2833923236747928</c:v>
                </c:pt>
                <c:pt idx="332">
                  <c:v>5.2882960112593222</c:v>
                </c:pt>
                <c:pt idx="333">
                  <c:v>5.284094324405622</c:v>
                </c:pt>
                <c:pt idx="334">
                  <c:v>5.284094324405622</c:v>
                </c:pt>
                <c:pt idx="335">
                  <c:v>5.2798749088629142</c:v>
                </c:pt>
                <c:pt idx="336">
                  <c:v>5.2777585059565366</c:v>
                </c:pt>
                <c:pt idx="337">
                  <c:v>5.2819868420660576</c:v>
                </c:pt>
                <c:pt idx="338">
                  <c:v>5.2819868420660576</c:v>
                </c:pt>
                <c:pt idx="339">
                  <c:v>5.2833923236747928</c:v>
                </c:pt>
                <c:pt idx="340">
                  <c:v>5.2861973746024011</c:v>
                </c:pt>
                <c:pt idx="341">
                  <c:v>5.2819868420660576</c:v>
                </c:pt>
                <c:pt idx="342">
                  <c:v>5.2847958326771129</c:v>
                </c:pt>
                <c:pt idx="343">
                  <c:v>5.2812833597999722</c:v>
                </c:pt>
                <c:pt idx="344">
                  <c:v>5.2805793822981784</c:v>
                </c:pt>
                <c:pt idx="345">
                  <c:v>5.2770520417802098</c:v>
                </c:pt>
                <c:pt idx="346">
                  <c:v>5.2763450781593892</c:v>
                </c:pt>
                <c:pt idx="347">
                  <c:v>5.2833923236747928</c:v>
                </c:pt>
                <c:pt idx="348">
                  <c:v>5.2952598277023935</c:v>
                </c:pt>
                <c:pt idx="349">
                  <c:v>5.3138234408773322</c:v>
                </c:pt>
                <c:pt idx="350">
                  <c:v>5.3117777531540389</c:v>
                </c:pt>
                <c:pt idx="351">
                  <c:v>5.317223648165502</c:v>
                </c:pt>
                <c:pt idx="352">
                  <c:v>5.3199355142342517</c:v>
                </c:pt>
                <c:pt idx="353">
                  <c:v>5.3206123332110185</c:v>
                </c:pt>
                <c:pt idx="354">
                  <c:v>5.3300400124665774</c:v>
                </c:pt>
                <c:pt idx="355">
                  <c:v>5.3407067802707733</c:v>
                </c:pt>
                <c:pt idx="356">
                  <c:v>5.3266831781630266</c:v>
                </c:pt>
                <c:pt idx="357">
                  <c:v>5.3253372829396719</c:v>
                </c:pt>
                <c:pt idx="358">
                  <c:v>5.335387618793173</c:v>
                </c:pt>
                <c:pt idx="359">
                  <c:v>5.3373856214558462</c:v>
                </c:pt>
                <c:pt idx="360">
                  <c:v>5.3327173902372937</c:v>
                </c:pt>
                <c:pt idx="361">
                  <c:v>5.3367200640269514</c:v>
                </c:pt>
                <c:pt idx="362">
                  <c:v>5.3400434303293673</c:v>
                </c:pt>
                <c:pt idx="363">
                  <c:v>5.3446776657002655</c:v>
                </c:pt>
                <c:pt idx="364">
                  <c:v>5.3453379496463409</c:v>
                </c:pt>
                <c:pt idx="365">
                  <c:v>5.3466572110514035</c:v>
                </c:pt>
                <c:pt idx="366">
                  <c:v>5.3420321615118418</c:v>
                </c:pt>
                <c:pt idx="367">
                  <c:v>5.3393796400627105</c:v>
                </c:pt>
                <c:pt idx="368">
                  <c:v>5.3433557884423504</c:v>
                </c:pt>
                <c:pt idx="369">
                  <c:v>5.3426941939756114</c:v>
                </c:pt>
                <c:pt idx="370">
                  <c:v>5.3393796400627105</c:v>
                </c:pt>
                <c:pt idx="371">
                  <c:v>5.3393796400627105</c:v>
                </c:pt>
                <c:pt idx="372">
                  <c:v>5.3426941939756114</c:v>
                </c:pt>
                <c:pt idx="373">
                  <c:v>5.3420321615118418</c:v>
                </c:pt>
                <c:pt idx="374">
                  <c:v>5.3400434303293673</c:v>
                </c:pt>
                <c:pt idx="375">
                  <c:v>5.3459977979051887</c:v>
                </c:pt>
                <c:pt idx="376">
                  <c:v>5.3459977979051887</c:v>
                </c:pt>
                <c:pt idx="377">
                  <c:v>5.3499477701245031</c:v>
                </c:pt>
                <c:pt idx="378">
                  <c:v>5.3564965820034081</c:v>
                </c:pt>
                <c:pt idx="379">
                  <c:v>5.362354067022987</c:v>
                </c:pt>
                <c:pt idx="380">
                  <c:v>5.362354067022987</c:v>
                </c:pt>
                <c:pt idx="381">
                  <c:v>5.3655934608502385</c:v>
                </c:pt>
                <c:pt idx="382">
                  <c:v>5.3668862858525435</c:v>
                </c:pt>
                <c:pt idx="383">
                  <c:v>5.3675320721197401</c:v>
                </c:pt>
                <c:pt idx="384">
                  <c:v>5.375249152218303</c:v>
                </c:pt>
                <c:pt idx="385">
                  <c:v>5.3816348699584919</c:v>
                </c:pt>
                <c:pt idx="386">
                  <c:v>5.3835426606802192</c:v>
                </c:pt>
                <c:pt idx="387">
                  <c:v>5.3822712046920227</c:v>
                </c:pt>
                <c:pt idx="388">
                  <c:v>5.3758895621025022</c:v>
                </c:pt>
                <c:pt idx="389">
                  <c:v>5.3707547626304635</c:v>
                </c:pt>
                <c:pt idx="390">
                  <c:v>5.377808334677125</c:v>
                </c:pt>
                <c:pt idx="391">
                  <c:v>5.3816348699584919</c:v>
                </c:pt>
                <c:pt idx="392">
                  <c:v>5.389244291583883</c:v>
                </c:pt>
                <c:pt idx="393">
                  <c:v>5.3923978735099523</c:v>
                </c:pt>
                <c:pt idx="394">
                  <c:v>5.3905069180142524</c:v>
                </c:pt>
                <c:pt idx="395">
                  <c:v>5.3848125021206954</c:v>
                </c:pt>
                <c:pt idx="396">
                  <c:v>5.3873473577238835</c:v>
                </c:pt>
                <c:pt idx="397">
                  <c:v>5.3873473577238835</c:v>
                </c:pt>
                <c:pt idx="398">
                  <c:v>5.3955415416129195</c:v>
                </c:pt>
                <c:pt idx="399">
                  <c:v>5.403046267266987</c:v>
                </c:pt>
                <c:pt idx="400">
                  <c:v>5.4104950912799774</c:v>
                </c:pt>
                <c:pt idx="401">
                  <c:v>5.4024230201293308</c:v>
                </c:pt>
                <c:pt idx="402">
                  <c:v>5.3999261399307432</c:v>
                </c:pt>
                <c:pt idx="403">
                  <c:v>5.4049136814417826</c:v>
                </c:pt>
                <c:pt idx="404">
                  <c:v>5.4080183098280799</c:v>
                </c:pt>
                <c:pt idx="405">
                  <c:v>5.4049136814417826</c:v>
                </c:pt>
                <c:pt idx="406">
                  <c:v>5.4067776148798448</c:v>
                </c:pt>
                <c:pt idx="407">
                  <c:v>5.4049136814417826</c:v>
                </c:pt>
                <c:pt idx="408">
                  <c:v>5.4092574673596276</c:v>
                </c:pt>
                <c:pt idx="409">
                  <c:v>5.412840168330094</c:v>
                </c:pt>
                <c:pt idx="410">
                  <c:v>5.4138266897666805</c:v>
                </c:pt>
                <c:pt idx="411">
                  <c:v>5.4165333963188704</c:v>
                </c:pt>
                <c:pt idx="412">
                  <c:v>5.4165333963188704</c:v>
                </c:pt>
                <c:pt idx="413">
                  <c:v>5.4200906126016148</c:v>
                </c:pt>
                <c:pt idx="414">
                  <c:v>5.4238791826659059</c:v>
                </c:pt>
                <c:pt idx="415">
                  <c:v>5.4249767191677272</c:v>
                </c:pt>
                <c:pt idx="416">
                  <c:v>5.4343149817272334</c:v>
                </c:pt>
                <c:pt idx="417">
                  <c:v>5.4447624517462616</c:v>
                </c:pt>
                <c:pt idx="418">
                  <c:v>5.4448818904521215</c:v>
                </c:pt>
                <c:pt idx="419">
                  <c:v>5.4523787721794585</c:v>
                </c:pt>
                <c:pt idx="420">
                  <c:v>5.4599375224721598</c:v>
                </c:pt>
                <c:pt idx="421">
                  <c:v>5.4598198686274708</c:v>
                </c:pt>
                <c:pt idx="422">
                  <c:v>5.4627574943657988</c:v>
                </c:pt>
                <c:pt idx="423">
                  <c:v>5.464047134721314</c:v>
                </c:pt>
                <c:pt idx="424">
                  <c:v>5.4661542964767076</c:v>
                </c:pt>
                <c:pt idx="425">
                  <c:v>5.4722164564375086</c:v>
                </c:pt>
                <c:pt idx="426">
                  <c:v>5.4770858720290114</c:v>
                </c:pt>
                <c:pt idx="427">
                  <c:v>5.4817014894608418</c:v>
                </c:pt>
                <c:pt idx="428">
                  <c:v>5.4841163841150822</c:v>
                </c:pt>
                <c:pt idx="429">
                  <c:v>5.4844608342517631</c:v>
                </c:pt>
                <c:pt idx="430">
                  <c:v>5.4898426122070649</c:v>
                </c:pt>
                <c:pt idx="431">
                  <c:v>5.4982573128685539</c:v>
                </c:pt>
                <c:pt idx="432">
                  <c:v>5.5080608185085262</c:v>
                </c:pt>
                <c:pt idx="433">
                  <c:v>5.5122010608939833</c:v>
                </c:pt>
                <c:pt idx="434">
                  <c:v>5.5159905862716885</c:v>
                </c:pt>
                <c:pt idx="435">
                  <c:v>5.5210950986342304</c:v>
                </c:pt>
                <c:pt idx="436">
                  <c:v>5.5231959732940457</c:v>
                </c:pt>
                <c:pt idx="437">
                  <c:v>5.5277139975359599</c:v>
                </c:pt>
                <c:pt idx="438">
                  <c:v>5.5269441389487008</c:v>
                </c:pt>
                <c:pt idx="439">
                  <c:v>5.536035320914884</c:v>
                </c:pt>
                <c:pt idx="440">
                  <c:v>5.5393011691670129</c:v>
                </c:pt>
                <c:pt idx="441">
                  <c:v>5.5402791217832865</c:v>
                </c:pt>
                <c:pt idx="442">
                  <c:v>5.5419062683702247</c:v>
                </c:pt>
                <c:pt idx="443">
                  <c:v>5.5466647933964177</c:v>
                </c:pt>
                <c:pt idx="444">
                  <c:v>5.5510782504118197</c:v>
                </c:pt>
                <c:pt idx="445">
                  <c:v>5.5541883573806157</c:v>
                </c:pt>
                <c:pt idx="446">
                  <c:v>5.5596345948270223</c:v>
                </c:pt>
                <c:pt idx="447">
                  <c:v>5.5658982397128165</c:v>
                </c:pt>
                <c:pt idx="448">
                  <c:v>5.5679067771550796</c:v>
                </c:pt>
                <c:pt idx="449">
                  <c:v>5.5752727921098115</c:v>
                </c:pt>
                <c:pt idx="450">
                  <c:v>5.5790403718256272</c:v>
                </c:pt>
                <c:pt idx="451">
                  <c:v>5.5855991104657035</c:v>
                </c:pt>
                <c:pt idx="452">
                  <c:v>5.5901542885366586</c:v>
                </c:pt>
                <c:pt idx="453">
                  <c:v>5.5908770073776921</c:v>
                </c:pt>
                <c:pt idx="454">
                  <c:v>5.597358819847094</c:v>
                </c:pt>
                <c:pt idx="455">
                  <c:v>5.60073771272301</c:v>
                </c:pt>
                <c:pt idx="456">
                  <c:v>5.6151466466478439</c:v>
                </c:pt>
                <c:pt idx="457">
                  <c:v>5.6233739532979845</c:v>
                </c:pt>
                <c:pt idx="458">
                  <c:v>5.6321285242285821</c:v>
                </c:pt>
                <c:pt idx="459">
                  <c:v>5.6478520265763006</c:v>
                </c:pt>
                <c:pt idx="460">
                  <c:v>5.6584240179959346</c:v>
                </c:pt>
                <c:pt idx="461">
                  <c:v>5.6665909753943264</c:v>
                </c:pt>
                <c:pt idx="462">
                  <c:v>5.6919136366067873</c:v>
                </c:pt>
                <c:pt idx="463">
                  <c:v>5.7078341188970985</c:v>
                </c:pt>
                <c:pt idx="464">
                  <c:v>5.7313388231733748</c:v>
                </c:pt>
                <c:pt idx="465">
                  <c:v>5.7440836234529478</c:v>
                </c:pt>
                <c:pt idx="466">
                  <c:v>5.7563182128823929</c:v>
                </c:pt>
                <c:pt idx="467">
                  <c:v>5.7944244159896714</c:v>
                </c:pt>
                <c:pt idx="468">
                  <c:v>5.8295883408220055</c:v>
                </c:pt>
                <c:pt idx="469">
                  <c:v>5.8519382969521194</c:v>
                </c:pt>
                <c:pt idx="470">
                  <c:v>5.8596208224046427</c:v>
                </c:pt>
                <c:pt idx="471">
                  <c:v>5.8730994089069419</c:v>
                </c:pt>
                <c:pt idx="472">
                  <c:v>5.8809306141307394</c:v>
                </c:pt>
                <c:pt idx="473">
                  <c:v>5.8907677086057628</c:v>
                </c:pt>
                <c:pt idx="474">
                  <c:v>5.9051181487938935</c:v>
                </c:pt>
                <c:pt idx="475">
                  <c:v>5.9156170401553183</c:v>
                </c:pt>
                <c:pt idx="476">
                  <c:v>5.9268922874486361</c:v>
                </c:pt>
                <c:pt idx="477">
                  <c:v>5.9465399240629147</c:v>
                </c:pt>
                <c:pt idx="478">
                  <c:v>5.9739350878891866</c:v>
                </c:pt>
                <c:pt idx="479">
                  <c:v>5.9817162260164487</c:v>
                </c:pt>
                <c:pt idx="480">
                  <c:v>5.9944137033313236</c:v>
                </c:pt>
                <c:pt idx="481">
                  <c:v>5.9999141110583558</c:v>
                </c:pt>
                <c:pt idx="482">
                  <c:v>6.0062025748707839</c:v>
                </c:pt>
                <c:pt idx="483">
                  <c:v>6.014616231447877</c:v>
                </c:pt>
                <c:pt idx="484">
                  <c:v>6.0279060294571689</c:v>
                </c:pt>
                <c:pt idx="485">
                  <c:v>6.044765285166644</c:v>
                </c:pt>
                <c:pt idx="486">
                  <c:v>6.0527318921362161</c:v>
                </c:pt>
                <c:pt idx="487">
                  <c:v>6.0613452452669758</c:v>
                </c:pt>
                <c:pt idx="488">
                  <c:v>6.0686052228113931</c:v>
                </c:pt>
                <c:pt idx="489">
                  <c:v>6.0737135502405364</c:v>
                </c:pt>
                <c:pt idx="490">
                  <c:v>6.0806951338749657</c:v>
                </c:pt>
                <c:pt idx="491">
                  <c:v>6.088820851956207</c:v>
                </c:pt>
                <c:pt idx="492">
                  <c:v>6.1079589751061327</c:v>
                </c:pt>
                <c:pt idx="493">
                  <c:v>6.1264960932102328</c:v>
                </c:pt>
                <c:pt idx="494">
                  <c:v>6.136235774302091</c:v>
                </c:pt>
                <c:pt idx="495">
                  <c:v>6.1432115405395979</c:v>
                </c:pt>
                <c:pt idx="496">
                  <c:v>6.1501979776222564</c:v>
                </c:pt>
                <c:pt idx="497">
                  <c:v>6.1542019371690735</c:v>
                </c:pt>
                <c:pt idx="498">
                  <c:v>6.1626285169281969</c:v>
                </c:pt>
                <c:pt idx="499">
                  <c:v>6.1721396133715167</c:v>
                </c:pt>
                <c:pt idx="500">
                  <c:v>6.2056833554765838</c:v>
                </c:pt>
                <c:pt idx="501">
                  <c:v>6.2604729537517185</c:v>
                </c:pt>
                <c:pt idx="502">
                  <c:v>6.3046604622039482</c:v>
                </c:pt>
                <c:pt idx="503">
                  <c:v>6.3294270033380275</c:v>
                </c:pt>
                <c:pt idx="504">
                  <c:v>6.3607904543952198</c:v>
                </c:pt>
                <c:pt idx="505">
                  <c:v>6.3826321638366563</c:v>
                </c:pt>
                <c:pt idx="506">
                  <c:v>6.3999246863015644</c:v>
                </c:pt>
                <c:pt idx="507">
                  <c:v>6.4149330958290705</c:v>
                </c:pt>
                <c:pt idx="508">
                  <c:v>6.4236785261650278</c:v>
                </c:pt>
                <c:pt idx="509">
                  <c:v>6.4358572108093082</c:v>
                </c:pt>
                <c:pt idx="510">
                  <c:v>6.4471005660259575</c:v>
                </c:pt>
                <c:pt idx="511">
                  <c:v>6.4674119408297193</c:v>
                </c:pt>
                <c:pt idx="512">
                  <c:v>6.4850000243524901</c:v>
                </c:pt>
                <c:pt idx="513">
                  <c:v>6.4926116665751854</c:v>
                </c:pt>
                <c:pt idx="514">
                  <c:v>6.5034864599178288</c:v>
                </c:pt>
                <c:pt idx="515">
                  <c:v>6.5172326672357821</c:v>
                </c:pt>
                <c:pt idx="516">
                  <c:v>6.5392249202582375</c:v>
                </c:pt>
                <c:pt idx="517">
                  <c:v>6.5534777259142905</c:v>
                </c:pt>
                <c:pt idx="518">
                  <c:v>6.5638306639005384</c:v>
                </c:pt>
                <c:pt idx="519">
                  <c:v>6.5748883059022143</c:v>
                </c:pt>
                <c:pt idx="520">
                  <c:v>6.5846410610739179</c:v>
                </c:pt>
                <c:pt idx="521">
                  <c:v>6.5983030173378214</c:v>
                </c:pt>
                <c:pt idx="522">
                  <c:v>6.6151220993721482</c:v>
                </c:pt>
                <c:pt idx="523">
                  <c:v>6.6250427266268579</c:v>
                </c:pt>
                <c:pt idx="524">
                  <c:v>6.6363909058915098</c:v>
                </c:pt>
                <c:pt idx="525">
                  <c:v>6.6484366398963202</c:v>
                </c:pt>
                <c:pt idx="526">
                  <c:v>6.6586725991991029</c:v>
                </c:pt>
                <c:pt idx="527">
                  <c:v>6.6671174501339827</c:v>
                </c:pt>
                <c:pt idx="528">
                  <c:v>6.7020036843723201</c:v>
                </c:pt>
                <c:pt idx="529">
                  <c:v>6.7162744716595189</c:v>
                </c:pt>
                <c:pt idx="530">
                  <c:v>6.7297497098484005</c:v>
                </c:pt>
                <c:pt idx="531">
                  <c:v>6.7386661606047422</c:v>
                </c:pt>
                <c:pt idx="532">
                  <c:v>6.7516834643427579</c:v>
                </c:pt>
                <c:pt idx="533">
                  <c:v>6.7627123055888365</c:v>
                </c:pt>
                <c:pt idx="534">
                  <c:v>6.7747588684320137</c:v>
                </c:pt>
                <c:pt idx="535">
                  <c:v>6.7897793272088984</c:v>
                </c:pt>
                <c:pt idx="536">
                  <c:v>6.8019674380437456</c:v>
                </c:pt>
                <c:pt idx="537">
                  <c:v>6.8192807571130061</c:v>
                </c:pt>
                <c:pt idx="538">
                  <c:v>6.8320718031100229</c:v>
                </c:pt>
                <c:pt idx="539">
                  <c:v>6.8496090555142164</c:v>
                </c:pt>
                <c:pt idx="540">
                  <c:v>6.8972105503112857</c:v>
                </c:pt>
                <c:pt idx="541">
                  <c:v>6.9200647218329872</c:v>
                </c:pt>
                <c:pt idx="542">
                  <c:v>6.9404291844857209</c:v>
                </c:pt>
                <c:pt idx="543">
                  <c:v>6.9577594925118058</c:v>
                </c:pt>
                <c:pt idx="544">
                  <c:v>6.973940711481692</c:v>
                </c:pt>
                <c:pt idx="545">
                  <c:v>6.9935773162583237</c:v>
                </c:pt>
                <c:pt idx="546">
                  <c:v>7.0211182860160708</c:v>
                </c:pt>
                <c:pt idx="547">
                  <c:v>7.0416261342366049</c:v>
                </c:pt>
                <c:pt idx="548">
                  <c:v>7.0526702006073769</c:v>
                </c:pt>
                <c:pt idx="549">
                  <c:v>7.0677033660358415</c:v>
                </c:pt>
                <c:pt idx="550">
                  <c:v>7.0849033348412416</c:v>
                </c:pt>
                <c:pt idx="551">
                  <c:v>7.1107932505540532</c:v>
                </c:pt>
                <c:pt idx="552">
                  <c:v>7.1425031502892562</c:v>
                </c:pt>
                <c:pt idx="553">
                  <c:v>7.1667694265348914</c:v>
                </c:pt>
                <c:pt idx="554">
                  <c:v>7.1879348372602347</c:v>
                </c:pt>
                <c:pt idx="555">
                  <c:v>7.2102367930288702</c:v>
                </c:pt>
                <c:pt idx="556">
                  <c:v>7.2252493250940359</c:v>
                </c:pt>
                <c:pt idx="557">
                  <c:v>7.2391267862795834</c:v>
                </c:pt>
                <c:pt idx="558">
                  <c:v>7.2565876772819227</c:v>
                </c:pt>
                <c:pt idx="559">
                  <c:v>7.2769855308767362</c:v>
                </c:pt>
                <c:pt idx="560">
                  <c:v>7.2954187973367306</c:v>
                </c:pt>
                <c:pt idx="561">
                  <c:v>7.3173638435567261</c:v>
                </c:pt>
                <c:pt idx="562">
                  <c:v>7.3364262151761475</c:v>
                </c:pt>
                <c:pt idx="563">
                  <c:v>7.3629877705266429</c:v>
                </c:pt>
                <c:pt idx="564">
                  <c:v>7.4114796250699699</c:v>
                </c:pt>
                <c:pt idx="565">
                  <c:v>7.4500225797380857</c:v>
                </c:pt>
                <c:pt idx="566">
                  <c:v>7.4858943837032177</c:v>
                </c:pt>
                <c:pt idx="567">
                  <c:v>7.5386729862930313</c:v>
                </c:pt>
                <c:pt idx="568">
                  <c:v>7.5933581972299136</c:v>
                </c:pt>
                <c:pt idx="569">
                  <c:v>7.640406296717897</c:v>
                </c:pt>
                <c:pt idx="570">
                  <c:v>7.6906514766013547</c:v>
                </c:pt>
                <c:pt idx="571">
                  <c:v>7.797007722561446</c:v>
                </c:pt>
                <c:pt idx="572">
                  <c:v>7.8490123802999632</c:v>
                </c:pt>
                <c:pt idx="573">
                  <c:v>7.8995543275859585</c:v>
                </c:pt>
                <c:pt idx="574">
                  <c:v>7.9488758833333817</c:v>
                </c:pt>
                <c:pt idx="575">
                  <c:v>8.0503371912576416</c:v>
                </c:pt>
              </c:numCache>
            </c:numRef>
          </c:xVal>
          <c:yVal>
            <c:numRef>
              <c:f>'Inf-OM'!$E$6:$E$581</c:f>
              <c:numCache>
                <c:formatCode>0.0</c:formatCode>
                <c:ptCount val="576"/>
                <c:pt idx="0">
                  <c:v>6.2348028057077114</c:v>
                </c:pt>
                <c:pt idx="1">
                  <c:v>6.2490095251395239</c:v>
                </c:pt>
                <c:pt idx="2">
                  <c:v>6.2590076857188759</c:v>
                </c:pt>
                <c:pt idx="3">
                  <c:v>6.3733197895770122</c:v>
                </c:pt>
                <c:pt idx="4">
                  <c:v>6.3184274270611889</c:v>
                </c:pt>
                <c:pt idx="5">
                  <c:v>6.3214874600492879</c:v>
                </c:pt>
                <c:pt idx="6">
                  <c:v>6.2694749998630321</c:v>
                </c:pt>
                <c:pt idx="7">
                  <c:v>6.2628266706926663</c:v>
                </c:pt>
                <c:pt idx="8">
                  <c:v>6.2704211632414042</c:v>
                </c:pt>
                <c:pt idx="9">
                  <c:v>6.2698535726481701</c:v>
                </c:pt>
                <c:pt idx="10">
                  <c:v>6.2828273373993353</c:v>
                </c:pt>
                <c:pt idx="11">
                  <c:v>6.2873007838156321</c:v>
                </c:pt>
                <c:pt idx="12">
                  <c:v>6.2923096060860439</c:v>
                </c:pt>
                <c:pt idx="13">
                  <c:v>6.3070049476881591</c:v>
                </c:pt>
                <c:pt idx="14">
                  <c:v>6.3070049476881591</c:v>
                </c:pt>
                <c:pt idx="15">
                  <c:v>6.3508857167147399</c:v>
                </c:pt>
                <c:pt idx="16">
                  <c:v>6.3595738686723777</c:v>
                </c:pt>
                <c:pt idx="17">
                  <c:v>6.378595948527642</c:v>
                </c:pt>
                <c:pt idx="18">
                  <c:v>6.3917495951746037</c:v>
                </c:pt>
                <c:pt idx="19">
                  <c:v>6.4077047283841049</c:v>
                </c:pt>
                <c:pt idx="20">
                  <c:v>6.4625613286449761</c:v>
                </c:pt>
                <c:pt idx="21">
                  <c:v>6.4425401664681985</c:v>
                </c:pt>
                <c:pt idx="22">
                  <c:v>6.4594348605675433</c:v>
                </c:pt>
                <c:pt idx="23">
                  <c:v>6.4911786661192536</c:v>
                </c:pt>
                <c:pt idx="24">
                  <c:v>6.4707995037826018</c:v>
                </c:pt>
                <c:pt idx="25">
                  <c:v>6.490571777919774</c:v>
                </c:pt>
                <c:pt idx="26">
                  <c:v>6.5083219431056918</c:v>
                </c:pt>
                <c:pt idx="27">
                  <c:v>6.5371262857094301</c:v>
                </c:pt>
                <c:pt idx="28">
                  <c:v>6.5547877398317267</c:v>
                </c:pt>
                <c:pt idx="29">
                  <c:v>6.5562100128634029</c:v>
                </c:pt>
                <c:pt idx="30">
                  <c:v>6.5689202531717354</c:v>
                </c:pt>
                <c:pt idx="31">
                  <c:v>6.562161567911363</c:v>
                </c:pt>
                <c:pt idx="32">
                  <c:v>6.5553568918106651</c:v>
                </c:pt>
                <c:pt idx="33">
                  <c:v>6.5492214655584053</c:v>
                </c:pt>
                <c:pt idx="34">
                  <c:v>6.5366915975913047</c:v>
                </c:pt>
                <c:pt idx="35">
                  <c:v>6.5000877473187728</c:v>
                </c:pt>
                <c:pt idx="36">
                  <c:v>6.4890529440919522</c:v>
                </c:pt>
                <c:pt idx="37">
                  <c:v>6.4882059522686939</c:v>
                </c:pt>
                <c:pt idx="38">
                  <c:v>6.4522066707059862</c:v>
                </c:pt>
                <c:pt idx="39">
                  <c:v>6.4561415148479924</c:v>
                </c:pt>
                <c:pt idx="40">
                  <c:v>6.4792543725085974</c:v>
                </c:pt>
                <c:pt idx="41">
                  <c:v>6.4975484466473894</c:v>
                </c:pt>
                <c:pt idx="42">
                  <c:v>6.537369628545922</c:v>
                </c:pt>
                <c:pt idx="43">
                  <c:v>6.5353893006953312</c:v>
                </c:pt>
                <c:pt idx="44">
                  <c:v>6.5296684421450806</c:v>
                </c:pt>
                <c:pt idx="45">
                  <c:v>6.5540074753565367</c:v>
                </c:pt>
                <c:pt idx="46">
                  <c:v>6.5765712351892391</c:v>
                </c:pt>
                <c:pt idx="47">
                  <c:v>6.6092144631954799</c:v>
                </c:pt>
                <c:pt idx="48">
                  <c:v>6.6161990449817552</c:v>
                </c:pt>
                <c:pt idx="49">
                  <c:v>6.6411821697405911</c:v>
                </c:pt>
                <c:pt idx="50">
                  <c:v>6.6568550506228847</c:v>
                </c:pt>
                <c:pt idx="51">
                  <c:v>6.670005575278565</c:v>
                </c:pt>
                <c:pt idx="52">
                  <c:v>6.6779646849461338</c:v>
                </c:pt>
                <c:pt idx="53">
                  <c:v>6.681857939471306</c:v>
                </c:pt>
                <c:pt idx="54">
                  <c:v>6.7009770817541918</c:v>
                </c:pt>
                <c:pt idx="55">
                  <c:v>6.7068623366027467</c:v>
                </c:pt>
                <c:pt idx="56">
                  <c:v>6.7008541032137918</c:v>
                </c:pt>
                <c:pt idx="57">
                  <c:v>6.7566509542996158</c:v>
                </c:pt>
                <c:pt idx="58">
                  <c:v>6.7614570213648388</c:v>
                </c:pt>
                <c:pt idx="59">
                  <c:v>6.7776465936351169</c:v>
                </c:pt>
                <c:pt idx="60">
                  <c:v>6.7783297315416791</c:v>
                </c:pt>
                <c:pt idx="61">
                  <c:v>6.7585589726200102</c:v>
                </c:pt>
                <c:pt idx="62">
                  <c:v>6.7637694284537551</c:v>
                </c:pt>
                <c:pt idx="63">
                  <c:v>6.7442947298291012</c:v>
                </c:pt>
                <c:pt idx="64">
                  <c:v>6.7540211790400946</c:v>
                </c:pt>
                <c:pt idx="65">
                  <c:v>6.7987213579580015</c:v>
                </c:pt>
                <c:pt idx="66">
                  <c:v>6.8066080969771789</c:v>
                </c:pt>
                <c:pt idx="67">
                  <c:v>6.7980520138901737</c:v>
                </c:pt>
                <c:pt idx="68">
                  <c:v>6.800281420676904</c:v>
                </c:pt>
                <c:pt idx="69">
                  <c:v>6.8519253940214666</c:v>
                </c:pt>
                <c:pt idx="70">
                  <c:v>6.9167150203536085</c:v>
                </c:pt>
                <c:pt idx="71">
                  <c:v>6.9715747916950912</c:v>
                </c:pt>
                <c:pt idx="72">
                  <c:v>6.9775611532260999</c:v>
                </c:pt>
                <c:pt idx="73">
                  <c:v>7.0037924671790792</c:v>
                </c:pt>
                <c:pt idx="74">
                  <c:v>7.0149041944991799</c:v>
                </c:pt>
                <c:pt idx="75">
                  <c:v>7.037203346169024</c:v>
                </c:pt>
                <c:pt idx="76">
                  <c:v>7.0621059388120617</c:v>
                </c:pt>
                <c:pt idx="77">
                  <c:v>7.0780042545418222</c:v>
                </c:pt>
                <c:pt idx="78">
                  <c:v>7.084645445778885</c:v>
                </c:pt>
                <c:pt idx="79">
                  <c:v>7.092407451114374</c:v>
                </c:pt>
                <c:pt idx="80">
                  <c:v>7.1038153618866051</c:v>
                </c:pt>
                <c:pt idx="81">
                  <c:v>7.122866658599083</c:v>
                </c:pt>
                <c:pt idx="82">
                  <c:v>7.1273726205197887</c:v>
                </c:pt>
                <c:pt idx="83">
                  <c:v>7.1522688560325394</c:v>
                </c:pt>
                <c:pt idx="84">
                  <c:v>7.1548497044521335</c:v>
                </c:pt>
                <c:pt idx="85">
                  <c:v>7.1705809754350511</c:v>
                </c:pt>
                <c:pt idx="86">
                  <c:v>7.1932349278787182</c:v>
                </c:pt>
                <c:pt idx="87">
                  <c:v>7.2134332004299395</c:v>
                </c:pt>
                <c:pt idx="88">
                  <c:v>7.2294763936573405</c:v>
                </c:pt>
                <c:pt idx="89">
                  <c:v>7.2520539518528144</c:v>
                </c:pt>
                <c:pt idx="90">
                  <c:v>7.2811791728788382</c:v>
                </c:pt>
                <c:pt idx="91">
                  <c:v>7.3126869114841577</c:v>
                </c:pt>
                <c:pt idx="92">
                  <c:v>7.3407707011773073</c:v>
                </c:pt>
                <c:pt idx="93">
                  <c:v>7.3747543992075739</c:v>
                </c:pt>
                <c:pt idx="94">
                  <c:v>7.4209680512406262</c:v>
                </c:pt>
                <c:pt idx="95">
                  <c:v>7.4880696512677387</c:v>
                </c:pt>
                <c:pt idx="96">
                  <c:v>7.5056022796877579</c:v>
                </c:pt>
                <c:pt idx="97">
                  <c:v>7.5496091651545321</c:v>
                </c:pt>
                <c:pt idx="98">
                  <c:v>7.5896898323279789</c:v>
                </c:pt>
                <c:pt idx="99">
                  <c:v>7.6602556852415953</c:v>
                </c:pt>
                <c:pt idx="100">
                  <c:v>7.7157032750192602</c:v>
                </c:pt>
                <c:pt idx="101">
                  <c:v>7.7388366456313964</c:v>
                </c:pt>
                <c:pt idx="102">
                  <c:v>7.7651449029361315</c:v>
                </c:pt>
                <c:pt idx="103">
                  <c:v>7.7891232482670265</c:v>
                </c:pt>
                <c:pt idx="104">
                  <c:v>7.8040881715153461</c:v>
                </c:pt>
                <c:pt idx="105">
                  <c:v>7.8241260076564627</c:v>
                </c:pt>
                <c:pt idx="106">
                  <c:v>7.8593787911688011</c:v>
                </c:pt>
                <c:pt idx="107">
                  <c:v>7.9083136271748584</c:v>
                </c:pt>
                <c:pt idx="108">
                  <c:v>7.9224423327124853</c:v>
                </c:pt>
                <c:pt idx="109">
                  <c:v>7.9561263512135003</c:v>
                </c:pt>
                <c:pt idx="110">
                  <c:v>7.9647661027552079</c:v>
                </c:pt>
                <c:pt idx="111">
                  <c:v>7.9767327625205562</c:v>
                </c:pt>
                <c:pt idx="112">
                  <c:v>7.9857906406614161</c:v>
                </c:pt>
                <c:pt idx="113">
                  <c:v>8.0023260784905261</c:v>
                </c:pt>
                <c:pt idx="114">
                  <c:v>8.0086316693033144</c:v>
                </c:pt>
                <c:pt idx="115">
                  <c:v>8.0216551153370954</c:v>
                </c:pt>
                <c:pt idx="116">
                  <c:v>8.0442412200783284</c:v>
                </c:pt>
                <c:pt idx="117">
                  <c:v>8.0683089691904293</c:v>
                </c:pt>
                <c:pt idx="118">
                  <c:v>8.0835754918884817</c:v>
                </c:pt>
                <c:pt idx="119">
                  <c:v>8.1171036092449125</c:v>
                </c:pt>
                <c:pt idx="120">
                  <c:v>8.1272864222239249</c:v>
                </c:pt>
                <c:pt idx="121">
                  <c:v>8.151073788649505</c:v>
                </c:pt>
                <c:pt idx="122">
                  <c:v>8.1709493679661911</c:v>
                </c:pt>
                <c:pt idx="123">
                  <c:v>8.1828107696100982</c:v>
                </c:pt>
                <c:pt idx="124">
                  <c:v>8.2072109754694882</c:v>
                </c:pt>
                <c:pt idx="125">
                  <c:v>8.2259046233703454</c:v>
                </c:pt>
                <c:pt idx="126">
                  <c:v>8.2468794131255478</c:v>
                </c:pt>
                <c:pt idx="127">
                  <c:v>8.2584742745881083</c:v>
                </c:pt>
                <c:pt idx="128">
                  <c:v>8.1260451039028663</c:v>
                </c:pt>
                <c:pt idx="129">
                  <c:v>8.1480117953853188</c:v>
                </c:pt>
                <c:pt idx="130">
                  <c:v>8.1570264439353597</c:v>
                </c:pt>
                <c:pt idx="131">
                  <c:v>8.1862416874677226</c:v>
                </c:pt>
                <c:pt idx="132">
                  <c:v>8.1964092474593393</c:v>
                </c:pt>
                <c:pt idx="133">
                  <c:v>8.1954992163727507</c:v>
                </c:pt>
                <c:pt idx="134">
                  <c:v>8.2005353467278823</c:v>
                </c:pt>
                <c:pt idx="135">
                  <c:v>8.1954440363479062</c:v>
                </c:pt>
                <c:pt idx="136">
                  <c:v>8.1832298049967847</c:v>
                </c:pt>
                <c:pt idx="137">
                  <c:v>8.1582871890880266</c:v>
                </c:pt>
                <c:pt idx="138">
                  <c:v>8.1511026307820948</c:v>
                </c:pt>
                <c:pt idx="139">
                  <c:v>8.1484745842750765</c:v>
                </c:pt>
                <c:pt idx="140">
                  <c:v>8.1403738474979814</c:v>
                </c:pt>
                <c:pt idx="141">
                  <c:v>8.1414810414574212</c:v>
                </c:pt>
                <c:pt idx="142">
                  <c:v>8.1511891521889872</c:v>
                </c:pt>
                <c:pt idx="143">
                  <c:v>8.1656763501351293</c:v>
                </c:pt>
                <c:pt idx="144">
                  <c:v>8.1564241638569257</c:v>
                </c:pt>
                <c:pt idx="145">
                  <c:v>8.1526588719100381</c:v>
                </c:pt>
                <c:pt idx="146">
                  <c:v>8.1457816234329243</c:v>
                </c:pt>
                <c:pt idx="147">
                  <c:v>8.1299412127274309</c:v>
                </c:pt>
                <c:pt idx="148">
                  <c:v>8.1326183541995754</c:v>
                </c:pt>
                <c:pt idx="149">
                  <c:v>8.1328533649230206</c:v>
                </c:pt>
                <c:pt idx="150">
                  <c:v>8.1161482997415639</c:v>
                </c:pt>
                <c:pt idx="151">
                  <c:v>8.1169544022796547</c:v>
                </c:pt>
                <c:pt idx="152">
                  <c:v>8.1171334479666246</c:v>
                </c:pt>
                <c:pt idx="153">
                  <c:v>8.1347314650730365</c:v>
                </c:pt>
                <c:pt idx="154">
                  <c:v>8.1396739349584717</c:v>
                </c:pt>
                <c:pt idx="155">
                  <c:v>8.1584876157110795</c:v>
                </c:pt>
                <c:pt idx="156">
                  <c:v>8.1431686091423927</c:v>
                </c:pt>
                <c:pt idx="157">
                  <c:v>8.1494284104908985</c:v>
                </c:pt>
                <c:pt idx="158">
                  <c:v>8.1502658710131541</c:v>
                </c:pt>
                <c:pt idx="159">
                  <c:v>8.1622595876072204</c:v>
                </c:pt>
                <c:pt idx="160">
                  <c:v>8.1686564706939659</c:v>
                </c:pt>
                <c:pt idx="161">
                  <c:v>8.1775439133392034</c:v>
                </c:pt>
                <c:pt idx="162">
                  <c:v>8.1924321107230362</c:v>
                </c:pt>
                <c:pt idx="163">
                  <c:v>8.2215864683683115</c:v>
                </c:pt>
                <c:pt idx="164">
                  <c:v>8.2250478400037874</c:v>
                </c:pt>
                <c:pt idx="165">
                  <c:v>8.2241635126378618</c:v>
                </c:pt>
                <c:pt idx="166">
                  <c:v>8.2510377495087361</c:v>
                </c:pt>
                <c:pt idx="167">
                  <c:v>8.2925735512186609</c:v>
                </c:pt>
                <c:pt idx="168">
                  <c:v>8.2861182697757467</c:v>
                </c:pt>
                <c:pt idx="169">
                  <c:v>8.2786313873736468</c:v>
                </c:pt>
                <c:pt idx="170">
                  <c:v>8.2806604029830115</c:v>
                </c:pt>
                <c:pt idx="171">
                  <c:v>8.2790882749618682</c:v>
                </c:pt>
                <c:pt idx="172">
                  <c:v>8.2664471729884106</c:v>
                </c:pt>
                <c:pt idx="173">
                  <c:v>8.2831656234999489</c:v>
                </c:pt>
                <c:pt idx="174">
                  <c:v>8.2857906281623315</c:v>
                </c:pt>
                <c:pt idx="175">
                  <c:v>8.2934244447081085</c:v>
                </c:pt>
                <c:pt idx="176">
                  <c:v>8.3533086239769485</c:v>
                </c:pt>
                <c:pt idx="177">
                  <c:v>8.3203020112460937</c:v>
                </c:pt>
                <c:pt idx="178">
                  <c:v>8.3492241428466833</c:v>
                </c:pt>
                <c:pt idx="179">
                  <c:v>8.4034420168732247</c:v>
                </c:pt>
                <c:pt idx="180">
                  <c:v>8.4054792017862354</c:v>
                </c:pt>
                <c:pt idx="181">
                  <c:v>8.4130763465236686</c:v>
                </c:pt>
                <c:pt idx="182">
                  <c:v>8.4162672728262766</c:v>
                </c:pt>
                <c:pt idx="183">
                  <c:v>8.4178589258283143</c:v>
                </c:pt>
                <c:pt idx="184">
                  <c:v>8.4229484438373756</c:v>
                </c:pt>
                <c:pt idx="185">
                  <c:v>8.4315263646591454</c:v>
                </c:pt>
                <c:pt idx="186">
                  <c:v>8.4775371835359525</c:v>
                </c:pt>
                <c:pt idx="187">
                  <c:v>8.545119594057077</c:v>
                </c:pt>
                <c:pt idx="188">
                  <c:v>8.5650495864255785</c:v>
                </c:pt>
                <c:pt idx="189">
                  <c:v>8.5947096338440652</c:v>
                </c:pt>
                <c:pt idx="190">
                  <c:v>8.6307718454784474</c:v>
                </c:pt>
                <c:pt idx="191">
                  <c:v>8.7186349531667222</c:v>
                </c:pt>
                <c:pt idx="192">
                  <c:v>8.7555799721431402</c:v>
                </c:pt>
                <c:pt idx="193">
                  <c:v>8.7717888970802118</c:v>
                </c:pt>
                <c:pt idx="194">
                  <c:v>8.7705788066411969</c:v>
                </c:pt>
                <c:pt idx="195">
                  <c:v>8.7453800040821417</c:v>
                </c:pt>
                <c:pt idx="196">
                  <c:v>8.7268056084460959</c:v>
                </c:pt>
                <c:pt idx="197">
                  <c:v>8.7219609370400217</c:v>
                </c:pt>
                <c:pt idx="198">
                  <c:v>8.7291706331177021</c:v>
                </c:pt>
                <c:pt idx="199">
                  <c:v>8.7536398625414744</c:v>
                </c:pt>
                <c:pt idx="200">
                  <c:v>8.7805108474154014</c:v>
                </c:pt>
                <c:pt idx="201">
                  <c:v>8.7834575329939533</c:v>
                </c:pt>
                <c:pt idx="202">
                  <c:v>8.804190029148323</c:v>
                </c:pt>
                <c:pt idx="203">
                  <c:v>8.8246778911641979</c:v>
                </c:pt>
                <c:pt idx="204">
                  <c:v>8.8159190560802951</c:v>
                </c:pt>
                <c:pt idx="205">
                  <c:v>8.801604922125156</c:v>
                </c:pt>
                <c:pt idx="206">
                  <c:v>8.7963994453869745</c:v>
                </c:pt>
                <c:pt idx="207">
                  <c:v>8.7747149807731279</c:v>
                </c:pt>
                <c:pt idx="208">
                  <c:v>8.7516643425349478</c:v>
                </c:pt>
                <c:pt idx="209">
                  <c:v>8.7391520412486905</c:v>
                </c:pt>
                <c:pt idx="210">
                  <c:v>8.7366820725516305</c:v>
                </c:pt>
                <c:pt idx="211">
                  <c:v>8.7562573348652588</c:v>
                </c:pt>
                <c:pt idx="212">
                  <c:v>8.7730284962286706</c:v>
                </c:pt>
                <c:pt idx="213">
                  <c:v>8.7881359398637198</c:v>
                </c:pt>
                <c:pt idx="214">
                  <c:v>8.8279226213290869</c:v>
                </c:pt>
                <c:pt idx="215">
                  <c:v>8.8647466609054089</c:v>
                </c:pt>
                <c:pt idx="216">
                  <c:v>8.8627242725257958</c:v>
                </c:pt>
                <c:pt idx="217">
                  <c:v>8.8706489593635709</c:v>
                </c:pt>
                <c:pt idx="218">
                  <c:v>8.8785810122834743</c:v>
                </c:pt>
                <c:pt idx="219">
                  <c:v>8.8593208346077379</c:v>
                </c:pt>
                <c:pt idx="220">
                  <c:v>8.8603714636619859</c:v>
                </c:pt>
                <c:pt idx="221">
                  <c:v>8.8605842945261024</c:v>
                </c:pt>
                <c:pt idx="222">
                  <c:v>8.865156297252943</c:v>
                </c:pt>
                <c:pt idx="223">
                  <c:v>8.8622003304872869</c:v>
                </c:pt>
                <c:pt idx="224">
                  <c:v>8.8678923156578779</c:v>
                </c:pt>
                <c:pt idx="225">
                  <c:v>8.884804118906743</c:v>
                </c:pt>
                <c:pt idx="226">
                  <c:v>8.9085864200800611</c:v>
                </c:pt>
                <c:pt idx="227">
                  <c:v>8.9427484671762372</c:v>
                </c:pt>
                <c:pt idx="228">
                  <c:v>8.9339278917826324</c:v>
                </c:pt>
                <c:pt idx="229">
                  <c:v>8.9443023675822726</c:v>
                </c:pt>
                <c:pt idx="230">
                  <c:v>8.9330441790768198</c:v>
                </c:pt>
                <c:pt idx="231">
                  <c:v>8.9022787058151067</c:v>
                </c:pt>
                <c:pt idx="232">
                  <c:v>8.9131196172656573</c:v>
                </c:pt>
                <c:pt idx="233">
                  <c:v>8.898215322439162</c:v>
                </c:pt>
                <c:pt idx="234">
                  <c:v>8.9297530720002687</c:v>
                </c:pt>
                <c:pt idx="235">
                  <c:v>8.9707879281279244</c:v>
                </c:pt>
                <c:pt idx="236">
                  <c:v>8.9888205017780702</c:v>
                </c:pt>
                <c:pt idx="237">
                  <c:v>9.0077467177021653</c:v>
                </c:pt>
                <c:pt idx="238">
                  <c:v>9.0173743634829133</c:v>
                </c:pt>
                <c:pt idx="239">
                  <c:v>9.0737758125199566</c:v>
                </c:pt>
                <c:pt idx="240">
                  <c:v>9.0733401126414801</c:v>
                </c:pt>
                <c:pt idx="241">
                  <c:v>9.1006371068842196</c:v>
                </c:pt>
                <c:pt idx="242">
                  <c:v>9.1029555866440415</c:v>
                </c:pt>
                <c:pt idx="243">
                  <c:v>9.1148971833265744</c:v>
                </c:pt>
                <c:pt idx="244">
                  <c:v>9.1175889158446317</c:v>
                </c:pt>
                <c:pt idx="245">
                  <c:v>9.1412689259737636</c:v>
                </c:pt>
                <c:pt idx="246">
                  <c:v>9.1580571140521787</c:v>
                </c:pt>
                <c:pt idx="247">
                  <c:v>9.1877368257663292</c:v>
                </c:pt>
                <c:pt idx="248">
                  <c:v>9.1639298741535189</c:v>
                </c:pt>
                <c:pt idx="249">
                  <c:v>9.1847866387278181</c:v>
                </c:pt>
                <c:pt idx="250">
                  <c:v>9.2130267604014904</c:v>
                </c:pt>
                <c:pt idx="251">
                  <c:v>9.2607387660598768</c:v>
                </c:pt>
                <c:pt idx="252">
                  <c:v>9.2507910975846634</c:v>
                </c:pt>
                <c:pt idx="253">
                  <c:v>9.2624203568416181</c:v>
                </c:pt>
                <c:pt idx="254">
                  <c:v>9.2492629637726314</c:v>
                </c:pt>
                <c:pt idx="255">
                  <c:v>9.2413447308388736</c:v>
                </c:pt>
                <c:pt idx="256">
                  <c:v>9.2311522936849251</c:v>
                </c:pt>
                <c:pt idx="257">
                  <c:v>9.2362712419995319</c:v>
                </c:pt>
                <c:pt idx="258">
                  <c:v>9.2458040362517515</c:v>
                </c:pt>
                <c:pt idx="259">
                  <c:v>9.2669947699325732</c:v>
                </c:pt>
                <c:pt idx="260">
                  <c:v>9.2663992927061596</c:v>
                </c:pt>
                <c:pt idx="261">
                  <c:v>9.2852530202911865</c:v>
                </c:pt>
                <c:pt idx="262">
                  <c:v>9.3153218157953575</c:v>
                </c:pt>
                <c:pt idx="263">
                  <c:v>9.3666772317981444</c:v>
                </c:pt>
                <c:pt idx="264">
                  <c:v>9.3436554912153031</c:v>
                </c:pt>
                <c:pt idx="265">
                  <c:v>9.3425521442846868</c:v>
                </c:pt>
                <c:pt idx="266">
                  <c:v>9.331539787378027</c:v>
                </c:pt>
                <c:pt idx="267">
                  <c:v>9.3297310036462697</c:v>
                </c:pt>
                <c:pt idx="268">
                  <c:v>9.3322216649587215</c:v>
                </c:pt>
                <c:pt idx="269">
                  <c:v>9.3402012866305792</c:v>
                </c:pt>
                <c:pt idx="270">
                  <c:v>9.3569311188143391</c:v>
                </c:pt>
                <c:pt idx="271">
                  <c:v>9.3647081710884859</c:v>
                </c:pt>
                <c:pt idx="272">
                  <c:v>9.3568188383549078</c:v>
                </c:pt>
                <c:pt idx="273">
                  <c:v>9.3655818851997275</c:v>
                </c:pt>
                <c:pt idx="274">
                  <c:v>9.3813397406843251</c:v>
                </c:pt>
                <c:pt idx="275">
                  <c:v>9.432955783849307</c:v>
                </c:pt>
                <c:pt idx="276">
                  <c:v>9.4099532354039894</c:v>
                </c:pt>
                <c:pt idx="277">
                  <c:v>9.4209172929084328</c:v>
                </c:pt>
                <c:pt idx="278">
                  <c:v>9.4028680024958664</c:v>
                </c:pt>
                <c:pt idx="279">
                  <c:v>9.4007788968720849</c:v>
                </c:pt>
                <c:pt idx="280">
                  <c:v>9.3930368584752113</c:v>
                </c:pt>
                <c:pt idx="281">
                  <c:v>9.4020015120988933</c:v>
                </c:pt>
                <c:pt idx="282">
                  <c:v>9.4125462520755132</c:v>
                </c:pt>
                <c:pt idx="283">
                  <c:v>9.4188006497131642</c:v>
                </c:pt>
                <c:pt idx="284">
                  <c:v>9.4152466302190962</c:v>
                </c:pt>
                <c:pt idx="285">
                  <c:v>9.429668654399233</c:v>
                </c:pt>
                <c:pt idx="286">
                  <c:v>9.4481991217340173</c:v>
                </c:pt>
                <c:pt idx="287">
                  <c:v>9.5019945451803647</c:v>
                </c:pt>
                <c:pt idx="288">
                  <c:v>9.4824645455120145</c:v>
                </c:pt>
                <c:pt idx="289">
                  <c:v>9.4860460124173631</c:v>
                </c:pt>
                <c:pt idx="290">
                  <c:v>9.5024725281015758</c:v>
                </c:pt>
                <c:pt idx="291">
                  <c:v>9.5101263951702055</c:v>
                </c:pt>
                <c:pt idx="292">
                  <c:v>9.5123246781387216</c:v>
                </c:pt>
                <c:pt idx="293">
                  <c:v>9.5267046489777609</c:v>
                </c:pt>
                <c:pt idx="294">
                  <c:v>9.5394714423405027</c:v>
                </c:pt>
                <c:pt idx="295">
                  <c:v>9.5567912275935907</c:v>
                </c:pt>
                <c:pt idx="296">
                  <c:v>9.5458764562577851</c:v>
                </c:pt>
                <c:pt idx="297">
                  <c:v>9.5537953155133746</c:v>
                </c:pt>
                <c:pt idx="298">
                  <c:v>9.5880230990718953</c:v>
                </c:pt>
                <c:pt idx="299">
                  <c:v>9.6443475844339268</c:v>
                </c:pt>
                <c:pt idx="300">
                  <c:v>9.6205939968161438</c:v>
                </c:pt>
                <c:pt idx="301">
                  <c:v>9.6289520177542336</c:v>
                </c:pt>
                <c:pt idx="302">
                  <c:v>9.6159987947311993</c:v>
                </c:pt>
                <c:pt idx="303">
                  <c:v>9.6315410244704047</c:v>
                </c:pt>
                <c:pt idx="304">
                  <c:v>9.6364508893948777</c:v>
                </c:pt>
                <c:pt idx="305">
                  <c:v>9.6356800002210115</c:v>
                </c:pt>
                <c:pt idx="306">
                  <c:v>9.6388642383361418</c:v>
                </c:pt>
                <c:pt idx="307">
                  <c:v>9.6552120733967381</c:v>
                </c:pt>
                <c:pt idx="308">
                  <c:v>9.6587564068193803</c:v>
                </c:pt>
                <c:pt idx="309">
                  <c:v>9.6648051461162545</c:v>
                </c:pt>
                <c:pt idx="310">
                  <c:v>9.6849210107150245</c:v>
                </c:pt>
                <c:pt idx="311">
                  <c:v>9.7344118803867143</c:v>
                </c:pt>
                <c:pt idx="312">
                  <c:v>9.7101333594076706</c:v>
                </c:pt>
                <c:pt idx="313">
                  <c:v>9.7118123868150583</c:v>
                </c:pt>
                <c:pt idx="314">
                  <c:v>9.7097207480574319</c:v>
                </c:pt>
                <c:pt idx="315">
                  <c:v>9.7138029549655833</c:v>
                </c:pt>
                <c:pt idx="316">
                  <c:v>9.6877912018569674</c:v>
                </c:pt>
                <c:pt idx="317">
                  <c:v>9.6907088501110099</c:v>
                </c:pt>
                <c:pt idx="318">
                  <c:v>9.6910180800073462</c:v>
                </c:pt>
                <c:pt idx="319">
                  <c:v>9.7010408364381373</c:v>
                </c:pt>
                <c:pt idx="320">
                  <c:v>9.6975820683331939</c:v>
                </c:pt>
                <c:pt idx="321">
                  <c:v>9.7106064393488065</c:v>
                </c:pt>
                <c:pt idx="322">
                  <c:v>9.7319219425936723</c:v>
                </c:pt>
                <c:pt idx="323">
                  <c:v>9.7985491699898031</c:v>
                </c:pt>
                <c:pt idx="324">
                  <c:v>9.7767898994901703</c:v>
                </c:pt>
                <c:pt idx="325">
                  <c:v>9.76517331173517</c:v>
                </c:pt>
                <c:pt idx="326">
                  <c:v>9.7586004991876862</c:v>
                </c:pt>
                <c:pt idx="327">
                  <c:v>9.7594670553745289</c:v>
                </c:pt>
                <c:pt idx="328">
                  <c:v>9.746816198477207</c:v>
                </c:pt>
                <c:pt idx="329">
                  <c:v>9.7636448569005125</c:v>
                </c:pt>
                <c:pt idx="330">
                  <c:v>9.7761086232062979</c:v>
                </c:pt>
                <c:pt idx="331">
                  <c:v>9.787386227012238</c:v>
                </c:pt>
                <c:pt idx="332">
                  <c:v>9.7849967664835091</c:v>
                </c:pt>
                <c:pt idx="333">
                  <c:v>9.8060290667741565</c:v>
                </c:pt>
                <c:pt idx="334">
                  <c:v>9.8297656596903522</c:v>
                </c:pt>
                <c:pt idx="335">
                  <c:v>9.9171142854507845</c:v>
                </c:pt>
                <c:pt idx="336">
                  <c:v>9.8870227485048812</c:v>
                </c:pt>
                <c:pt idx="337">
                  <c:v>9.8882470031198437</c:v>
                </c:pt>
                <c:pt idx="338">
                  <c:v>9.8870125824422495</c:v>
                </c:pt>
                <c:pt idx="339">
                  <c:v>9.882534563827905</c:v>
                </c:pt>
                <c:pt idx="340">
                  <c:v>9.8839682850897539</c:v>
                </c:pt>
                <c:pt idx="341">
                  <c:v>9.8977259865454137</c:v>
                </c:pt>
                <c:pt idx="342">
                  <c:v>9.9032175160795664</c:v>
                </c:pt>
                <c:pt idx="343">
                  <c:v>9.9181988094018205</c:v>
                </c:pt>
                <c:pt idx="344">
                  <c:v>9.9245100237553867</c:v>
                </c:pt>
                <c:pt idx="345">
                  <c:v>9.9512343154088434</c:v>
                </c:pt>
                <c:pt idx="346">
                  <c:v>9.9825713390532353</c:v>
                </c:pt>
                <c:pt idx="347">
                  <c:v>10.072394534908222</c:v>
                </c:pt>
                <c:pt idx="348">
                  <c:v>10.051433307284436</c:v>
                </c:pt>
                <c:pt idx="349">
                  <c:v>10.061358446634141</c:v>
                </c:pt>
                <c:pt idx="350">
                  <c:v>10.078750925518175</c:v>
                </c:pt>
                <c:pt idx="351">
                  <c:v>10.06289439450909</c:v>
                </c:pt>
                <c:pt idx="352">
                  <c:v>10.069256195989015</c:v>
                </c:pt>
                <c:pt idx="353">
                  <c:v>10.075847153409343</c:v>
                </c:pt>
                <c:pt idx="354">
                  <c:v>10.098601931128835</c:v>
                </c:pt>
                <c:pt idx="355">
                  <c:v>10.111281905303114</c:v>
                </c:pt>
                <c:pt idx="356">
                  <c:v>10.113420223177151</c:v>
                </c:pt>
                <c:pt idx="357">
                  <c:v>10.136113998739663</c:v>
                </c:pt>
                <c:pt idx="358">
                  <c:v>10.160908851422136</c:v>
                </c:pt>
                <c:pt idx="359">
                  <c:v>10.227026513745441</c:v>
                </c:pt>
                <c:pt idx="360">
                  <c:v>10.199472560025471</c:v>
                </c:pt>
                <c:pt idx="361">
                  <c:v>10.194536450863527</c:v>
                </c:pt>
                <c:pt idx="362">
                  <c:v>10.193178855132464</c:v>
                </c:pt>
                <c:pt idx="363">
                  <c:v>10.186193514661534</c:v>
                </c:pt>
                <c:pt idx="364">
                  <c:v>10.17378182963667</c:v>
                </c:pt>
                <c:pt idx="365">
                  <c:v>10.180338681509234</c:v>
                </c:pt>
                <c:pt idx="366">
                  <c:v>10.169165551285781</c:v>
                </c:pt>
                <c:pt idx="367">
                  <c:v>10.174216733335246</c:v>
                </c:pt>
                <c:pt idx="368">
                  <c:v>10.159694437652886</c:v>
                </c:pt>
                <c:pt idx="369">
                  <c:v>10.178950271849567</c:v>
                </c:pt>
                <c:pt idx="370">
                  <c:v>10.205028150473911</c:v>
                </c:pt>
                <c:pt idx="371">
                  <c:v>10.292786015147502</c:v>
                </c:pt>
                <c:pt idx="372">
                  <c:v>10.269324397787244</c:v>
                </c:pt>
                <c:pt idx="373">
                  <c:v>10.261081573993696</c:v>
                </c:pt>
                <c:pt idx="374">
                  <c:v>10.258164501812187</c:v>
                </c:pt>
                <c:pt idx="375">
                  <c:v>10.26500077311511</c:v>
                </c:pt>
                <c:pt idx="376">
                  <c:v>10.240398978413905</c:v>
                </c:pt>
                <c:pt idx="377">
                  <c:v>10.25020710560889</c:v>
                </c:pt>
                <c:pt idx="378">
                  <c:v>10.248427408890489</c:v>
                </c:pt>
                <c:pt idx="379">
                  <c:v>10.258935744322038</c:v>
                </c:pt>
                <c:pt idx="380">
                  <c:v>10.250825542467647</c:v>
                </c:pt>
                <c:pt idx="381">
                  <c:v>10.264652401747712</c:v>
                </c:pt>
                <c:pt idx="382">
                  <c:v>10.293876247183711</c:v>
                </c:pt>
                <c:pt idx="383">
                  <c:v>10.396700988241328</c:v>
                </c:pt>
                <c:pt idx="384">
                  <c:v>10.352944027394161</c:v>
                </c:pt>
                <c:pt idx="385">
                  <c:v>10.350475209718892</c:v>
                </c:pt>
                <c:pt idx="386">
                  <c:v>10.344200749775807</c:v>
                </c:pt>
                <c:pt idx="387">
                  <c:v>10.340415797356705</c:v>
                </c:pt>
                <c:pt idx="388">
                  <c:v>10.325803222461435</c:v>
                </c:pt>
                <c:pt idx="389">
                  <c:v>10.348243884132174</c:v>
                </c:pt>
                <c:pt idx="390">
                  <c:v>10.343022309301995</c:v>
                </c:pt>
                <c:pt idx="391">
                  <c:v>10.343878909360814</c:v>
                </c:pt>
                <c:pt idx="392">
                  <c:v>10.338679733517184</c:v>
                </c:pt>
                <c:pt idx="393">
                  <c:v>10.352159010329189</c:v>
                </c:pt>
                <c:pt idx="394">
                  <c:v>10.369238401517654</c:v>
                </c:pt>
                <c:pt idx="395">
                  <c:v>10.474094148228394</c:v>
                </c:pt>
                <c:pt idx="396">
                  <c:v>10.429587921133734</c:v>
                </c:pt>
                <c:pt idx="397">
                  <c:v>10.437873440711131</c:v>
                </c:pt>
                <c:pt idx="398">
                  <c:v>10.437554003855073</c:v>
                </c:pt>
                <c:pt idx="399">
                  <c:v>10.445718815778745</c:v>
                </c:pt>
                <c:pt idx="400">
                  <c:v>10.436539335060285</c:v>
                </c:pt>
                <c:pt idx="401">
                  <c:v>10.435238702323247</c:v>
                </c:pt>
                <c:pt idx="402">
                  <c:v>10.442655705202446</c:v>
                </c:pt>
                <c:pt idx="403">
                  <c:v>10.45064317690734</c:v>
                </c:pt>
                <c:pt idx="404">
                  <c:v>10.447920084574696</c:v>
                </c:pt>
                <c:pt idx="405">
                  <c:v>10.463503260492878</c:v>
                </c:pt>
                <c:pt idx="406">
                  <c:v>10.487678873037591</c:v>
                </c:pt>
                <c:pt idx="407">
                  <c:v>10.596417209439519</c:v>
                </c:pt>
                <c:pt idx="408">
                  <c:v>10.566482179619147</c:v>
                </c:pt>
                <c:pt idx="409">
                  <c:v>10.539603958168756</c:v>
                </c:pt>
                <c:pt idx="410">
                  <c:v>10.54667738803596</c:v>
                </c:pt>
                <c:pt idx="411">
                  <c:v>10.538367174971187</c:v>
                </c:pt>
                <c:pt idx="412">
                  <c:v>10.532072211670497</c:v>
                </c:pt>
                <c:pt idx="413">
                  <c:v>10.542146867811953</c:v>
                </c:pt>
                <c:pt idx="414">
                  <c:v>10.544865009444649</c:v>
                </c:pt>
                <c:pt idx="415">
                  <c:v>10.545104568551739</c:v>
                </c:pt>
                <c:pt idx="416">
                  <c:v>10.530761988945365</c:v>
                </c:pt>
                <c:pt idx="417">
                  <c:v>10.544008972422112</c:v>
                </c:pt>
                <c:pt idx="418">
                  <c:v>10.569808095092354</c:v>
                </c:pt>
                <c:pt idx="419">
                  <c:v>10.699642483170303</c:v>
                </c:pt>
                <c:pt idx="420">
                  <c:v>10.637613515324494</c:v>
                </c:pt>
                <c:pt idx="421">
                  <c:v>10.625846387710212</c:v>
                </c:pt>
                <c:pt idx="422">
                  <c:v>10.644691294911754</c:v>
                </c:pt>
                <c:pt idx="423">
                  <c:v>10.6324867979502</c:v>
                </c:pt>
                <c:pt idx="424">
                  <c:v>10.627702105610934</c:v>
                </c:pt>
                <c:pt idx="425">
                  <c:v>10.634491535776961</c:v>
                </c:pt>
                <c:pt idx="426">
                  <c:v>10.643031559325282</c:v>
                </c:pt>
                <c:pt idx="427">
                  <c:v>10.636465836846183</c:v>
                </c:pt>
                <c:pt idx="428">
                  <c:v>10.62269470310998</c:v>
                </c:pt>
                <c:pt idx="429">
                  <c:v>10.648211487305092</c:v>
                </c:pt>
                <c:pt idx="430">
                  <c:v>10.688372630800776</c:v>
                </c:pt>
                <c:pt idx="431">
                  <c:v>10.799834727183947</c:v>
                </c:pt>
                <c:pt idx="432">
                  <c:v>10.724649688118674</c:v>
                </c:pt>
                <c:pt idx="433">
                  <c:v>10.715858951971073</c:v>
                </c:pt>
                <c:pt idx="434">
                  <c:v>10.702216974171003</c:v>
                </c:pt>
                <c:pt idx="435">
                  <c:v>10.722108122036463</c:v>
                </c:pt>
                <c:pt idx="436">
                  <c:v>10.699405648631954</c:v>
                </c:pt>
                <c:pt idx="437">
                  <c:v>10.702648785152459</c:v>
                </c:pt>
                <c:pt idx="438">
                  <c:v>10.711544756714046</c:v>
                </c:pt>
                <c:pt idx="439">
                  <c:v>10.714939854664108</c:v>
                </c:pt>
                <c:pt idx="440">
                  <c:v>10.6917267072771</c:v>
                </c:pt>
                <c:pt idx="441">
                  <c:v>10.70388920408767</c:v>
                </c:pt>
                <c:pt idx="442">
                  <c:v>10.749025293392794</c:v>
                </c:pt>
                <c:pt idx="443">
                  <c:v>10.879184281652376</c:v>
                </c:pt>
                <c:pt idx="444">
                  <c:v>10.836456427743082</c:v>
                </c:pt>
                <c:pt idx="445">
                  <c:v>10.828646842239133</c:v>
                </c:pt>
                <c:pt idx="446">
                  <c:v>10.820833727234501</c:v>
                </c:pt>
                <c:pt idx="447">
                  <c:v>10.818473433462445</c:v>
                </c:pt>
                <c:pt idx="448">
                  <c:v>10.818531507506869</c:v>
                </c:pt>
                <c:pt idx="449">
                  <c:v>10.842889158907376</c:v>
                </c:pt>
                <c:pt idx="450">
                  <c:v>10.848595063848171</c:v>
                </c:pt>
                <c:pt idx="451">
                  <c:v>10.866005166176551</c:v>
                </c:pt>
                <c:pt idx="452">
                  <c:v>10.857212787855795</c:v>
                </c:pt>
                <c:pt idx="453">
                  <c:v>10.883912974018877</c:v>
                </c:pt>
                <c:pt idx="454">
                  <c:v>10.930304833111274</c:v>
                </c:pt>
                <c:pt idx="455">
                  <c:v>11.071744056076579</c:v>
                </c:pt>
                <c:pt idx="456">
                  <c:v>11.019110994259671</c:v>
                </c:pt>
                <c:pt idx="457">
                  <c:v>11.024585141423309</c:v>
                </c:pt>
                <c:pt idx="458">
                  <c:v>11.03583115616825</c:v>
                </c:pt>
                <c:pt idx="459">
                  <c:v>11.054753959251125</c:v>
                </c:pt>
                <c:pt idx="460">
                  <c:v>11.044546115866993</c:v>
                </c:pt>
                <c:pt idx="461">
                  <c:v>11.062431086656701</c:v>
                </c:pt>
                <c:pt idx="462">
                  <c:v>11.082391748594176</c:v>
                </c:pt>
                <c:pt idx="463">
                  <c:v>11.096092486774726</c:v>
                </c:pt>
                <c:pt idx="464">
                  <c:v>11.089909233028646</c:v>
                </c:pt>
                <c:pt idx="465">
                  <c:v>11.111294995229635</c:v>
                </c:pt>
                <c:pt idx="466">
                  <c:v>11.182220366393205</c:v>
                </c:pt>
                <c:pt idx="467">
                  <c:v>11.288214435804237</c:v>
                </c:pt>
                <c:pt idx="468">
                  <c:v>11.220851093815252</c:v>
                </c:pt>
                <c:pt idx="469">
                  <c:v>11.221134964473904</c:v>
                </c:pt>
                <c:pt idx="470">
                  <c:v>11.236531442088213</c:v>
                </c:pt>
                <c:pt idx="471">
                  <c:v>11.235759899697211</c:v>
                </c:pt>
                <c:pt idx="472">
                  <c:v>11.246165654227935</c:v>
                </c:pt>
                <c:pt idx="473">
                  <c:v>11.274349697186397</c:v>
                </c:pt>
                <c:pt idx="474">
                  <c:v>11.269122469396999</c:v>
                </c:pt>
                <c:pt idx="475">
                  <c:v>11.262684317660046</c:v>
                </c:pt>
                <c:pt idx="476">
                  <c:v>11.281055196382322</c:v>
                </c:pt>
                <c:pt idx="477">
                  <c:v>11.287634609848483</c:v>
                </c:pt>
                <c:pt idx="478">
                  <c:v>11.341216198104004</c:v>
                </c:pt>
                <c:pt idx="479">
                  <c:v>11.48733787700885</c:v>
                </c:pt>
                <c:pt idx="480">
                  <c:v>11.407409381656826</c:v>
                </c:pt>
                <c:pt idx="481">
                  <c:v>11.413083029996308</c:v>
                </c:pt>
                <c:pt idx="482">
                  <c:v>11.442199306494604</c:v>
                </c:pt>
                <c:pt idx="483">
                  <c:v>11.440307459188196</c:v>
                </c:pt>
                <c:pt idx="484">
                  <c:v>11.455887279196714</c:v>
                </c:pt>
                <c:pt idx="485">
                  <c:v>11.484721444597152</c:v>
                </c:pt>
                <c:pt idx="486">
                  <c:v>11.467128616358449</c:v>
                </c:pt>
                <c:pt idx="487">
                  <c:v>11.485015582512931</c:v>
                </c:pt>
                <c:pt idx="488">
                  <c:v>11.467216548876578</c:v>
                </c:pt>
                <c:pt idx="489">
                  <c:v>11.494450855467933</c:v>
                </c:pt>
                <c:pt idx="490">
                  <c:v>11.539915923294666</c:v>
                </c:pt>
                <c:pt idx="491">
                  <c:v>11.68070005923477</c:v>
                </c:pt>
                <c:pt idx="492">
                  <c:v>11.610727084015242</c:v>
                </c:pt>
                <c:pt idx="493">
                  <c:v>11.609341396841707</c:v>
                </c:pt>
                <c:pt idx="494">
                  <c:v>11.608307460377569</c:v>
                </c:pt>
                <c:pt idx="495">
                  <c:v>11.621697355267312</c:v>
                </c:pt>
                <c:pt idx="496">
                  <c:v>11.635440398628917</c:v>
                </c:pt>
                <c:pt idx="497">
                  <c:v>11.637930360109591</c:v>
                </c:pt>
                <c:pt idx="498">
                  <c:v>11.652111589420148</c:v>
                </c:pt>
                <c:pt idx="499">
                  <c:v>11.638485293939814</c:v>
                </c:pt>
                <c:pt idx="500">
                  <c:v>11.700813997360914</c:v>
                </c:pt>
                <c:pt idx="501">
                  <c:v>11.732561271334193</c:v>
                </c:pt>
                <c:pt idx="502">
                  <c:v>11.829340756244882</c:v>
                </c:pt>
                <c:pt idx="503">
                  <c:v>11.949890532126593</c:v>
                </c:pt>
                <c:pt idx="504">
                  <c:v>11.872026164383731</c:v>
                </c:pt>
                <c:pt idx="505">
                  <c:v>11.879994799568818</c:v>
                </c:pt>
                <c:pt idx="506">
                  <c:v>11.875176135614124</c:v>
                </c:pt>
                <c:pt idx="507">
                  <c:v>11.878763697452301</c:v>
                </c:pt>
                <c:pt idx="508">
                  <c:v>11.880944817089571</c:v>
                </c:pt>
                <c:pt idx="509">
                  <c:v>11.87894748853576</c:v>
                </c:pt>
                <c:pt idx="510">
                  <c:v>11.888690527529148</c:v>
                </c:pt>
                <c:pt idx="511">
                  <c:v>11.899376274969091</c:v>
                </c:pt>
                <c:pt idx="512">
                  <c:v>11.909988709397554</c:v>
                </c:pt>
                <c:pt idx="513">
                  <c:v>11.966012436002002</c:v>
                </c:pt>
                <c:pt idx="514">
                  <c:v>12.02007313334283</c:v>
                </c:pt>
                <c:pt idx="515">
                  <c:v>12.185910243522834</c:v>
                </c:pt>
                <c:pt idx="516">
                  <c:v>12.127577448177973</c:v>
                </c:pt>
                <c:pt idx="517">
                  <c:v>12.120110536048626</c:v>
                </c:pt>
                <c:pt idx="518">
                  <c:v>12.145503303435786</c:v>
                </c:pt>
                <c:pt idx="519">
                  <c:v>12.148285681252604</c:v>
                </c:pt>
                <c:pt idx="520">
                  <c:v>12.17696098330663</c:v>
                </c:pt>
                <c:pt idx="521">
                  <c:v>12.20269795767115</c:v>
                </c:pt>
                <c:pt idx="522">
                  <c:v>12.208432359214633</c:v>
                </c:pt>
                <c:pt idx="523">
                  <c:v>12.225297655056933</c:v>
                </c:pt>
                <c:pt idx="524">
                  <c:v>12.224910101315794</c:v>
                </c:pt>
                <c:pt idx="525">
                  <c:v>12.26958673586765</c:v>
                </c:pt>
                <c:pt idx="526">
                  <c:v>12.305332741407593</c:v>
                </c:pt>
                <c:pt idx="527">
                  <c:v>12.468438063843154</c:v>
                </c:pt>
                <c:pt idx="528">
                  <c:v>12.418741124338393</c:v>
                </c:pt>
                <c:pt idx="529">
                  <c:v>12.434777901850222</c:v>
                </c:pt>
                <c:pt idx="530">
                  <c:v>12.460187593138008</c:v>
                </c:pt>
                <c:pt idx="531">
                  <c:v>12.483566872674462</c:v>
                </c:pt>
                <c:pt idx="532">
                  <c:v>12.499590407176726</c:v>
                </c:pt>
                <c:pt idx="533">
                  <c:v>12.509897346824097</c:v>
                </c:pt>
                <c:pt idx="534">
                  <c:v>12.509779630455094</c:v>
                </c:pt>
                <c:pt idx="535">
                  <c:v>12.51439669880474</c:v>
                </c:pt>
                <c:pt idx="536">
                  <c:v>12.517669101000964</c:v>
                </c:pt>
                <c:pt idx="537">
                  <c:v>12.544817654589188</c:v>
                </c:pt>
                <c:pt idx="538">
                  <c:v>12.606383828286276</c:v>
                </c:pt>
                <c:pt idx="539">
                  <c:v>12.75578238734613</c:v>
                </c:pt>
                <c:pt idx="540">
                  <c:v>12.695878902072089</c:v>
                </c:pt>
                <c:pt idx="541">
                  <c:v>12.710175723535338</c:v>
                </c:pt>
                <c:pt idx="542">
                  <c:v>12.739930968406737</c:v>
                </c:pt>
                <c:pt idx="543">
                  <c:v>12.72635342806692</c:v>
                </c:pt>
                <c:pt idx="544">
                  <c:v>12.75187923819141</c:v>
                </c:pt>
                <c:pt idx="545">
                  <c:v>12.807652632564629</c:v>
                </c:pt>
                <c:pt idx="546">
                  <c:v>12.803809641285461</c:v>
                </c:pt>
                <c:pt idx="547">
                  <c:v>12.812844610343374</c:v>
                </c:pt>
                <c:pt idx="548">
                  <c:v>12.81746732421786</c:v>
                </c:pt>
                <c:pt idx="549">
                  <c:v>12.854745335988289</c:v>
                </c:pt>
                <c:pt idx="550">
                  <c:v>12.916322733989782</c:v>
                </c:pt>
                <c:pt idx="551">
                  <c:v>13.041587067377041</c:v>
                </c:pt>
                <c:pt idx="552">
                  <c:v>12.993165438932646</c:v>
                </c:pt>
                <c:pt idx="553">
                  <c:v>13.004255288924</c:v>
                </c:pt>
                <c:pt idx="554">
                  <c:v>13.035061049001532</c:v>
                </c:pt>
                <c:pt idx="555">
                  <c:v>13.06112606793314</c:v>
                </c:pt>
                <c:pt idx="556">
                  <c:v>13.087150621648584</c:v>
                </c:pt>
                <c:pt idx="557">
                  <c:v>13.097660764763956</c:v>
                </c:pt>
                <c:pt idx="558">
                  <c:v>13.087771932634709</c:v>
                </c:pt>
                <c:pt idx="559">
                  <c:v>13.091491713737241</c:v>
                </c:pt>
                <c:pt idx="560">
                  <c:v>13.084661510220318</c:v>
                </c:pt>
                <c:pt idx="561">
                  <c:v>13.130133114668689</c:v>
                </c:pt>
                <c:pt idx="562">
                  <c:v>13.189274082686955</c:v>
                </c:pt>
                <c:pt idx="563">
                  <c:v>13.325140942765666</c:v>
                </c:pt>
                <c:pt idx="564">
                  <c:v>13.27147279999217</c:v>
                </c:pt>
                <c:pt idx="565">
                  <c:v>13.283461297746657</c:v>
                </c:pt>
                <c:pt idx="566">
                  <c:v>13.333110408381987</c:v>
                </c:pt>
                <c:pt idx="567">
                  <c:v>13.320722311895908</c:v>
                </c:pt>
                <c:pt idx="568">
                  <c:v>13.33731345369001</c:v>
                </c:pt>
                <c:pt idx="569">
                  <c:v>13.345826877529458</c:v>
                </c:pt>
                <c:pt idx="570">
                  <c:v>13.35790969543558</c:v>
                </c:pt>
                <c:pt idx="571">
                  <c:v>13.439798408005457</c:v>
                </c:pt>
                <c:pt idx="572">
                  <c:v>13.547238879032317</c:v>
                </c:pt>
                <c:pt idx="573">
                  <c:v>13.617181563024502</c:v>
                </c:pt>
                <c:pt idx="574">
                  <c:v>13.746481971553838</c:v>
                </c:pt>
                <c:pt idx="575">
                  <c:v>13.806974226941987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15808432"/>
        <c:axId val="-1515814416"/>
      </c:scatterChart>
      <c:valAx>
        <c:axId val="-1515808432"/>
        <c:scaling>
          <c:orientation val="minMax"/>
          <c:max val="8"/>
          <c:min val="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LN Inflación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515814416"/>
        <c:crosses val="autoZero"/>
        <c:crossBetween val="midCat"/>
      </c:valAx>
      <c:valAx>
        <c:axId val="-1515814416"/>
        <c:scaling>
          <c:orientation val="minMax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LN Oferta monetaria</a:t>
                </a:r>
              </a:p>
              <a:p>
                <a:pPr>
                  <a:defRPr b="1"/>
                </a:pP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515808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LN Inflación</a:t>
            </a:r>
            <a:r>
              <a:rPr lang="en-US" sz="1000" b="1" baseline="0"/>
              <a:t> VS LN Oferta Monetaria, 1935-2017</a:t>
            </a:r>
            <a:endParaRPr lang="en-US" sz="1000" b="1"/>
          </a:p>
        </c:rich>
      </c:tx>
      <c:layout>
        <c:manualLayout>
          <c:xMode val="edge"/>
          <c:yMode val="edge"/>
          <c:x val="0.21439486980223174"/>
          <c:y val="4.52611832705335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'Inf-OM'!$G$5</c:f>
              <c:strCache>
                <c:ptCount val="1"/>
                <c:pt idx="0">
                  <c:v>0.995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942122107175167"/>
                  <c:y val="1.82636936540147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'Inf-OM'!$D$6:$D$1001</c:f>
              <c:numCache>
                <c:formatCode>0.0</c:formatCode>
                <c:ptCount val="996"/>
                <c:pt idx="0">
                  <c:v>3.1871638522548746</c:v>
                </c:pt>
                <c:pt idx="1">
                  <c:v>3.1797837449572519</c:v>
                </c:pt>
                <c:pt idx="2">
                  <c:v>3.1808413865153877</c:v>
                </c:pt>
                <c:pt idx="3">
                  <c:v>3.1680752556923522</c:v>
                </c:pt>
                <c:pt idx="4">
                  <c:v>3.1648580947405764</c:v>
                </c:pt>
                <c:pt idx="5">
                  <c:v>3.1702142939411013</c:v>
                </c:pt>
                <c:pt idx="6">
                  <c:v>3.1797837449572519</c:v>
                </c:pt>
                <c:pt idx="7">
                  <c:v>3.1829533197185311</c:v>
                </c:pt>
                <c:pt idx="8">
                  <c:v>3.1986522292616346</c:v>
                </c:pt>
                <c:pt idx="9">
                  <c:v>3.1882137211177115</c:v>
                </c:pt>
                <c:pt idx="10">
                  <c:v>3.1776651000969669</c:v>
                </c:pt>
                <c:pt idx="11">
                  <c:v>3.1723487664697338</c:v>
                </c:pt>
                <c:pt idx="12">
                  <c:v>3.1680752556923522</c:v>
                </c:pt>
                <c:pt idx="13">
                  <c:v>3.1734142966717722</c:v>
                </c:pt>
                <c:pt idx="14">
                  <c:v>3.1808413865153877</c:v>
                </c:pt>
                <c:pt idx="15">
                  <c:v>3.2007269188024954</c:v>
                </c:pt>
                <c:pt idx="16">
                  <c:v>3.213085469506292</c:v>
                </c:pt>
                <c:pt idx="17">
                  <c:v>3.2181901258179755</c:v>
                </c:pt>
                <c:pt idx="18">
                  <c:v>3.2453138378171182</c:v>
                </c:pt>
                <c:pt idx="19">
                  <c:v>3.2649415532975592</c:v>
                </c:pt>
                <c:pt idx="20">
                  <c:v>3.2993288956070348</c:v>
                </c:pt>
                <c:pt idx="21">
                  <c:v>3.3021418369836497</c:v>
                </c:pt>
                <c:pt idx="22">
                  <c:v>3.3114615689324518</c:v>
                </c:pt>
                <c:pt idx="23">
                  <c:v>3.2898948633736764</c:v>
                </c:pt>
                <c:pt idx="24">
                  <c:v>3.3316642762499717</c:v>
                </c:pt>
                <c:pt idx="25">
                  <c:v>3.3550256261631453</c:v>
                </c:pt>
                <c:pt idx="26">
                  <c:v>3.3576863816131719</c:v>
                </c:pt>
                <c:pt idx="27">
                  <c:v>3.3830484755964503</c:v>
                </c:pt>
                <c:pt idx="28">
                  <c:v>3.4035620154295532</c:v>
                </c:pt>
                <c:pt idx="29">
                  <c:v>3.4482344554811459</c:v>
                </c:pt>
                <c:pt idx="30">
                  <c:v>3.457896366392883</c:v>
                </c:pt>
                <c:pt idx="31">
                  <c:v>3.4417409261705978</c:v>
                </c:pt>
                <c:pt idx="32">
                  <c:v>3.4425549270295446</c:v>
                </c:pt>
                <c:pt idx="33">
                  <c:v>3.4401109339596667</c:v>
                </c:pt>
                <c:pt idx="34">
                  <c:v>3.4360242915742143</c:v>
                </c:pt>
                <c:pt idx="35">
                  <c:v>3.4044076814418966</c:v>
                </c:pt>
                <c:pt idx="36">
                  <c:v>3.42945072640756</c:v>
                </c:pt>
                <c:pt idx="37">
                  <c:v>3.4586973275890878</c:v>
                </c:pt>
                <c:pt idx="38">
                  <c:v>3.455489626362318</c:v>
                </c:pt>
                <c:pt idx="39">
                  <c:v>3.457896366392883</c:v>
                </c:pt>
                <c:pt idx="40">
                  <c:v>3.4800842813682449</c:v>
                </c:pt>
                <c:pt idx="41">
                  <c:v>3.4730059977846488</c:v>
                </c:pt>
                <c:pt idx="42">
                  <c:v>3.4730059977846488</c:v>
                </c:pt>
                <c:pt idx="43">
                  <c:v>3.4722164201676313</c:v>
                </c:pt>
                <c:pt idx="44">
                  <c:v>3.4964080017799537</c:v>
                </c:pt>
                <c:pt idx="45">
                  <c:v>3.4971787147275455</c:v>
                </c:pt>
                <c:pt idx="46">
                  <c:v>3.4871128147928303</c:v>
                </c:pt>
                <c:pt idx="47">
                  <c:v>3.4594976477598567</c:v>
                </c:pt>
                <c:pt idx="48">
                  <c:v>3.4618947723595781</c:v>
                </c:pt>
                <c:pt idx="49">
                  <c:v>3.4562925168109082</c:v>
                </c:pt>
                <c:pt idx="50">
                  <c:v>3.4490431898559981</c:v>
                </c:pt>
                <c:pt idx="51">
                  <c:v>3.4594976477598571</c:v>
                </c:pt>
                <c:pt idx="52">
                  <c:v>3.4682591534284297</c:v>
                </c:pt>
                <c:pt idx="53">
                  <c:v>3.4722164201676318</c:v>
                </c:pt>
                <c:pt idx="54">
                  <c:v>3.4800842813682453</c:v>
                </c:pt>
                <c:pt idx="55">
                  <c:v>3.4917712083101526</c:v>
                </c:pt>
                <c:pt idx="56">
                  <c:v>3.5048533494806544</c:v>
                </c:pt>
                <c:pt idx="57">
                  <c:v>3.5101907620753749</c:v>
                </c:pt>
                <c:pt idx="58">
                  <c:v>3.4855551820791466</c:v>
                </c:pt>
                <c:pt idx="59">
                  <c:v>3.4658772547238961</c:v>
                </c:pt>
                <c:pt idx="60">
                  <c:v>3.4797801598928872</c:v>
                </c:pt>
                <c:pt idx="61">
                  <c:v>3.4973759217832669</c:v>
                </c:pt>
                <c:pt idx="62">
                  <c:v>3.5127608406227462</c:v>
                </c:pt>
                <c:pt idx="63">
                  <c:v>3.5127608406227462</c:v>
                </c:pt>
                <c:pt idx="64">
                  <c:v>3.5079784307425315</c:v>
                </c:pt>
                <c:pt idx="65">
                  <c:v>3.5012443985611874</c:v>
                </c:pt>
                <c:pt idx="66">
                  <c:v>3.5031730394675931</c:v>
                </c:pt>
                <c:pt idx="67">
                  <c:v>3.4817506038801858</c:v>
                </c:pt>
                <c:pt idx="68">
                  <c:v>3.4708647962349346</c:v>
                </c:pt>
                <c:pt idx="69">
                  <c:v>3.4758275855770639</c:v>
                </c:pt>
                <c:pt idx="70">
                  <c:v>3.471859326401443</c:v>
                </c:pt>
                <c:pt idx="71">
                  <c:v>3.4738454243730725</c:v>
                </c:pt>
                <c:pt idx="72">
                  <c:v>3.501244398561187</c:v>
                </c:pt>
                <c:pt idx="73">
                  <c:v>3.5127608406227457</c:v>
                </c:pt>
                <c:pt idx="74">
                  <c:v>3.5222575881600031</c:v>
                </c:pt>
                <c:pt idx="75">
                  <c:v>3.5288520538852839</c:v>
                </c:pt>
                <c:pt idx="76">
                  <c:v>3.5584564360169888</c:v>
                </c:pt>
                <c:pt idx="77">
                  <c:v>3.5666271578240387</c:v>
                </c:pt>
                <c:pt idx="78">
                  <c:v>3.56027793014538</c:v>
                </c:pt>
                <c:pt idx="79">
                  <c:v>3.5630039654546182</c:v>
                </c:pt>
                <c:pt idx="80">
                  <c:v>3.573834396228988</c:v>
                </c:pt>
                <c:pt idx="81">
                  <c:v>3.585436489781535</c:v>
                </c:pt>
                <c:pt idx="82">
                  <c:v>3.5889794518578788</c:v>
                </c:pt>
                <c:pt idx="83">
                  <c:v>3.5889794518578788</c:v>
                </c:pt>
                <c:pt idx="84">
                  <c:v>3.5969055171302999</c:v>
                </c:pt>
                <c:pt idx="85">
                  <c:v>3.6142972598421692</c:v>
                </c:pt>
                <c:pt idx="86">
                  <c:v>3.632238791939121</c:v>
                </c:pt>
                <c:pt idx="87">
                  <c:v>3.6456956812997316</c:v>
                </c:pt>
                <c:pt idx="88">
                  <c:v>3.6639081052230305</c:v>
                </c:pt>
                <c:pt idx="89">
                  <c:v>3.6639081052230305</c:v>
                </c:pt>
                <c:pt idx="90">
                  <c:v>3.661444038267871</c:v>
                </c:pt>
                <c:pt idx="91">
                  <c:v>3.651526601610525</c:v>
                </c:pt>
                <c:pt idx="92">
                  <c:v>3.6573237192948511</c:v>
                </c:pt>
                <c:pt idx="93">
                  <c:v>3.6671841114289312</c:v>
                </c:pt>
                <c:pt idx="94">
                  <c:v>3.6858156750891569</c:v>
                </c:pt>
                <c:pt idx="95">
                  <c:v>3.6946051843320062</c:v>
                </c:pt>
                <c:pt idx="96">
                  <c:v>3.7103908317742982</c:v>
                </c:pt>
                <c:pt idx="97">
                  <c:v>3.7480441464875667</c:v>
                </c:pt>
                <c:pt idx="98">
                  <c:v>3.7711536355766277</c:v>
                </c:pt>
                <c:pt idx="99">
                  <c:v>3.8165341263370651</c:v>
                </c:pt>
                <c:pt idx="100">
                  <c:v>3.8558902582731385</c:v>
                </c:pt>
                <c:pt idx="101">
                  <c:v>3.8693403601613867</c:v>
                </c:pt>
                <c:pt idx="102">
                  <c:v>3.8612920269785587</c:v>
                </c:pt>
                <c:pt idx="103">
                  <c:v>3.8706754738443565</c:v>
                </c:pt>
                <c:pt idx="104">
                  <c:v>3.8793105324812371</c:v>
                </c:pt>
                <c:pt idx="105">
                  <c:v>3.8826119550902911</c:v>
                </c:pt>
                <c:pt idx="106">
                  <c:v>3.9047771389182979</c:v>
                </c:pt>
                <c:pt idx="107">
                  <c:v>3.9144018522925075</c:v>
                </c:pt>
                <c:pt idx="108">
                  <c:v>3.924567124069358</c:v>
                </c:pt>
                <c:pt idx="109">
                  <c:v>3.9556835112658111</c:v>
                </c:pt>
                <c:pt idx="110">
                  <c:v>3.9876428185282209</c:v>
                </c:pt>
                <c:pt idx="111">
                  <c:v>4.0277761486738877</c:v>
                </c:pt>
                <c:pt idx="112">
                  <c:v>4.0419286634075942</c:v>
                </c:pt>
                <c:pt idx="113">
                  <c:v>4.0547744139100423</c:v>
                </c:pt>
                <c:pt idx="114">
                  <c:v>4.0783565322163868</c:v>
                </c:pt>
                <c:pt idx="115">
                  <c:v>4.0756428263447901</c:v>
                </c:pt>
                <c:pt idx="116">
                  <c:v>4.0864537424490059</c:v>
                </c:pt>
                <c:pt idx="117">
                  <c:v>4.0955520123282678</c:v>
                </c:pt>
                <c:pt idx="118">
                  <c:v>4.1003354389351623</c:v>
                </c:pt>
                <c:pt idx="119">
                  <c:v>4.0960846355099676</c:v>
                </c:pt>
                <c:pt idx="120">
                  <c:v>4.0955520123282678</c:v>
                </c:pt>
                <c:pt idx="121">
                  <c:v>4.0971490315657544</c:v>
                </c:pt>
                <c:pt idx="122">
                  <c:v>4.1108840599559064</c:v>
                </c:pt>
                <c:pt idx="123">
                  <c:v>4.1367788263365215</c:v>
                </c:pt>
                <c:pt idx="124">
                  <c:v>4.1519998203468766</c:v>
                </c:pt>
                <c:pt idx="125">
                  <c:v>4.157022432613168</c:v>
                </c:pt>
                <c:pt idx="126">
                  <c:v>4.1650065069613884</c:v>
                </c:pt>
                <c:pt idx="127">
                  <c:v>4.1739130477775923</c:v>
                </c:pt>
                <c:pt idx="128">
                  <c:v>4.1724341221937591</c:v>
                </c:pt>
                <c:pt idx="129">
                  <c:v>4.1724341221937591</c:v>
                </c:pt>
                <c:pt idx="130">
                  <c:v>4.1905231023432119</c:v>
                </c:pt>
                <c:pt idx="131">
                  <c:v>4.1987258021353933</c:v>
                </c:pt>
                <c:pt idx="132">
                  <c:v>4.2039978009265724</c:v>
                </c:pt>
                <c:pt idx="133">
                  <c:v>4.2187074374450146</c:v>
                </c:pt>
                <c:pt idx="134">
                  <c:v>4.2433655837175923</c:v>
                </c:pt>
                <c:pt idx="135">
                  <c:v>4.256151146014564</c:v>
                </c:pt>
                <c:pt idx="136">
                  <c:v>4.2745827759181134</c:v>
                </c:pt>
                <c:pt idx="137">
                  <c:v>4.28829677098798</c:v>
                </c:pt>
                <c:pt idx="138">
                  <c:v>4.2904911980261469</c:v>
                </c:pt>
                <c:pt idx="139">
                  <c:v>4.3026917850962541</c:v>
                </c:pt>
                <c:pt idx="140">
                  <c:v>4.3388428618596775</c:v>
                </c:pt>
                <c:pt idx="141">
                  <c:v>4.3541799500578824</c:v>
                </c:pt>
                <c:pt idx="142">
                  <c:v>4.3656320179579513</c:v>
                </c:pt>
                <c:pt idx="143">
                  <c:v>4.3627812727978608</c:v>
                </c:pt>
                <c:pt idx="144">
                  <c:v>4.3793640592653169</c:v>
                </c:pt>
                <c:pt idx="145">
                  <c:v>4.3696904650869381</c:v>
                </c:pt>
                <c:pt idx="146">
                  <c:v>4.3541799500578824</c:v>
                </c:pt>
                <c:pt idx="147">
                  <c:v>4.3578752940290064</c:v>
                </c:pt>
                <c:pt idx="148">
                  <c:v>4.3570552857829759</c:v>
                </c:pt>
                <c:pt idx="149">
                  <c:v>4.342595211478228</c:v>
                </c:pt>
                <c:pt idx="150">
                  <c:v>4.323691056839075</c:v>
                </c:pt>
                <c:pt idx="151">
                  <c:v>4.325385972499066</c:v>
                </c:pt>
                <c:pt idx="152">
                  <c:v>4.340095210176143</c:v>
                </c:pt>
                <c:pt idx="153">
                  <c:v>4.3471623773992354</c:v>
                </c:pt>
                <c:pt idx="154">
                  <c:v>4.3578752940290064</c:v>
                </c:pt>
                <c:pt idx="155">
                  <c:v>4.352121065245754</c:v>
                </c:pt>
                <c:pt idx="156">
                  <c:v>4.3537685120763534</c:v>
                </c:pt>
                <c:pt idx="157">
                  <c:v>4.3805667052310771</c:v>
                </c:pt>
                <c:pt idx="158">
                  <c:v>4.380967266021532</c:v>
                </c:pt>
                <c:pt idx="159">
                  <c:v>4.3797651019817412</c:v>
                </c:pt>
                <c:pt idx="160">
                  <c:v>4.4163761579277878</c:v>
                </c:pt>
                <c:pt idx="161">
                  <c:v>4.4167626313625501</c:v>
                </c:pt>
                <c:pt idx="162">
                  <c:v>4.4229259790702189</c:v>
                </c:pt>
                <c:pt idx="163">
                  <c:v>4.4528128261673832</c:v>
                </c:pt>
                <c:pt idx="164">
                  <c:v>4.4602395220182069</c:v>
                </c:pt>
                <c:pt idx="165">
                  <c:v>4.4694459947051124</c:v>
                </c:pt>
                <c:pt idx="166">
                  <c:v>4.4613487844724924</c:v>
                </c:pt>
                <c:pt idx="167">
                  <c:v>4.4531854738333312</c:v>
                </c:pt>
                <c:pt idx="168">
                  <c:v>4.457646447773957</c:v>
                </c:pt>
                <c:pt idx="169">
                  <c:v>4.4613487844724924</c:v>
                </c:pt>
                <c:pt idx="170">
                  <c:v>4.4774781664023759</c:v>
                </c:pt>
                <c:pt idx="171">
                  <c:v>4.4962107026387113</c:v>
                </c:pt>
                <c:pt idx="172">
                  <c:v>4.5086244105506106</c:v>
                </c:pt>
                <c:pt idx="173">
                  <c:v>4.5128453102396673</c:v>
                </c:pt>
                <c:pt idx="174">
                  <c:v>4.5281712807178938</c:v>
                </c:pt>
                <c:pt idx="175">
                  <c:v>4.5229728631890724</c:v>
                </c:pt>
                <c:pt idx="176">
                  <c:v>4.5429253654761652</c:v>
                </c:pt>
                <c:pt idx="177">
                  <c:v>4.5500524955942359</c:v>
                </c:pt>
                <c:pt idx="178">
                  <c:v>4.5453067239752318</c:v>
                </c:pt>
                <c:pt idx="179">
                  <c:v>4.5422439344446861</c:v>
                </c:pt>
                <c:pt idx="180">
                  <c:v>4.5229728631890715</c:v>
                </c:pt>
                <c:pt idx="181">
                  <c:v>4.5340303359072971</c:v>
                </c:pt>
                <c:pt idx="182">
                  <c:v>4.5774057686585516</c:v>
                </c:pt>
                <c:pt idx="183">
                  <c:v>4.5878804961825814</c:v>
                </c:pt>
                <c:pt idx="184">
                  <c:v>4.5865771398560105</c:v>
                </c:pt>
                <c:pt idx="185">
                  <c:v>4.5858951632836416</c:v>
                </c:pt>
                <c:pt idx="186">
                  <c:v>4.5927702926723768</c:v>
                </c:pt>
                <c:pt idx="187">
                  <c:v>4.6099144939197867</c:v>
                </c:pt>
                <c:pt idx="188">
                  <c:v>4.6396165193687171</c:v>
                </c:pt>
                <c:pt idx="189">
                  <c:v>4.6556761603860624</c:v>
                </c:pt>
                <c:pt idx="190">
                  <c:v>4.6723862560220395</c:v>
                </c:pt>
                <c:pt idx="191">
                  <c:v>4.6828763866852192</c:v>
                </c:pt>
                <c:pt idx="192">
                  <c:v>4.7087754210735495</c:v>
                </c:pt>
                <c:pt idx="193">
                  <c:v>4.7500389218343475</c:v>
                </c:pt>
                <c:pt idx="194">
                  <c:v>4.7955446614485195</c:v>
                </c:pt>
                <c:pt idx="195">
                  <c:v>4.820276256087662</c:v>
                </c:pt>
                <c:pt idx="196">
                  <c:v>4.843141735245803</c:v>
                </c:pt>
                <c:pt idx="197">
                  <c:v>4.8590170844040932</c:v>
                </c:pt>
                <c:pt idx="198">
                  <c:v>4.8484615704645764</c:v>
                </c:pt>
                <c:pt idx="199">
                  <c:v>4.8293307740337328</c:v>
                </c:pt>
                <c:pt idx="200">
                  <c:v>4.840598498880075</c:v>
                </c:pt>
                <c:pt idx="201">
                  <c:v>4.8456785199649124</c:v>
                </c:pt>
                <c:pt idx="202">
                  <c:v>4.8657444051535199</c:v>
                </c:pt>
                <c:pt idx="203">
                  <c:v>4.8627600706829277</c:v>
                </c:pt>
                <c:pt idx="204">
                  <c:v>4.8640046259151317</c:v>
                </c:pt>
                <c:pt idx="205">
                  <c:v>4.8582668030133886</c:v>
                </c:pt>
                <c:pt idx="206">
                  <c:v>4.8677290250061143</c:v>
                </c:pt>
                <c:pt idx="207">
                  <c:v>4.875382438490357</c:v>
                </c:pt>
                <c:pt idx="208">
                  <c:v>4.8726734108515783</c:v>
                </c:pt>
                <c:pt idx="209">
                  <c:v>4.8721800709303738</c:v>
                </c:pt>
                <c:pt idx="210">
                  <c:v>4.8585169593624107</c:v>
                </c:pt>
                <c:pt idx="211">
                  <c:v>4.8585169593624107</c:v>
                </c:pt>
                <c:pt idx="212">
                  <c:v>4.8421252167338746</c:v>
                </c:pt>
                <c:pt idx="213">
                  <c:v>4.8512368970851307</c:v>
                </c:pt>
                <c:pt idx="214">
                  <c:v>4.8461851055887148</c:v>
                </c:pt>
                <c:pt idx="215">
                  <c:v>4.840598498880075</c:v>
                </c:pt>
                <c:pt idx="216">
                  <c:v>4.8259772303258925</c:v>
                </c:pt>
                <c:pt idx="217">
                  <c:v>4.8179346393028633</c:v>
                </c:pt>
                <c:pt idx="218">
                  <c:v>4.8236489405663017</c:v>
                </c:pt>
                <c:pt idx="219">
                  <c:v>4.8270102882690065</c:v>
                </c:pt>
                <c:pt idx="220">
                  <c:v>4.8411076638605248</c:v>
                </c:pt>
                <c:pt idx="221">
                  <c:v>4.8367714754567732</c:v>
                </c:pt>
                <c:pt idx="222">
                  <c:v>4.8502285783710137</c:v>
                </c:pt>
                <c:pt idx="223">
                  <c:v>4.8466914347134562</c:v>
                </c:pt>
                <c:pt idx="224">
                  <c:v>4.8537532547289945</c:v>
                </c:pt>
                <c:pt idx="225">
                  <c:v>4.8612645569445725</c:v>
                </c:pt>
                <c:pt idx="226">
                  <c:v>4.8479561370446689</c:v>
                </c:pt>
                <c:pt idx="227">
                  <c:v>4.8479561370446689</c:v>
                </c:pt>
                <c:pt idx="228">
                  <c:v>4.8218342932763774</c:v>
                </c:pt>
                <c:pt idx="229">
                  <c:v>4.8507328648163961</c:v>
                </c:pt>
                <c:pt idx="230">
                  <c:v>4.8607655549382107</c:v>
                </c:pt>
                <c:pt idx="231">
                  <c:v>4.8866322514370664</c:v>
                </c:pt>
                <c:pt idx="232">
                  <c:v>4.9343564409499088</c:v>
                </c:pt>
                <c:pt idx="233">
                  <c:v>4.946340912575768</c:v>
                </c:pt>
                <c:pt idx="234">
                  <c:v>4.9481719957149863</c:v>
                </c:pt>
                <c:pt idx="235">
                  <c:v>4.955462982672346</c:v>
                </c:pt>
                <c:pt idx="236">
                  <c:v>4.9527350882778451</c:v>
                </c:pt>
                <c:pt idx="237">
                  <c:v>4.9759108358755935</c:v>
                </c:pt>
                <c:pt idx="238">
                  <c:v>4.9860901669675695</c:v>
                </c:pt>
                <c:pt idx="239">
                  <c:v>4.99856161184199</c:v>
                </c:pt>
                <c:pt idx="240">
                  <c:v>5.005957196961007</c:v>
                </c:pt>
                <c:pt idx="241">
                  <c:v>5.0161002069260618</c:v>
                </c:pt>
                <c:pt idx="242">
                  <c:v>5.0360827065134002</c:v>
                </c:pt>
                <c:pt idx="243">
                  <c:v>5.0468162621565087</c:v>
                </c:pt>
                <c:pt idx="244">
                  <c:v>5.0450353177855138</c:v>
                </c:pt>
                <c:pt idx="245">
                  <c:v>5.0512547958525342</c:v>
                </c:pt>
                <c:pt idx="246">
                  <c:v>5.0662001289775569</c:v>
                </c:pt>
                <c:pt idx="247">
                  <c:v>5.0766168898358126</c:v>
                </c:pt>
                <c:pt idx="248">
                  <c:v>5.0766168898358126</c:v>
                </c:pt>
                <c:pt idx="249">
                  <c:v>5.0869262594946738</c:v>
                </c:pt>
                <c:pt idx="250">
                  <c:v>5.0886342018398301</c:v>
                </c:pt>
                <c:pt idx="251">
                  <c:v>5.0886342018398301</c:v>
                </c:pt>
                <c:pt idx="252">
                  <c:v>5.1038758178084471</c:v>
                </c:pt>
                <c:pt idx="253">
                  <c:v>5.113077053782856</c:v>
                </c:pt>
                <c:pt idx="254">
                  <c:v>5.1122440674789642</c:v>
                </c:pt>
                <c:pt idx="255">
                  <c:v>5.1180604528004032</c:v>
                </c:pt>
                <c:pt idx="256">
                  <c:v>5.1114103867303866</c:v>
                </c:pt>
                <c:pt idx="257">
                  <c:v>5.1030351283936541</c:v>
                </c:pt>
                <c:pt idx="258">
                  <c:v>5.0920413601614447</c:v>
                </c:pt>
                <c:pt idx="259">
                  <c:v>5.0945891322402428</c:v>
                </c:pt>
                <c:pt idx="260">
                  <c:v>5.0945891322402428</c:v>
                </c:pt>
                <c:pt idx="261">
                  <c:v>5.0877805953005897</c:v>
                </c:pt>
                <c:pt idx="262">
                  <c:v>5.0979760956812594</c:v>
                </c:pt>
                <c:pt idx="263">
                  <c:v>5.105555079328167</c:v>
                </c:pt>
                <c:pt idx="264">
                  <c:v>5.1114103867303866</c:v>
                </c:pt>
                <c:pt idx="265">
                  <c:v>5.1122440674789642</c:v>
                </c:pt>
                <c:pt idx="266">
                  <c:v>5.1180604528004041</c:v>
                </c:pt>
                <c:pt idx="267">
                  <c:v>5.132046694775144</c:v>
                </c:pt>
                <c:pt idx="268">
                  <c:v>5.14261160409536</c:v>
                </c:pt>
                <c:pt idx="269">
                  <c:v>5.1409934807649496</c:v>
                </c:pt>
                <c:pt idx="270">
                  <c:v>5.1546647833629162</c:v>
                </c:pt>
                <c:pt idx="271">
                  <c:v>5.1712988302602785</c:v>
                </c:pt>
                <c:pt idx="272">
                  <c:v>5.1642038064096747</c:v>
                </c:pt>
                <c:pt idx="273">
                  <c:v>5.1649946328644925</c:v>
                </c:pt>
                <c:pt idx="274">
                  <c:v>5.1642038064096747</c:v>
                </c:pt>
                <c:pt idx="275">
                  <c:v>5.1657848344069937</c:v>
                </c:pt>
                <c:pt idx="276">
                  <c:v>5.1783438691834878</c:v>
                </c:pt>
                <c:pt idx="277">
                  <c:v>5.1752188666403525</c:v>
                </c:pt>
                <c:pt idx="278">
                  <c:v>5.181459136500437</c:v>
                </c:pt>
                <c:pt idx="279">
                  <c:v>5.1915172483734713</c:v>
                </c:pt>
                <c:pt idx="280">
                  <c:v>5.1991859976127719</c:v>
                </c:pt>
                <c:pt idx="281">
                  <c:v>5.196891541539248</c:v>
                </c:pt>
                <c:pt idx="282">
                  <c:v>5.1945918088277176</c:v>
                </c:pt>
                <c:pt idx="283">
                  <c:v>5.1899764160193156</c:v>
                </c:pt>
                <c:pt idx="284">
                  <c:v>5.1760010332817146</c:v>
                </c:pt>
                <c:pt idx="285">
                  <c:v>5.1837892346420595</c:v>
                </c:pt>
                <c:pt idx="286">
                  <c:v>5.196891541539248</c:v>
                </c:pt>
                <c:pt idx="287">
                  <c:v>5.2014752012069065</c:v>
                </c:pt>
                <c:pt idx="288">
                  <c:v>5.202998430747428</c:v>
                </c:pt>
                <c:pt idx="289">
                  <c:v>5.2022371060056685</c:v>
                </c:pt>
                <c:pt idx="290">
                  <c:v>5.207554247283289</c:v>
                </c:pt>
                <c:pt idx="291">
                  <c:v>5.207554247283289</c:v>
                </c:pt>
                <c:pt idx="292">
                  <c:v>5.1984217637200159</c:v>
                </c:pt>
                <c:pt idx="293">
                  <c:v>5.1991859976127719</c:v>
                </c:pt>
                <c:pt idx="294">
                  <c:v>5.1984217637200159</c:v>
                </c:pt>
                <c:pt idx="295">
                  <c:v>5.2014752012069065</c:v>
                </c:pt>
                <c:pt idx="296">
                  <c:v>5.185339622549515</c:v>
                </c:pt>
                <c:pt idx="297">
                  <c:v>5.1938240544713867</c:v>
                </c:pt>
                <c:pt idx="298">
                  <c:v>5.2014752012069065</c:v>
                </c:pt>
                <c:pt idx="299">
                  <c:v>5.2045193435881343</c:v>
                </c:pt>
                <c:pt idx="300">
                  <c:v>5.2113349701231941</c:v>
                </c:pt>
                <c:pt idx="301">
                  <c:v>5.2120894024486795</c:v>
                </c:pt>
                <c:pt idx="302">
                  <c:v>5.2359355398215133</c:v>
                </c:pt>
                <c:pt idx="303">
                  <c:v>5.2563444114527202</c:v>
                </c:pt>
                <c:pt idx="304">
                  <c:v>5.2527303851121641</c:v>
                </c:pt>
                <c:pt idx="305">
                  <c:v>5.2520060098541226</c:v>
                </c:pt>
                <c:pt idx="306">
                  <c:v>5.259226257827609</c:v>
                </c:pt>
                <c:pt idx="307">
                  <c:v>5.2628169259583375</c:v>
                </c:pt>
                <c:pt idx="308">
                  <c:v>5.2678222992974071</c:v>
                </c:pt>
                <c:pt idx="309">
                  <c:v>5.2563444114527202</c:v>
                </c:pt>
                <c:pt idx="310">
                  <c:v>5.2527303851121641</c:v>
                </c:pt>
                <c:pt idx="311">
                  <c:v>5.2570656520177028</c:v>
                </c:pt>
                <c:pt idx="312">
                  <c:v>5.2599454236263146</c:v>
                </c:pt>
                <c:pt idx="313">
                  <c:v>5.2585065744572157</c:v>
                </c:pt>
                <c:pt idx="314">
                  <c:v>5.2563444114527202</c:v>
                </c:pt>
                <c:pt idx="315">
                  <c:v>5.2628169259583375</c:v>
                </c:pt>
                <c:pt idx="316">
                  <c:v>5.2628169259583375</c:v>
                </c:pt>
                <c:pt idx="317">
                  <c:v>5.2635335150251894</c:v>
                </c:pt>
                <c:pt idx="318">
                  <c:v>5.2606640725972369</c:v>
                </c:pt>
                <c:pt idx="319">
                  <c:v>5.2534542360304863</c:v>
                </c:pt>
                <c:pt idx="320">
                  <c:v>5.2505556832764757</c:v>
                </c:pt>
                <c:pt idx="321">
                  <c:v>5.2512811094961735</c:v>
                </c:pt>
                <c:pt idx="322">
                  <c:v>5.2563444114527202</c:v>
                </c:pt>
                <c:pt idx="323">
                  <c:v>5.2570656520177028</c:v>
                </c:pt>
                <c:pt idx="324">
                  <c:v>5.2534542360304863</c:v>
                </c:pt>
                <c:pt idx="325">
                  <c:v>5.259226257827609</c:v>
                </c:pt>
                <c:pt idx="326">
                  <c:v>5.2678222992974062</c:v>
                </c:pt>
                <c:pt idx="327">
                  <c:v>5.2756376143873993</c:v>
                </c:pt>
                <c:pt idx="328">
                  <c:v>5.2742211835556851</c:v>
                </c:pt>
                <c:pt idx="329">
                  <c:v>5.2756376143873993</c:v>
                </c:pt>
                <c:pt idx="330">
                  <c:v>5.2812833597999722</c:v>
                </c:pt>
                <c:pt idx="331">
                  <c:v>5.2833923236747928</c:v>
                </c:pt>
                <c:pt idx="332">
                  <c:v>5.2882960112593222</c:v>
                </c:pt>
                <c:pt idx="333">
                  <c:v>5.284094324405622</c:v>
                </c:pt>
                <c:pt idx="334">
                  <c:v>5.284094324405622</c:v>
                </c:pt>
                <c:pt idx="335">
                  <c:v>5.2798749088629142</c:v>
                </c:pt>
                <c:pt idx="336">
                  <c:v>5.2777585059565366</c:v>
                </c:pt>
                <c:pt idx="337">
                  <c:v>5.2819868420660576</c:v>
                </c:pt>
                <c:pt idx="338">
                  <c:v>5.2819868420660576</c:v>
                </c:pt>
                <c:pt idx="339">
                  <c:v>5.2833923236747928</c:v>
                </c:pt>
                <c:pt idx="340">
                  <c:v>5.2861973746024011</c:v>
                </c:pt>
                <c:pt idx="341">
                  <c:v>5.2819868420660576</c:v>
                </c:pt>
                <c:pt idx="342">
                  <c:v>5.2847958326771129</c:v>
                </c:pt>
                <c:pt idx="343">
                  <c:v>5.2812833597999722</c:v>
                </c:pt>
                <c:pt idx="344">
                  <c:v>5.2805793822981784</c:v>
                </c:pt>
                <c:pt idx="345">
                  <c:v>5.2770520417802098</c:v>
                </c:pt>
                <c:pt idx="346">
                  <c:v>5.2763450781593892</c:v>
                </c:pt>
                <c:pt idx="347">
                  <c:v>5.2833923236747928</c:v>
                </c:pt>
                <c:pt idx="348">
                  <c:v>5.2952598277023935</c:v>
                </c:pt>
                <c:pt idx="349">
                  <c:v>5.3138234408773322</c:v>
                </c:pt>
                <c:pt idx="350">
                  <c:v>5.3117777531540389</c:v>
                </c:pt>
                <c:pt idx="351">
                  <c:v>5.317223648165502</c:v>
                </c:pt>
                <c:pt idx="352">
                  <c:v>5.3199355142342517</c:v>
                </c:pt>
                <c:pt idx="353">
                  <c:v>5.3206123332110185</c:v>
                </c:pt>
                <c:pt idx="354">
                  <c:v>5.3300400124665774</c:v>
                </c:pt>
                <c:pt idx="355">
                  <c:v>5.3407067802707733</c:v>
                </c:pt>
                <c:pt idx="356">
                  <c:v>5.3266831781630266</c:v>
                </c:pt>
                <c:pt idx="357">
                  <c:v>5.3253372829396719</c:v>
                </c:pt>
                <c:pt idx="358">
                  <c:v>5.335387618793173</c:v>
                </c:pt>
                <c:pt idx="359">
                  <c:v>5.3373856214558462</c:v>
                </c:pt>
                <c:pt idx="360">
                  <c:v>5.3327173902372937</c:v>
                </c:pt>
                <c:pt idx="361">
                  <c:v>5.3367200640269514</c:v>
                </c:pt>
                <c:pt idx="362">
                  <c:v>5.3400434303293673</c:v>
                </c:pt>
                <c:pt idx="363">
                  <c:v>5.3446776657002655</c:v>
                </c:pt>
                <c:pt idx="364">
                  <c:v>5.3453379496463409</c:v>
                </c:pt>
                <c:pt idx="365">
                  <c:v>5.3466572110514035</c:v>
                </c:pt>
                <c:pt idx="366">
                  <c:v>5.3420321615118418</c:v>
                </c:pt>
                <c:pt idx="367">
                  <c:v>5.3393796400627105</c:v>
                </c:pt>
                <c:pt idx="368">
                  <c:v>5.3433557884423504</c:v>
                </c:pt>
                <c:pt idx="369">
                  <c:v>5.3426941939756114</c:v>
                </c:pt>
                <c:pt idx="370">
                  <c:v>5.3393796400627105</c:v>
                </c:pt>
                <c:pt idx="371">
                  <c:v>5.3393796400627105</c:v>
                </c:pt>
                <c:pt idx="372">
                  <c:v>5.3426941939756114</c:v>
                </c:pt>
                <c:pt idx="373">
                  <c:v>5.3420321615118418</c:v>
                </c:pt>
                <c:pt idx="374">
                  <c:v>5.3400434303293673</c:v>
                </c:pt>
                <c:pt idx="375">
                  <c:v>5.3459977979051887</c:v>
                </c:pt>
                <c:pt idx="376">
                  <c:v>5.3459977979051887</c:v>
                </c:pt>
                <c:pt idx="377">
                  <c:v>5.3499477701245031</c:v>
                </c:pt>
                <c:pt idx="378">
                  <c:v>5.3564965820034081</c:v>
                </c:pt>
                <c:pt idx="379">
                  <c:v>5.362354067022987</c:v>
                </c:pt>
                <c:pt idx="380">
                  <c:v>5.362354067022987</c:v>
                </c:pt>
                <c:pt idx="381">
                  <c:v>5.3655934608502385</c:v>
                </c:pt>
                <c:pt idx="382">
                  <c:v>5.3668862858525435</c:v>
                </c:pt>
                <c:pt idx="383">
                  <c:v>5.3675320721197401</c:v>
                </c:pt>
                <c:pt idx="384">
                  <c:v>5.375249152218303</c:v>
                </c:pt>
                <c:pt idx="385">
                  <c:v>5.3816348699584919</c:v>
                </c:pt>
                <c:pt idx="386">
                  <c:v>5.3835426606802192</c:v>
                </c:pt>
                <c:pt idx="387">
                  <c:v>5.3822712046920227</c:v>
                </c:pt>
                <c:pt idx="388">
                  <c:v>5.3758895621025022</c:v>
                </c:pt>
                <c:pt idx="389">
                  <c:v>5.3707547626304635</c:v>
                </c:pt>
                <c:pt idx="390">
                  <c:v>5.377808334677125</c:v>
                </c:pt>
                <c:pt idx="391">
                  <c:v>5.3816348699584919</c:v>
                </c:pt>
                <c:pt idx="392">
                  <c:v>5.389244291583883</c:v>
                </c:pt>
                <c:pt idx="393">
                  <c:v>5.3923978735099523</c:v>
                </c:pt>
                <c:pt idx="394">
                  <c:v>5.3905069180142524</c:v>
                </c:pt>
                <c:pt idx="395">
                  <c:v>5.3848125021206954</c:v>
                </c:pt>
                <c:pt idx="396">
                  <c:v>5.3873473577238835</c:v>
                </c:pt>
                <c:pt idx="397">
                  <c:v>5.3873473577238835</c:v>
                </c:pt>
                <c:pt idx="398">
                  <c:v>5.3955415416129195</c:v>
                </c:pt>
                <c:pt idx="399">
                  <c:v>5.403046267266987</c:v>
                </c:pt>
                <c:pt idx="400">
                  <c:v>5.4104950912799774</c:v>
                </c:pt>
                <c:pt idx="401">
                  <c:v>5.4024230201293308</c:v>
                </c:pt>
                <c:pt idx="402">
                  <c:v>5.3999261399307432</c:v>
                </c:pt>
                <c:pt idx="403">
                  <c:v>5.4049136814417826</c:v>
                </c:pt>
                <c:pt idx="404">
                  <c:v>5.4080183098280799</c:v>
                </c:pt>
                <c:pt idx="405">
                  <c:v>5.4049136814417826</c:v>
                </c:pt>
                <c:pt idx="406">
                  <c:v>5.4067776148798448</c:v>
                </c:pt>
                <c:pt idx="407">
                  <c:v>5.4049136814417826</c:v>
                </c:pt>
                <c:pt idx="408">
                  <c:v>5.4092574673596276</c:v>
                </c:pt>
                <c:pt idx="409">
                  <c:v>5.412840168330094</c:v>
                </c:pt>
                <c:pt idx="410">
                  <c:v>5.4138266897666805</c:v>
                </c:pt>
                <c:pt idx="411">
                  <c:v>5.4165333963188704</c:v>
                </c:pt>
                <c:pt idx="412">
                  <c:v>5.4165333963188704</c:v>
                </c:pt>
                <c:pt idx="413">
                  <c:v>5.4200906126016148</c:v>
                </c:pt>
                <c:pt idx="414">
                  <c:v>5.4238791826659059</c:v>
                </c:pt>
                <c:pt idx="415">
                  <c:v>5.4249767191677272</c:v>
                </c:pt>
                <c:pt idx="416">
                  <c:v>5.4343149817272334</c:v>
                </c:pt>
                <c:pt idx="417">
                  <c:v>5.4447624517462616</c:v>
                </c:pt>
                <c:pt idx="418">
                  <c:v>5.4448818904521215</c:v>
                </c:pt>
                <c:pt idx="419">
                  <c:v>5.4523787721794585</c:v>
                </c:pt>
                <c:pt idx="420">
                  <c:v>5.4599375224721598</c:v>
                </c:pt>
                <c:pt idx="421">
                  <c:v>5.4598198686274708</c:v>
                </c:pt>
                <c:pt idx="422">
                  <c:v>5.4627574943657988</c:v>
                </c:pt>
                <c:pt idx="423">
                  <c:v>5.464047134721314</c:v>
                </c:pt>
                <c:pt idx="424">
                  <c:v>5.4661542964767076</c:v>
                </c:pt>
                <c:pt idx="425">
                  <c:v>5.4722164564375086</c:v>
                </c:pt>
                <c:pt idx="426">
                  <c:v>5.4770858720290114</c:v>
                </c:pt>
                <c:pt idx="427">
                  <c:v>5.4817014894608418</c:v>
                </c:pt>
                <c:pt idx="428">
                  <c:v>5.4841163841150822</c:v>
                </c:pt>
                <c:pt idx="429">
                  <c:v>5.4844608342517631</c:v>
                </c:pt>
                <c:pt idx="430">
                  <c:v>5.4898426122070649</c:v>
                </c:pt>
                <c:pt idx="431">
                  <c:v>5.4982573128685539</c:v>
                </c:pt>
                <c:pt idx="432">
                  <c:v>5.5080608185085262</c:v>
                </c:pt>
                <c:pt idx="433">
                  <c:v>5.5122010608939833</c:v>
                </c:pt>
                <c:pt idx="434">
                  <c:v>5.5159905862716885</c:v>
                </c:pt>
                <c:pt idx="435">
                  <c:v>5.5210950986342304</c:v>
                </c:pt>
                <c:pt idx="436">
                  <c:v>5.5231959732940457</c:v>
                </c:pt>
                <c:pt idx="437">
                  <c:v>5.5277139975359599</c:v>
                </c:pt>
                <c:pt idx="438">
                  <c:v>5.5269441389487008</c:v>
                </c:pt>
                <c:pt idx="439">
                  <c:v>5.536035320914884</c:v>
                </c:pt>
                <c:pt idx="440">
                  <c:v>5.5393011691670129</c:v>
                </c:pt>
                <c:pt idx="441">
                  <c:v>5.5402791217832865</c:v>
                </c:pt>
                <c:pt idx="442">
                  <c:v>5.5419062683702247</c:v>
                </c:pt>
                <c:pt idx="443">
                  <c:v>5.5466647933964177</c:v>
                </c:pt>
                <c:pt idx="444">
                  <c:v>5.5510782504118197</c:v>
                </c:pt>
                <c:pt idx="445">
                  <c:v>5.5541883573806157</c:v>
                </c:pt>
                <c:pt idx="446">
                  <c:v>5.5596345948270223</c:v>
                </c:pt>
                <c:pt idx="447">
                  <c:v>5.5658982397128165</c:v>
                </c:pt>
                <c:pt idx="448">
                  <c:v>5.5679067771550796</c:v>
                </c:pt>
                <c:pt idx="449">
                  <c:v>5.5752727921098115</c:v>
                </c:pt>
                <c:pt idx="450">
                  <c:v>5.5790403718256272</c:v>
                </c:pt>
                <c:pt idx="451">
                  <c:v>5.5855991104657035</c:v>
                </c:pt>
                <c:pt idx="452">
                  <c:v>5.5901542885366586</c:v>
                </c:pt>
                <c:pt idx="453">
                  <c:v>5.5908770073776921</c:v>
                </c:pt>
                <c:pt idx="454">
                  <c:v>5.597358819847094</c:v>
                </c:pt>
                <c:pt idx="455">
                  <c:v>5.60073771272301</c:v>
                </c:pt>
                <c:pt idx="456">
                  <c:v>5.6151466466478439</c:v>
                </c:pt>
                <c:pt idx="457">
                  <c:v>5.6233739532979845</c:v>
                </c:pt>
                <c:pt idx="458">
                  <c:v>5.6321285242285821</c:v>
                </c:pt>
                <c:pt idx="459">
                  <c:v>5.6478520265763006</c:v>
                </c:pt>
                <c:pt idx="460">
                  <c:v>5.6584240179959346</c:v>
                </c:pt>
                <c:pt idx="461">
                  <c:v>5.6665909753943264</c:v>
                </c:pt>
                <c:pt idx="462">
                  <c:v>5.6919136366067873</c:v>
                </c:pt>
                <c:pt idx="463">
                  <c:v>5.7078341188970985</c:v>
                </c:pt>
                <c:pt idx="464">
                  <c:v>5.7313388231733748</c:v>
                </c:pt>
                <c:pt idx="465">
                  <c:v>5.7440836234529478</c:v>
                </c:pt>
                <c:pt idx="466">
                  <c:v>5.7563182128823929</c:v>
                </c:pt>
                <c:pt idx="467">
                  <c:v>5.7944244159896714</c:v>
                </c:pt>
                <c:pt idx="468">
                  <c:v>5.8295883408220055</c:v>
                </c:pt>
                <c:pt idx="469">
                  <c:v>5.8519382969521194</c:v>
                </c:pt>
                <c:pt idx="470">
                  <c:v>5.8596208224046427</c:v>
                </c:pt>
                <c:pt idx="471">
                  <c:v>5.8730994089069419</c:v>
                </c:pt>
                <c:pt idx="472">
                  <c:v>5.8809306141307394</c:v>
                </c:pt>
                <c:pt idx="473">
                  <c:v>5.8907677086057628</c:v>
                </c:pt>
                <c:pt idx="474">
                  <c:v>5.9051181487938935</c:v>
                </c:pt>
                <c:pt idx="475">
                  <c:v>5.9156170401553183</c:v>
                </c:pt>
                <c:pt idx="476">
                  <c:v>5.9268922874486361</c:v>
                </c:pt>
                <c:pt idx="477">
                  <c:v>5.9465399240629147</c:v>
                </c:pt>
                <c:pt idx="478">
                  <c:v>5.9739350878891866</c:v>
                </c:pt>
                <c:pt idx="479">
                  <c:v>5.9817162260164487</c:v>
                </c:pt>
                <c:pt idx="480">
                  <c:v>5.9944137033313236</c:v>
                </c:pt>
                <c:pt idx="481">
                  <c:v>5.9999141110583558</c:v>
                </c:pt>
                <c:pt idx="482">
                  <c:v>6.0062025748707839</c:v>
                </c:pt>
                <c:pt idx="483">
                  <c:v>6.014616231447877</c:v>
                </c:pt>
                <c:pt idx="484">
                  <c:v>6.0279060294571689</c:v>
                </c:pt>
                <c:pt idx="485">
                  <c:v>6.044765285166644</c:v>
                </c:pt>
                <c:pt idx="486">
                  <c:v>6.0527318921362161</c:v>
                </c:pt>
                <c:pt idx="487">
                  <c:v>6.0613452452669758</c:v>
                </c:pt>
                <c:pt idx="488">
                  <c:v>6.0686052228113931</c:v>
                </c:pt>
                <c:pt idx="489">
                  <c:v>6.0737135502405364</c:v>
                </c:pt>
                <c:pt idx="490">
                  <c:v>6.0806951338749657</c:v>
                </c:pt>
                <c:pt idx="491">
                  <c:v>6.088820851956207</c:v>
                </c:pt>
                <c:pt idx="492">
                  <c:v>6.1079589751061327</c:v>
                </c:pt>
                <c:pt idx="493">
                  <c:v>6.1264960932102328</c:v>
                </c:pt>
                <c:pt idx="494">
                  <c:v>6.136235774302091</c:v>
                </c:pt>
                <c:pt idx="495">
                  <c:v>6.1432115405395979</c:v>
                </c:pt>
                <c:pt idx="496">
                  <c:v>6.1501979776222564</c:v>
                </c:pt>
                <c:pt idx="497">
                  <c:v>6.1542019371690735</c:v>
                </c:pt>
                <c:pt idx="498">
                  <c:v>6.1626285169281969</c:v>
                </c:pt>
                <c:pt idx="499">
                  <c:v>6.1721396133715167</c:v>
                </c:pt>
                <c:pt idx="500">
                  <c:v>6.2056833554765838</c:v>
                </c:pt>
                <c:pt idx="501">
                  <c:v>6.2604729537517185</c:v>
                </c:pt>
                <c:pt idx="502">
                  <c:v>6.3046604622039482</c:v>
                </c:pt>
                <c:pt idx="503">
                  <c:v>6.3294270033380275</c:v>
                </c:pt>
                <c:pt idx="504">
                  <c:v>6.3607904543952198</c:v>
                </c:pt>
                <c:pt idx="505">
                  <c:v>6.3826321638366563</c:v>
                </c:pt>
                <c:pt idx="506">
                  <c:v>6.3999246863015644</c:v>
                </c:pt>
                <c:pt idx="507">
                  <c:v>6.4149330958290705</c:v>
                </c:pt>
                <c:pt idx="508">
                  <c:v>6.4236785261650278</c:v>
                </c:pt>
                <c:pt idx="509">
                  <c:v>6.4358572108093082</c:v>
                </c:pt>
                <c:pt idx="510">
                  <c:v>6.4471005660259575</c:v>
                </c:pt>
                <c:pt idx="511">
                  <c:v>6.4674119408297193</c:v>
                </c:pt>
                <c:pt idx="512">
                  <c:v>6.4850000243524901</c:v>
                </c:pt>
                <c:pt idx="513">
                  <c:v>6.4926116665751854</c:v>
                </c:pt>
                <c:pt idx="514">
                  <c:v>6.5034864599178288</c:v>
                </c:pt>
                <c:pt idx="515">
                  <c:v>6.5172326672357821</c:v>
                </c:pt>
                <c:pt idx="516">
                  <c:v>6.5392249202582375</c:v>
                </c:pt>
                <c:pt idx="517">
                  <c:v>6.5534777259142905</c:v>
                </c:pt>
                <c:pt idx="518">
                  <c:v>6.5638306639005384</c:v>
                </c:pt>
                <c:pt idx="519">
                  <c:v>6.5748883059022143</c:v>
                </c:pt>
                <c:pt idx="520">
                  <c:v>6.5846410610739179</c:v>
                </c:pt>
                <c:pt idx="521">
                  <c:v>6.5983030173378214</c:v>
                </c:pt>
                <c:pt idx="522">
                  <c:v>6.6151220993721482</c:v>
                </c:pt>
                <c:pt idx="523">
                  <c:v>6.6250427266268579</c:v>
                </c:pt>
                <c:pt idx="524">
                  <c:v>6.6363909058915098</c:v>
                </c:pt>
                <c:pt idx="525">
                  <c:v>6.6484366398963202</c:v>
                </c:pt>
                <c:pt idx="526">
                  <c:v>6.6586725991991029</c:v>
                </c:pt>
                <c:pt idx="527">
                  <c:v>6.6671174501339827</c:v>
                </c:pt>
                <c:pt idx="528">
                  <c:v>6.7020036843723201</c:v>
                </c:pt>
                <c:pt idx="529">
                  <c:v>6.7162744716595189</c:v>
                </c:pt>
                <c:pt idx="530">
                  <c:v>6.7297497098484005</c:v>
                </c:pt>
                <c:pt idx="531">
                  <c:v>6.7386661606047422</c:v>
                </c:pt>
                <c:pt idx="532">
                  <c:v>6.7516834643427579</c:v>
                </c:pt>
                <c:pt idx="533">
                  <c:v>6.7627123055888365</c:v>
                </c:pt>
                <c:pt idx="534">
                  <c:v>6.7747588684320137</c:v>
                </c:pt>
                <c:pt idx="535">
                  <c:v>6.7897793272088984</c:v>
                </c:pt>
                <c:pt idx="536">
                  <c:v>6.8019674380437456</c:v>
                </c:pt>
                <c:pt idx="537">
                  <c:v>6.8192807571130061</c:v>
                </c:pt>
                <c:pt idx="538">
                  <c:v>6.8320718031100229</c:v>
                </c:pt>
                <c:pt idx="539">
                  <c:v>6.8496090555142164</c:v>
                </c:pt>
                <c:pt idx="540">
                  <c:v>6.8972105503112857</c:v>
                </c:pt>
                <c:pt idx="541">
                  <c:v>6.9200647218329872</c:v>
                </c:pt>
                <c:pt idx="542">
                  <c:v>6.9404291844857209</c:v>
                </c:pt>
                <c:pt idx="543">
                  <c:v>6.9577594925118058</c:v>
                </c:pt>
                <c:pt idx="544">
                  <c:v>6.973940711481692</c:v>
                </c:pt>
                <c:pt idx="545">
                  <c:v>6.9935773162583237</c:v>
                </c:pt>
                <c:pt idx="546">
                  <c:v>7.0211182860160708</c:v>
                </c:pt>
                <c:pt idx="547">
                  <c:v>7.0416261342366049</c:v>
                </c:pt>
                <c:pt idx="548">
                  <c:v>7.0526702006073769</c:v>
                </c:pt>
                <c:pt idx="549">
                  <c:v>7.0677033660358415</c:v>
                </c:pt>
                <c:pt idx="550">
                  <c:v>7.0849033348412416</c:v>
                </c:pt>
                <c:pt idx="551">
                  <c:v>7.1107932505540532</c:v>
                </c:pt>
                <c:pt idx="552">
                  <c:v>7.1425031502892562</c:v>
                </c:pt>
                <c:pt idx="553">
                  <c:v>7.1667694265348914</c:v>
                </c:pt>
                <c:pt idx="554">
                  <c:v>7.1879348372602347</c:v>
                </c:pt>
                <c:pt idx="555">
                  <c:v>7.2102367930288702</c:v>
                </c:pt>
                <c:pt idx="556">
                  <c:v>7.2252493250940359</c:v>
                </c:pt>
                <c:pt idx="557">
                  <c:v>7.2391267862795834</c:v>
                </c:pt>
                <c:pt idx="558">
                  <c:v>7.2565876772819227</c:v>
                </c:pt>
                <c:pt idx="559">
                  <c:v>7.2769855308767362</c:v>
                </c:pt>
                <c:pt idx="560">
                  <c:v>7.2954187973367306</c:v>
                </c:pt>
                <c:pt idx="561">
                  <c:v>7.3173638435567261</c:v>
                </c:pt>
                <c:pt idx="562">
                  <c:v>7.3364262151761475</c:v>
                </c:pt>
                <c:pt idx="563">
                  <c:v>7.3629877705266429</c:v>
                </c:pt>
                <c:pt idx="564">
                  <c:v>7.4114796250699699</c:v>
                </c:pt>
                <c:pt idx="565">
                  <c:v>7.4500225797380857</c:v>
                </c:pt>
                <c:pt idx="566">
                  <c:v>7.4858943837032177</c:v>
                </c:pt>
                <c:pt idx="567">
                  <c:v>7.5386729862930313</c:v>
                </c:pt>
                <c:pt idx="568">
                  <c:v>7.5933581972299136</c:v>
                </c:pt>
                <c:pt idx="569">
                  <c:v>7.640406296717897</c:v>
                </c:pt>
                <c:pt idx="570">
                  <c:v>7.6906514766013547</c:v>
                </c:pt>
                <c:pt idx="571">
                  <c:v>7.797007722561446</c:v>
                </c:pt>
                <c:pt idx="572">
                  <c:v>7.8490123802999632</c:v>
                </c:pt>
                <c:pt idx="573">
                  <c:v>7.8995543275859585</c:v>
                </c:pt>
                <c:pt idx="574">
                  <c:v>7.9488758833333817</c:v>
                </c:pt>
                <c:pt idx="575">
                  <c:v>8.0503371912576416</c:v>
                </c:pt>
                <c:pt idx="576">
                  <c:v>8.1536246987104786</c:v>
                </c:pt>
                <c:pt idx="577">
                  <c:v>8.2058998788730317</c:v>
                </c:pt>
                <c:pt idx="578">
                  <c:v>8.2531672963420757</c:v>
                </c:pt>
                <c:pt idx="579">
                  <c:v>8.3145560304986663</c:v>
                </c:pt>
                <c:pt idx="580">
                  <c:v>8.3570131872095175</c:v>
                </c:pt>
                <c:pt idx="581">
                  <c:v>8.3941812493831414</c:v>
                </c:pt>
                <c:pt idx="582">
                  <c:v>8.4424400798895007</c:v>
                </c:pt>
                <c:pt idx="583">
                  <c:v>8.480520370637743</c:v>
                </c:pt>
                <c:pt idx="584">
                  <c:v>8.510832672826286</c:v>
                </c:pt>
                <c:pt idx="585">
                  <c:v>8.5434752029720062</c:v>
                </c:pt>
                <c:pt idx="586">
                  <c:v>8.6005447172858531</c:v>
                </c:pt>
                <c:pt idx="587">
                  <c:v>8.6424380028630328</c:v>
                </c:pt>
                <c:pt idx="588">
                  <c:v>8.7040299912589898</c:v>
                </c:pt>
                <c:pt idx="589">
                  <c:v>8.755460724199212</c:v>
                </c:pt>
                <c:pt idx="590">
                  <c:v>8.7973142615735451</c:v>
                </c:pt>
                <c:pt idx="591">
                  <c:v>8.8396644792694854</c:v>
                </c:pt>
                <c:pt idx="592">
                  <c:v>8.8722857295119546</c:v>
                </c:pt>
                <c:pt idx="593">
                  <c:v>8.907836889216842</c:v>
                </c:pt>
                <c:pt idx="594">
                  <c:v>8.9400928813495995</c:v>
                </c:pt>
                <c:pt idx="595">
                  <c:v>8.9681214857726452</c:v>
                </c:pt>
                <c:pt idx="596">
                  <c:v>8.9974755640697399</c:v>
                </c:pt>
                <c:pt idx="597">
                  <c:v>9.0318191649377972</c:v>
                </c:pt>
                <c:pt idx="598">
                  <c:v>9.0655627565681023</c:v>
                </c:pt>
                <c:pt idx="599">
                  <c:v>9.1071564446976456</c:v>
                </c:pt>
                <c:pt idx="600">
                  <c:v>9.1787134305865354</c:v>
                </c:pt>
                <c:pt idx="601">
                  <c:v>9.2194179082409633</c:v>
                </c:pt>
                <c:pt idx="602">
                  <c:v>9.257435652242334</c:v>
                </c:pt>
                <c:pt idx="603">
                  <c:v>9.2877422988534217</c:v>
                </c:pt>
                <c:pt idx="604">
                  <c:v>9.3111561598014294</c:v>
                </c:pt>
                <c:pt idx="605">
                  <c:v>9.3358926244801914</c:v>
                </c:pt>
                <c:pt idx="606">
                  <c:v>9.3701258298238805</c:v>
                </c:pt>
                <c:pt idx="607">
                  <c:v>9.4129153804388679</c:v>
                </c:pt>
                <c:pt idx="608">
                  <c:v>9.4520761459552034</c:v>
                </c:pt>
                <c:pt idx="609">
                  <c:v>9.4893592763954189</c:v>
                </c:pt>
                <c:pt idx="610">
                  <c:v>9.5344632432436569</c:v>
                </c:pt>
                <c:pt idx="611">
                  <c:v>9.6003231959699313</c:v>
                </c:pt>
                <c:pt idx="612">
                  <c:v>9.685041075507387</c:v>
                </c:pt>
                <c:pt idx="613">
                  <c:v>9.7285393653920291</c:v>
                </c:pt>
                <c:pt idx="614">
                  <c:v>9.773971571245097</c:v>
                </c:pt>
                <c:pt idx="615">
                  <c:v>9.8248624875536024</c:v>
                </c:pt>
                <c:pt idx="616">
                  <c:v>9.8789441199493382</c:v>
                </c:pt>
                <c:pt idx="617">
                  <c:v>9.9411577610301265</c:v>
                </c:pt>
                <c:pt idx="618">
                  <c:v>9.9898488575480435</c:v>
                </c:pt>
                <c:pt idx="619">
                  <c:v>10.066557558236344</c:v>
                </c:pt>
                <c:pt idx="620">
                  <c:v>10.124817624575041</c:v>
                </c:pt>
                <c:pt idx="621">
                  <c:v>10.180404367620355</c:v>
                </c:pt>
                <c:pt idx="622">
                  <c:v>10.245781778792013</c:v>
                </c:pt>
                <c:pt idx="623">
                  <c:v>10.321808385046614</c:v>
                </c:pt>
                <c:pt idx="624">
                  <c:v>10.399666270202953</c:v>
                </c:pt>
                <c:pt idx="625">
                  <c:v>10.469339112930049</c:v>
                </c:pt>
                <c:pt idx="626">
                  <c:v>10.533333958977529</c:v>
                </c:pt>
                <c:pt idx="627">
                  <c:v>10.617210911285088</c:v>
                </c:pt>
                <c:pt idx="628">
                  <c:v>10.689892918738428</c:v>
                </c:pt>
                <c:pt idx="629">
                  <c:v>10.759738812765839</c:v>
                </c:pt>
                <c:pt idx="630">
                  <c:v>10.837618153232501</c:v>
                </c:pt>
                <c:pt idx="631">
                  <c:v>10.916179531069076</c:v>
                </c:pt>
                <c:pt idx="632">
                  <c:v>10.979980000500786</c:v>
                </c:pt>
                <c:pt idx="633">
                  <c:v>11.060024665173161</c:v>
                </c:pt>
                <c:pt idx="634">
                  <c:v>11.136356561653589</c:v>
                </c:pt>
                <c:pt idx="635">
                  <c:v>11.274114910422005</c:v>
                </c:pt>
                <c:pt idx="636">
                  <c:v>11.417889475780196</c:v>
                </c:pt>
                <c:pt idx="637">
                  <c:v>11.498000643929004</c:v>
                </c:pt>
                <c:pt idx="638">
                  <c:v>11.547940660142823</c:v>
                </c:pt>
                <c:pt idx="639">
                  <c:v>11.578255648788886</c:v>
                </c:pt>
                <c:pt idx="640">
                  <c:v>11.597418949181892</c:v>
                </c:pt>
                <c:pt idx="641">
                  <c:v>11.617614147864868</c:v>
                </c:pt>
                <c:pt idx="642">
                  <c:v>11.63416784141978</c:v>
                </c:pt>
                <c:pt idx="643">
                  <c:v>11.643325474598477</c:v>
                </c:pt>
                <c:pt idx="644">
                  <c:v>11.649026283630505</c:v>
                </c:pt>
                <c:pt idx="645">
                  <c:v>11.656624993757815</c:v>
                </c:pt>
                <c:pt idx="646">
                  <c:v>11.669918768406523</c:v>
                </c:pt>
                <c:pt idx="647">
                  <c:v>11.69056872638996</c:v>
                </c:pt>
                <c:pt idx="648">
                  <c:v>11.714753436749614</c:v>
                </c:pt>
                <c:pt idx="649">
                  <c:v>11.728232732230646</c:v>
                </c:pt>
                <c:pt idx="650">
                  <c:v>11.739015010396013</c:v>
                </c:pt>
                <c:pt idx="651">
                  <c:v>11.753858998379307</c:v>
                </c:pt>
                <c:pt idx="652">
                  <c:v>11.767529330146496</c:v>
                </c:pt>
                <c:pt idx="653">
                  <c:v>11.779600903165624</c:v>
                </c:pt>
                <c:pt idx="654">
                  <c:v>11.789554118281893</c:v>
                </c:pt>
                <c:pt idx="655">
                  <c:v>11.799035937492434</c:v>
                </c:pt>
                <c:pt idx="656">
                  <c:v>11.808554246555031</c:v>
                </c:pt>
                <c:pt idx="657">
                  <c:v>11.823235339211493</c:v>
                </c:pt>
                <c:pt idx="658">
                  <c:v>11.837174348284972</c:v>
                </c:pt>
                <c:pt idx="659">
                  <c:v>11.87036583554112</c:v>
                </c:pt>
                <c:pt idx="660">
                  <c:v>11.917499233234382</c:v>
                </c:pt>
                <c:pt idx="661">
                  <c:v>11.939890910450435</c:v>
                </c:pt>
                <c:pt idx="662">
                  <c:v>11.957366587140053</c:v>
                </c:pt>
                <c:pt idx="663">
                  <c:v>11.972471519918093</c:v>
                </c:pt>
                <c:pt idx="664">
                  <c:v>11.989771752474848</c:v>
                </c:pt>
                <c:pt idx="665">
                  <c:v>12.011557414795355</c:v>
                </c:pt>
                <c:pt idx="666">
                  <c:v>12.029629962729915</c:v>
                </c:pt>
                <c:pt idx="667">
                  <c:v>12.046525185822853</c:v>
                </c:pt>
                <c:pt idx="668">
                  <c:v>12.0606792766102</c:v>
                </c:pt>
                <c:pt idx="669">
                  <c:v>12.074953118241718</c:v>
                </c:pt>
                <c:pt idx="670">
                  <c:v>12.101157160998284</c:v>
                </c:pt>
                <c:pt idx="671">
                  <c:v>12.132188186016156</c:v>
                </c:pt>
                <c:pt idx="672">
                  <c:v>12.157368484546454</c:v>
                </c:pt>
                <c:pt idx="673">
                  <c:v>12.174717122881066</c:v>
                </c:pt>
                <c:pt idx="674">
                  <c:v>12.188915842280879</c:v>
                </c:pt>
                <c:pt idx="675">
                  <c:v>12.199361100142418</c:v>
                </c:pt>
                <c:pt idx="676">
                  <c:v>12.209113391585097</c:v>
                </c:pt>
                <c:pt idx="677">
                  <c:v>12.219558649446636</c:v>
                </c:pt>
                <c:pt idx="678">
                  <c:v>12.228320155115208</c:v>
                </c:pt>
                <c:pt idx="679">
                  <c:v>12.235295768851634</c:v>
                </c:pt>
                <c:pt idx="680">
                  <c:v>12.245246099704802</c:v>
                </c:pt>
                <c:pt idx="681">
                  <c:v>12.256779335518475</c:v>
                </c:pt>
                <c:pt idx="682">
                  <c:v>12.281276807118862</c:v>
                </c:pt>
                <c:pt idx="683">
                  <c:v>12.30450493323807</c:v>
                </c:pt>
                <c:pt idx="684">
                  <c:v>12.322541295724168</c:v>
                </c:pt>
                <c:pt idx="685">
                  <c:v>12.334272218599867</c:v>
                </c:pt>
                <c:pt idx="686">
                  <c:v>12.344420549651682</c:v>
                </c:pt>
                <c:pt idx="687">
                  <c:v>12.353281178083879</c:v>
                </c:pt>
                <c:pt idx="688">
                  <c:v>12.359859493444</c:v>
                </c:pt>
                <c:pt idx="689">
                  <c:v>12.366636477723025</c:v>
                </c:pt>
                <c:pt idx="690">
                  <c:v>12.372916715680175</c:v>
                </c:pt>
                <c:pt idx="691">
                  <c:v>12.378998185996043</c:v>
                </c:pt>
                <c:pt idx="692">
                  <c:v>12.387660559074696</c:v>
                </c:pt>
                <c:pt idx="693">
                  <c:v>12.394834762822695</c:v>
                </c:pt>
                <c:pt idx="694">
                  <c:v>12.403100507239728</c:v>
                </c:pt>
                <c:pt idx="695">
                  <c:v>12.41720063161851</c:v>
                </c:pt>
                <c:pt idx="696">
                  <c:v>12.429623151617067</c:v>
                </c:pt>
                <c:pt idx="697">
                  <c:v>12.437789714283461</c:v>
                </c:pt>
                <c:pt idx="698">
                  <c:v>12.443572959039189</c:v>
                </c:pt>
                <c:pt idx="699">
                  <c:v>12.449356203794915</c:v>
                </c:pt>
                <c:pt idx="700">
                  <c:v>12.455040020263214</c:v>
                </c:pt>
                <c:pt idx="701">
                  <c:v>12.460624398557114</c:v>
                </c:pt>
                <c:pt idx="702">
                  <c:v>12.465412915288912</c:v>
                </c:pt>
                <c:pt idx="703">
                  <c:v>12.470798387565249</c:v>
                </c:pt>
                <c:pt idx="704">
                  <c:v>12.478171141894663</c:v>
                </c:pt>
                <c:pt idx="705">
                  <c:v>12.482262759797916</c:v>
                </c:pt>
                <c:pt idx="706">
                  <c:v>12.486653108099208</c:v>
                </c:pt>
                <c:pt idx="707">
                  <c:v>12.494224373595527</c:v>
                </c:pt>
                <c:pt idx="708">
                  <c:v>12.501994110859886</c:v>
                </c:pt>
                <c:pt idx="709">
                  <c:v>12.507081149908444</c:v>
                </c:pt>
                <c:pt idx="710">
                  <c:v>12.512168188957002</c:v>
                </c:pt>
                <c:pt idx="711">
                  <c:v>12.517056223029778</c:v>
                </c:pt>
                <c:pt idx="712">
                  <c:v>12.521844739761574</c:v>
                </c:pt>
                <c:pt idx="713">
                  <c:v>12.526832281272613</c:v>
                </c:pt>
                <c:pt idx="714">
                  <c:v>12.531222629573906</c:v>
                </c:pt>
                <c:pt idx="715">
                  <c:v>12.535911619060037</c:v>
                </c:pt>
                <c:pt idx="716">
                  <c:v>12.542986532732</c:v>
                </c:pt>
                <c:pt idx="717">
                  <c:v>12.5481730594193</c:v>
                </c:pt>
                <c:pt idx="718">
                  <c:v>12.553459063848537</c:v>
                </c:pt>
                <c:pt idx="719">
                  <c:v>12.562220569517111</c:v>
                </c:pt>
                <c:pt idx="720">
                  <c:v>12.599130923537206</c:v>
                </c:pt>
                <c:pt idx="721">
                  <c:v>12.640656670365706</c:v>
                </c:pt>
                <c:pt idx="722">
                  <c:v>12.697981736984975</c:v>
                </c:pt>
                <c:pt idx="723">
                  <c:v>12.774664961755933</c:v>
                </c:pt>
                <c:pt idx="724">
                  <c:v>12.815614948084887</c:v>
                </c:pt>
                <c:pt idx="725">
                  <c:v>12.84682287520908</c:v>
                </c:pt>
                <c:pt idx="726">
                  <c:v>12.867017582494599</c:v>
                </c:pt>
                <c:pt idx="727">
                  <c:v>12.883481308525264</c:v>
                </c:pt>
                <c:pt idx="728">
                  <c:v>12.903969974952579</c:v>
                </c:pt>
                <c:pt idx="729">
                  <c:v>12.924360664600314</c:v>
                </c:pt>
                <c:pt idx="730">
                  <c:v>12.948760551423849</c:v>
                </c:pt>
                <c:pt idx="731">
                  <c:v>12.98084044488726</c:v>
                </c:pt>
                <c:pt idx="732">
                  <c:v>13.01611105896918</c:v>
                </c:pt>
                <c:pt idx="733">
                  <c:v>13.039143758079753</c:v>
                </c:pt>
                <c:pt idx="734">
                  <c:v>13.060905249861266</c:v>
                </c:pt>
                <c:pt idx="735">
                  <c:v>13.088909446270863</c:v>
                </c:pt>
                <c:pt idx="736">
                  <c:v>13.106945808756961</c:v>
                </c:pt>
                <c:pt idx="737">
                  <c:v>13.123114389918545</c:v>
                </c:pt>
                <c:pt idx="738">
                  <c:v>13.137214514297327</c:v>
                </c:pt>
                <c:pt idx="739">
                  <c:v>13.150426845769461</c:v>
                </c:pt>
                <c:pt idx="740">
                  <c:v>13.166300194925752</c:v>
                </c:pt>
                <c:pt idx="741">
                  <c:v>13.178722714924309</c:v>
                </c:pt>
                <c:pt idx="742">
                  <c:v>13.19380835234235</c:v>
                </c:pt>
                <c:pt idx="743">
                  <c:v>13.22530701940172</c:v>
                </c:pt>
                <c:pt idx="744">
                  <c:v>13.250682325732949</c:v>
                </c:pt>
                <c:pt idx="745">
                  <c:v>13.267342766626056</c:v>
                </c:pt>
                <c:pt idx="746">
                  <c:v>13.279666516314888</c:v>
                </c:pt>
                <c:pt idx="747">
                  <c:v>13.29040861284679</c:v>
                </c:pt>
                <c:pt idx="748">
                  <c:v>13.299467457335137</c:v>
                </c:pt>
                <c:pt idx="749">
                  <c:v>13.308328085767332</c:v>
                </c:pt>
                <c:pt idx="750">
                  <c:v>13.316990458845986</c:v>
                </c:pt>
                <c:pt idx="751">
                  <c:v>13.325851087278181</c:v>
                </c:pt>
                <c:pt idx="752">
                  <c:v>13.338273607276738</c:v>
                </c:pt>
                <c:pt idx="753">
                  <c:v>13.346241776925915</c:v>
                </c:pt>
                <c:pt idx="754">
                  <c:v>13.357379521336371</c:v>
                </c:pt>
                <c:pt idx="755">
                  <c:v>13.371282426505363</c:v>
                </c:pt>
                <c:pt idx="756">
                  <c:v>13.392848204419924</c:v>
                </c:pt>
                <c:pt idx="757">
                  <c:v>13.410196842754537</c:v>
                </c:pt>
                <c:pt idx="758">
                  <c:v>13.421828926984244</c:v>
                </c:pt>
                <c:pt idx="759">
                  <c:v>13.43118502190827</c:v>
                </c:pt>
                <c:pt idx="760">
                  <c:v>13.439153191557446</c:v>
                </c:pt>
                <c:pt idx="761">
                  <c:v>13.450884114433146</c:v>
                </c:pt>
                <c:pt idx="762">
                  <c:v>13.460438327237958</c:v>
                </c:pt>
                <c:pt idx="763">
                  <c:v>13.469992540042769</c:v>
                </c:pt>
                <c:pt idx="764">
                  <c:v>13.486062720220263</c:v>
                </c:pt>
                <c:pt idx="765">
                  <c:v>13.500261439620076</c:v>
                </c:pt>
                <c:pt idx="766">
                  <c:v>13.517806618835825</c:v>
                </c:pt>
                <c:pt idx="767">
                  <c:v>13.541913694179058</c:v>
                </c:pt>
                <c:pt idx="768">
                  <c:v>13.566898946872966</c:v>
                </c:pt>
                <c:pt idx="769">
                  <c:v>13.580209960932638</c:v>
                </c:pt>
                <c:pt idx="770">
                  <c:v>13.589466982195315</c:v>
                </c:pt>
                <c:pt idx="771">
                  <c:v>13.598624919980081</c:v>
                </c:pt>
                <c:pt idx="772">
                  <c:v>13.604606991657629</c:v>
                </c:pt>
                <c:pt idx="773">
                  <c:v>13.611185307017751</c:v>
                </c:pt>
                <c:pt idx="774">
                  <c:v>13.617763622377874</c:v>
                </c:pt>
                <c:pt idx="775">
                  <c:v>13.623348000671776</c:v>
                </c:pt>
                <c:pt idx="776">
                  <c:v>13.633001257699913</c:v>
                </c:pt>
                <c:pt idx="777">
                  <c:v>13.639281495657064</c:v>
                </c:pt>
                <c:pt idx="778">
                  <c:v>13.64814212408926</c:v>
                </c:pt>
                <c:pt idx="779">
                  <c:v>13.658092454942429</c:v>
                </c:pt>
                <c:pt idx="780">
                  <c:v>13.671403469002101</c:v>
                </c:pt>
                <c:pt idx="781">
                  <c:v>13.680264097434296</c:v>
                </c:pt>
                <c:pt idx="782">
                  <c:v>13.685749027664867</c:v>
                </c:pt>
                <c:pt idx="783">
                  <c:v>13.691432844133164</c:v>
                </c:pt>
                <c:pt idx="784">
                  <c:v>13.695126015970782</c:v>
                </c:pt>
                <c:pt idx="785">
                  <c:v>13.701008679128938</c:v>
                </c:pt>
                <c:pt idx="786">
                  <c:v>13.704901093844281</c:v>
                </c:pt>
                <c:pt idx="787">
                  <c:v>13.710386024074852</c:v>
                </c:pt>
                <c:pt idx="788">
                  <c:v>13.717659508041351</c:v>
                </c:pt>
                <c:pt idx="789">
                  <c:v>13.724535811980783</c:v>
                </c:pt>
                <c:pt idx="790">
                  <c:v>13.733099042641269</c:v>
                </c:pt>
                <c:pt idx="791">
                  <c:v>13.743841139173172</c:v>
                </c:pt>
                <c:pt idx="792">
                  <c:v>13.749326069403741</c:v>
                </c:pt>
                <c:pt idx="793">
                  <c:v>13.748625824289348</c:v>
                </c:pt>
                <c:pt idx="794">
                  <c:v>13.754906062246498</c:v>
                </c:pt>
                <c:pt idx="795">
                  <c:v>13.759893603757538</c:v>
                </c:pt>
                <c:pt idx="796">
                  <c:v>13.762190962806221</c:v>
                </c:pt>
                <c:pt idx="797">
                  <c:v>13.764588087405942</c:v>
                </c:pt>
                <c:pt idx="798">
                  <c:v>13.761984701535827</c:v>
                </c:pt>
                <c:pt idx="799">
                  <c:v>13.767867364693982</c:v>
                </c:pt>
                <c:pt idx="800">
                  <c:v>13.777124385956659</c:v>
                </c:pt>
                <c:pt idx="801">
                  <c:v>13.781614291229513</c:v>
                </c:pt>
                <c:pt idx="802">
                  <c:v>13.785407089468208</c:v>
                </c:pt>
                <c:pt idx="803">
                  <c:v>13.786806110381916</c:v>
                </c:pt>
                <c:pt idx="804">
                  <c:v>13.795964048166681</c:v>
                </c:pt>
                <c:pt idx="805">
                  <c:v>13.795363868094649</c:v>
                </c:pt>
                <c:pt idx="806">
                  <c:v>13.800450907143206</c:v>
                </c:pt>
                <c:pt idx="807">
                  <c:v>13.805935837373775</c:v>
                </c:pt>
                <c:pt idx="808">
                  <c:v>13.80793384003645</c:v>
                </c:pt>
                <c:pt idx="809">
                  <c:v>13.812821874109225</c:v>
                </c:pt>
                <c:pt idx="810">
                  <c:v>13.815717677221251</c:v>
                </c:pt>
                <c:pt idx="811">
                  <c:v>13.819510475459946</c:v>
                </c:pt>
                <c:pt idx="812">
                  <c:v>13.825492547137493</c:v>
                </c:pt>
                <c:pt idx="813">
                  <c:v>13.829882895438788</c:v>
                </c:pt>
                <c:pt idx="814">
                  <c:v>13.837950266516545</c:v>
                </c:pt>
                <c:pt idx="815">
                  <c:v>13.842340614817838</c:v>
                </c:pt>
                <c:pt idx="816">
                  <c:v>13.846332636087375</c:v>
                </c:pt>
                <c:pt idx="817">
                  <c:v>13.849128723389377</c:v>
                </c:pt>
                <c:pt idx="818">
                  <c:v>13.855408961346528</c:v>
                </c:pt>
                <c:pt idx="819">
                  <c:v>13.85710751798211</c:v>
                </c:pt>
                <c:pt idx="820">
                  <c:v>13.853902387033161</c:v>
                </c:pt>
                <c:pt idx="821">
                  <c:v>13.854702067203725</c:v>
                </c:pt>
                <c:pt idx="822">
                  <c:v>13.856101088117432</c:v>
                </c:pt>
                <c:pt idx="823">
                  <c:v>13.859096597097231</c:v>
                </c:pt>
                <c:pt idx="824">
                  <c:v>13.865078668774778</c:v>
                </c:pt>
                <c:pt idx="825">
                  <c:v>13.868771840612396</c:v>
                </c:pt>
                <c:pt idx="826">
                  <c:v>13.877037585029429</c:v>
                </c:pt>
                <c:pt idx="827">
                  <c:v>13.881328366446585</c:v>
                </c:pt>
                <c:pt idx="828">
                  <c:v>13.887509225521665</c:v>
                </c:pt>
                <c:pt idx="829">
                  <c:v>13.893491297199214</c:v>
                </c:pt>
                <c:pt idx="830">
                  <c:v>13.896885530267229</c:v>
                </c:pt>
                <c:pt idx="831">
                  <c:v>13.898384406390965</c:v>
                </c:pt>
                <c:pt idx="832">
                  <c:v>13.895881276172846</c:v>
                </c:pt>
                <c:pt idx="833">
                  <c:v>13.897479997536543</c:v>
                </c:pt>
                <c:pt idx="834">
                  <c:v>13.900076623383809</c:v>
                </c:pt>
                <c:pt idx="835">
                  <c:v>13.906257482458891</c:v>
                </c:pt>
                <c:pt idx="836">
                  <c:v>13.914523226875923</c:v>
                </c:pt>
                <c:pt idx="837">
                  <c:v>13.921399530815355</c:v>
                </c:pt>
                <c:pt idx="838">
                  <c:v>13.929863609227484</c:v>
                </c:pt>
                <c:pt idx="839">
                  <c:v>13.931961407309631</c:v>
                </c:pt>
                <c:pt idx="840">
                  <c:v>13.931961407309631</c:v>
                </c:pt>
                <c:pt idx="841">
                  <c:v>13.935255974259061</c:v>
                </c:pt>
                <c:pt idx="842">
                  <c:v>13.939745879531912</c:v>
                </c:pt>
                <c:pt idx="843">
                  <c:v>13.943339415042042</c:v>
                </c:pt>
                <c:pt idx="844">
                  <c:v>13.940836284823924</c:v>
                </c:pt>
                <c:pt idx="845">
                  <c:v>13.93983578449034</c:v>
                </c:pt>
                <c:pt idx="846">
                  <c:v>13.943728199205685</c:v>
                </c:pt>
                <c:pt idx="847">
                  <c:v>13.944927479781166</c:v>
                </c:pt>
                <c:pt idx="848">
                  <c:v>13.948919501050703</c:v>
                </c:pt>
                <c:pt idx="849">
                  <c:v>13.951416381249292</c:v>
                </c:pt>
                <c:pt idx="850">
                  <c:v>13.958590584997291</c:v>
                </c:pt>
                <c:pt idx="851">
                  <c:v>13.964672055313159</c:v>
                </c:pt>
                <c:pt idx="852">
                  <c:v>13.970554718471314</c:v>
                </c:pt>
                <c:pt idx="853">
                  <c:v>13.972053594595051</c:v>
                </c:pt>
                <c:pt idx="854">
                  <c:v>13.97335275032667</c:v>
                </c:pt>
                <c:pt idx="855">
                  <c:v>13.974851626450407</c:v>
                </c:pt>
                <c:pt idx="856">
                  <c:v>13.970341470972521</c:v>
                </c:pt>
                <c:pt idx="857">
                  <c:v>13.971241066215358</c:v>
                </c:pt>
                <c:pt idx="858">
                  <c:v>13.973937427763099</c:v>
                </c:pt>
                <c:pt idx="859">
                  <c:v>13.979024466811657</c:v>
                </c:pt>
                <c:pt idx="860">
                  <c:v>13.989073802664658</c:v>
                </c:pt>
                <c:pt idx="861">
                  <c:v>13.993464150965952</c:v>
                </c:pt>
                <c:pt idx="862">
                  <c:v>13.998650677653252</c:v>
                </c:pt>
                <c:pt idx="863">
                  <c:v>14.004433922408978</c:v>
                </c:pt>
                <c:pt idx="864">
                  <c:v>14.009620449096278</c:v>
                </c:pt>
                <c:pt idx="865">
                  <c:v>14.01241653639828</c:v>
                </c:pt>
                <c:pt idx="866">
                  <c:v>14.014614119941767</c:v>
                </c:pt>
                <c:pt idx="867">
                  <c:v>14.014013939869734</c:v>
                </c:pt>
                <c:pt idx="868">
                  <c:v>14.009101895508714</c:v>
                </c:pt>
                <c:pt idx="869">
                  <c:v>14.010301176084196</c:v>
                </c:pt>
                <c:pt idx="870">
                  <c:v>14.014492380702665</c:v>
                </c:pt>
                <c:pt idx="871">
                  <c:v>14.018583998605918</c:v>
                </c:pt>
                <c:pt idx="872">
                  <c:v>14.026353735870279</c:v>
                </c:pt>
                <c:pt idx="873">
                  <c:v>14.030246150585622</c:v>
                </c:pt>
                <c:pt idx="874">
                  <c:v>14.037321064257585</c:v>
                </c:pt>
                <c:pt idx="875">
                  <c:v>14.041412682160837</c:v>
                </c:pt>
                <c:pt idx="876">
                  <c:v>14.046002134494646</c:v>
                </c:pt>
                <c:pt idx="877">
                  <c:v>14.048997643474443</c:v>
                </c:pt>
                <c:pt idx="878">
                  <c:v>14.056171847222444</c:v>
                </c:pt>
                <c:pt idx="879">
                  <c:v>14.058469206271127</c:v>
                </c:pt>
                <c:pt idx="880">
                  <c:v>14.057368600827095</c:v>
                </c:pt>
                <c:pt idx="881">
                  <c:v>14.061460218730348</c:v>
                </c:pt>
                <c:pt idx="882">
                  <c:v>14.067044597024248</c:v>
                </c:pt>
                <c:pt idx="883">
                  <c:v>14.072827841779976</c:v>
                </c:pt>
                <c:pt idx="884">
                  <c:v>14.079604826059001</c:v>
                </c:pt>
                <c:pt idx="885">
                  <c:v>14.086381810338024</c:v>
                </c:pt>
                <c:pt idx="886">
                  <c:v>14.097717320001768</c:v>
                </c:pt>
                <c:pt idx="887">
                  <c:v>14.1045936239412</c:v>
                </c:pt>
                <c:pt idx="888">
                  <c:v>14.106890982989885</c:v>
                </c:pt>
                <c:pt idx="889">
                  <c:v>14.109096345275535</c:v>
                </c:pt>
                <c:pt idx="890">
                  <c:v>14.11483275399708</c:v>
                </c:pt>
                <c:pt idx="891">
                  <c:v>14.118326716911586</c:v>
                </c:pt>
                <c:pt idx="892">
                  <c:v>14.115409762597134</c:v>
                </c:pt>
                <c:pt idx="893">
                  <c:v>14.11724954440294</c:v>
                </c:pt>
                <c:pt idx="894">
                  <c:v>14.119969747813663</c:v>
                </c:pt>
                <c:pt idx="895">
                  <c:v>14.122359483063784</c:v>
                </c:pt>
                <c:pt idx="896">
                  <c:v>14.127363071204032</c:v>
                </c:pt>
                <c:pt idx="897">
                  <c:v>14.130383850127391</c:v>
                </c:pt>
                <c:pt idx="898">
                  <c:v>14.135557751780793</c:v>
                </c:pt>
                <c:pt idx="899">
                  <c:v>14.139687786753834</c:v>
                </c:pt>
                <c:pt idx="900">
                  <c:v>14.15049955936499</c:v>
                </c:pt>
                <c:pt idx="901">
                  <c:v>14.156266676529093</c:v>
                </c:pt>
                <c:pt idx="902">
                  <c:v>14.16334097971998</c:v>
                </c:pt>
                <c:pt idx="903">
                  <c:v>14.16014959689956</c:v>
                </c:pt>
                <c:pt idx="904">
                  <c:v>14.153828611192868</c:v>
                </c:pt>
                <c:pt idx="905">
                  <c:v>14.153515418117962</c:v>
                </c:pt>
                <c:pt idx="906">
                  <c:v>14.155684349585862</c:v>
                </c:pt>
                <c:pt idx="907">
                  <c:v>14.158457988176153</c:v>
                </c:pt>
                <c:pt idx="908">
                  <c:v>14.163686342513691</c:v>
                </c:pt>
                <c:pt idx="909">
                  <c:v>14.169840465286528</c:v>
                </c:pt>
                <c:pt idx="910">
                  <c:v>14.177820753743584</c:v>
                </c:pt>
                <c:pt idx="911">
                  <c:v>14.182762455370177</c:v>
                </c:pt>
                <c:pt idx="912">
                  <c:v>14.1876222722086</c:v>
                </c:pt>
                <c:pt idx="913">
                  <c:v>14.191366701144888</c:v>
                </c:pt>
                <c:pt idx="914">
                  <c:v>14.193283280300093</c:v>
                </c:pt>
                <c:pt idx="915">
                  <c:v>14.193203909399356</c:v>
                </c:pt>
                <c:pt idx="916">
                  <c:v>14.185804761246446</c:v>
                </c:pt>
                <c:pt idx="917">
                  <c:v>14.185754786118244</c:v>
                </c:pt>
                <c:pt idx="918">
                  <c:v>14.190541350441979</c:v>
                </c:pt>
                <c:pt idx="919">
                  <c:v>14.192121856051836</c:v>
                </c:pt>
                <c:pt idx="920">
                  <c:v>14.194572168676451</c:v>
                </c:pt>
                <c:pt idx="921">
                  <c:v>14.201296954306928</c:v>
                </c:pt>
                <c:pt idx="922">
                  <c:v>14.212054962537797</c:v>
                </c:pt>
                <c:pt idx="923">
                  <c:v>14.220238926408404</c:v>
                </c:pt>
                <c:pt idx="924">
                  <c:v>14.227292626764141</c:v>
                </c:pt>
                <c:pt idx="925">
                  <c:v>14.229323481252827</c:v>
                </c:pt>
                <c:pt idx="926">
                  <c:v>14.229897503366548</c:v>
                </c:pt>
                <c:pt idx="927">
                  <c:v>14.22675549807459</c:v>
                </c:pt>
                <c:pt idx="928">
                  <c:v>14.223593955129282</c:v>
                </c:pt>
                <c:pt idx="929">
                  <c:v>14.228193615335211</c:v>
                </c:pt>
                <c:pt idx="930">
                  <c:v>14.233792114334667</c:v>
                </c:pt>
                <c:pt idx="931">
                  <c:v>14.23678865136462</c:v>
                </c:pt>
                <c:pt idx="932">
                  <c:v>14.24118630873642</c:v>
                </c:pt>
                <c:pt idx="933">
                  <c:v>14.246232987062841</c:v>
                </c:pt>
                <c:pt idx="934">
                  <c:v>14.253003526691698</c:v>
                </c:pt>
                <c:pt idx="935">
                  <c:v>14.255299943619002</c:v>
                </c:pt>
                <c:pt idx="936">
                  <c:v>14.259319978015093</c:v>
                </c:pt>
                <c:pt idx="937">
                  <c:v>14.264229987325971</c:v>
                </c:pt>
                <c:pt idx="938">
                  <c:v>14.271540915053881</c:v>
                </c:pt>
                <c:pt idx="939">
                  <c:v>14.272201237908718</c:v>
                </c:pt>
                <c:pt idx="940">
                  <c:v>14.268867668067861</c:v>
                </c:pt>
                <c:pt idx="941">
                  <c:v>14.268260373178924</c:v>
                </c:pt>
                <c:pt idx="942">
                  <c:v>14.267928962565319</c:v>
                </c:pt>
                <c:pt idx="943">
                  <c:v>14.270769986896491</c:v>
                </c:pt>
                <c:pt idx="944">
                  <c:v>14.274527227954193</c:v>
                </c:pt>
                <c:pt idx="945">
                  <c:v>14.279272276143203</c:v>
                </c:pt>
                <c:pt idx="946">
                  <c:v>14.288551066910365</c:v>
                </c:pt>
                <c:pt idx="947">
                  <c:v>14.294271019729367</c:v>
                </c:pt>
                <c:pt idx="948">
                  <c:v>14.303172355596699</c:v>
                </c:pt>
                <c:pt idx="949">
                  <c:v>14.305702368238443</c:v>
                </c:pt>
                <c:pt idx="950">
                  <c:v>14.308438222881314</c:v>
                </c:pt>
                <c:pt idx="951">
                  <c:v>14.306570859832396</c:v>
                </c:pt>
                <c:pt idx="952">
                  <c:v>14.303367878191436</c:v>
                </c:pt>
                <c:pt idx="953">
                  <c:v>14.305099293746855</c:v>
                </c:pt>
                <c:pt idx="954">
                  <c:v>14.307845652512757</c:v>
                </c:pt>
                <c:pt idx="955">
                  <c:v>14.311431116561886</c:v>
                </c:pt>
                <c:pt idx="956">
                  <c:v>14.31583790441616</c:v>
                </c:pt>
                <c:pt idx="957">
                  <c:v>14.321351952543521</c:v>
                </c:pt>
                <c:pt idx="958">
                  <c:v>14.329384609615149</c:v>
                </c:pt>
                <c:pt idx="959">
                  <c:v>14.33427337185128</c:v>
                </c:pt>
                <c:pt idx="960">
                  <c:v>14.333368249435059</c:v>
                </c:pt>
                <c:pt idx="961">
                  <c:v>14.335263751852862</c:v>
                </c:pt>
                <c:pt idx="962">
                  <c:v>14.33932696635561</c:v>
                </c:pt>
                <c:pt idx="963">
                  <c:v>14.336734596815026</c:v>
                </c:pt>
                <c:pt idx="964">
                  <c:v>14.331728324029328</c:v>
                </c:pt>
                <c:pt idx="965">
                  <c:v>14.333402745412753</c:v>
                </c:pt>
                <c:pt idx="966">
                  <c:v>14.334867719839263</c:v>
                </c:pt>
                <c:pt idx="967">
                  <c:v>14.336975232343365</c:v>
                </c:pt>
                <c:pt idx="968">
                  <c:v>14.340714808109498</c:v>
                </c:pt>
                <c:pt idx="969">
                  <c:v>14.345846774324118</c:v>
                </c:pt>
                <c:pt idx="970">
                  <c:v>14.3512914219399</c:v>
                </c:pt>
                <c:pt idx="971">
                  <c:v>14.355357655554739</c:v>
                </c:pt>
                <c:pt idx="972">
                  <c:v>14.359163711959196</c:v>
                </c:pt>
                <c:pt idx="973">
                  <c:v>14.363532896267881</c:v>
                </c:pt>
                <c:pt idx="974">
                  <c:v>14.365004560310831</c:v>
                </c:pt>
                <c:pt idx="975">
                  <c:v>14.36183277992</c:v>
                </c:pt>
                <c:pt idx="976">
                  <c:v>14.357363541231413</c:v>
                </c:pt>
                <c:pt idx="977">
                  <c:v>14.358465901430094</c:v>
                </c:pt>
                <c:pt idx="978">
                  <c:v>14.361069712981772</c:v>
                </c:pt>
                <c:pt idx="979">
                  <c:v>14.363884280057306</c:v>
                </c:pt>
                <c:pt idx="980">
                  <c:v>14.369972103680574</c:v>
                </c:pt>
                <c:pt idx="981">
                  <c:v>14.376023078853834</c:v>
                </c:pt>
                <c:pt idx="982">
                  <c:v>14.383810411279599</c:v>
                </c:pt>
                <c:pt idx="983">
                  <c:v>14.388408159732192</c:v>
                </c:pt>
                <c:pt idx="984">
                  <c:v>14.405267236174399</c:v>
                </c:pt>
                <c:pt idx="985">
                  <c:v>14.411029189316716</c:v>
                </c:pt>
                <c:pt idx="986">
                  <c:v>14.41714682743169</c:v>
                </c:pt>
                <c:pt idx="987">
                  <c:v>14.41837538979863</c:v>
                </c:pt>
                <c:pt idx="988">
                  <c:v>14.417178551179314</c:v>
                </c:pt>
                <c:pt idx="989">
                  <c:v>14.419689460687913</c:v>
                </c:pt>
                <c:pt idx="990">
                  <c:v>14.423463734325674</c:v>
                </c:pt>
                <c:pt idx="991">
                  <c:v>14.428393009860679</c:v>
                </c:pt>
                <c:pt idx="992">
                  <c:v>14.431517211101362</c:v>
                </c:pt>
                <c:pt idx="993">
                  <c:v>14.437790880767057</c:v>
                </c:pt>
                <c:pt idx="994">
                  <c:v>14.448047540910082</c:v>
                </c:pt>
                <c:pt idx="995">
                  <c:v>14.453943508675346</c:v>
                </c:pt>
              </c:numCache>
            </c:numRef>
          </c:xVal>
          <c:yVal>
            <c:numRef>
              <c:f>'Inf-OM'!$E$6:$E$1001</c:f>
              <c:numCache>
                <c:formatCode>0.0</c:formatCode>
                <c:ptCount val="996"/>
                <c:pt idx="0">
                  <c:v>6.2348028057077114</c:v>
                </c:pt>
                <c:pt idx="1">
                  <c:v>6.2490095251395239</c:v>
                </c:pt>
                <c:pt idx="2">
                  <c:v>6.2590076857188759</c:v>
                </c:pt>
                <c:pt idx="3">
                  <c:v>6.3733197895770122</c:v>
                </c:pt>
                <c:pt idx="4">
                  <c:v>6.3184274270611889</c:v>
                </c:pt>
                <c:pt idx="5">
                  <c:v>6.3214874600492879</c:v>
                </c:pt>
                <c:pt idx="6">
                  <c:v>6.2694749998630321</c:v>
                </c:pt>
                <c:pt idx="7">
                  <c:v>6.2628266706926663</c:v>
                </c:pt>
                <c:pt idx="8">
                  <c:v>6.2704211632414042</c:v>
                </c:pt>
                <c:pt idx="9">
                  <c:v>6.2698535726481701</c:v>
                </c:pt>
                <c:pt idx="10">
                  <c:v>6.2828273373993353</c:v>
                </c:pt>
                <c:pt idx="11">
                  <c:v>6.2873007838156321</c:v>
                </c:pt>
                <c:pt idx="12">
                  <c:v>6.2923096060860439</c:v>
                </c:pt>
                <c:pt idx="13">
                  <c:v>6.3070049476881591</c:v>
                </c:pt>
                <c:pt idx="14">
                  <c:v>6.3070049476881591</c:v>
                </c:pt>
                <c:pt idx="15">
                  <c:v>6.3508857167147399</c:v>
                </c:pt>
                <c:pt idx="16">
                  <c:v>6.3595738686723777</c:v>
                </c:pt>
                <c:pt idx="17">
                  <c:v>6.378595948527642</c:v>
                </c:pt>
                <c:pt idx="18">
                  <c:v>6.3917495951746037</c:v>
                </c:pt>
                <c:pt idx="19">
                  <c:v>6.4077047283841049</c:v>
                </c:pt>
                <c:pt idx="20">
                  <c:v>6.4625613286449761</c:v>
                </c:pt>
                <c:pt idx="21">
                  <c:v>6.4425401664681985</c:v>
                </c:pt>
                <c:pt idx="22">
                  <c:v>6.4594348605675433</c:v>
                </c:pt>
                <c:pt idx="23">
                  <c:v>6.4911786661192536</c:v>
                </c:pt>
                <c:pt idx="24">
                  <c:v>6.4707995037826018</c:v>
                </c:pt>
                <c:pt idx="25">
                  <c:v>6.490571777919774</c:v>
                </c:pt>
                <c:pt idx="26">
                  <c:v>6.5083219431056918</c:v>
                </c:pt>
                <c:pt idx="27">
                  <c:v>6.5371262857094301</c:v>
                </c:pt>
                <c:pt idx="28">
                  <c:v>6.5547877398317267</c:v>
                </c:pt>
                <c:pt idx="29">
                  <c:v>6.5562100128634029</c:v>
                </c:pt>
                <c:pt idx="30">
                  <c:v>6.5689202531717354</c:v>
                </c:pt>
                <c:pt idx="31">
                  <c:v>6.562161567911363</c:v>
                </c:pt>
                <c:pt idx="32">
                  <c:v>6.5553568918106651</c:v>
                </c:pt>
                <c:pt idx="33">
                  <c:v>6.5492214655584053</c:v>
                </c:pt>
                <c:pt idx="34">
                  <c:v>6.5366915975913047</c:v>
                </c:pt>
                <c:pt idx="35">
                  <c:v>6.5000877473187728</c:v>
                </c:pt>
                <c:pt idx="36">
                  <c:v>6.4890529440919522</c:v>
                </c:pt>
                <c:pt idx="37">
                  <c:v>6.4882059522686939</c:v>
                </c:pt>
                <c:pt idx="38">
                  <c:v>6.4522066707059862</c:v>
                </c:pt>
                <c:pt idx="39">
                  <c:v>6.4561415148479924</c:v>
                </c:pt>
                <c:pt idx="40">
                  <c:v>6.4792543725085974</c:v>
                </c:pt>
                <c:pt idx="41">
                  <c:v>6.4975484466473894</c:v>
                </c:pt>
                <c:pt idx="42">
                  <c:v>6.537369628545922</c:v>
                </c:pt>
                <c:pt idx="43">
                  <c:v>6.5353893006953312</c:v>
                </c:pt>
                <c:pt idx="44">
                  <c:v>6.5296684421450806</c:v>
                </c:pt>
                <c:pt idx="45">
                  <c:v>6.5540074753565367</c:v>
                </c:pt>
                <c:pt idx="46">
                  <c:v>6.5765712351892391</c:v>
                </c:pt>
                <c:pt idx="47">
                  <c:v>6.6092144631954799</c:v>
                </c:pt>
                <c:pt idx="48">
                  <c:v>6.6161990449817552</c:v>
                </c:pt>
                <c:pt idx="49">
                  <c:v>6.6411821697405911</c:v>
                </c:pt>
                <c:pt idx="50">
                  <c:v>6.6568550506228847</c:v>
                </c:pt>
                <c:pt idx="51">
                  <c:v>6.670005575278565</c:v>
                </c:pt>
                <c:pt idx="52">
                  <c:v>6.6779646849461338</c:v>
                </c:pt>
                <c:pt idx="53">
                  <c:v>6.681857939471306</c:v>
                </c:pt>
                <c:pt idx="54">
                  <c:v>6.7009770817541918</c:v>
                </c:pt>
                <c:pt idx="55">
                  <c:v>6.7068623366027467</c:v>
                </c:pt>
                <c:pt idx="56">
                  <c:v>6.7008541032137918</c:v>
                </c:pt>
                <c:pt idx="57">
                  <c:v>6.7566509542996158</c:v>
                </c:pt>
                <c:pt idx="58">
                  <c:v>6.7614570213648388</c:v>
                </c:pt>
                <c:pt idx="59">
                  <c:v>6.7776465936351169</c:v>
                </c:pt>
                <c:pt idx="60">
                  <c:v>6.7783297315416791</c:v>
                </c:pt>
                <c:pt idx="61">
                  <c:v>6.7585589726200102</c:v>
                </c:pt>
                <c:pt idx="62">
                  <c:v>6.7637694284537551</c:v>
                </c:pt>
                <c:pt idx="63">
                  <c:v>6.7442947298291012</c:v>
                </c:pt>
                <c:pt idx="64">
                  <c:v>6.7540211790400946</c:v>
                </c:pt>
                <c:pt idx="65">
                  <c:v>6.7987213579580015</c:v>
                </c:pt>
                <c:pt idx="66">
                  <c:v>6.8066080969771789</c:v>
                </c:pt>
                <c:pt idx="67">
                  <c:v>6.7980520138901737</c:v>
                </c:pt>
                <c:pt idx="68">
                  <c:v>6.800281420676904</c:v>
                </c:pt>
                <c:pt idx="69">
                  <c:v>6.8519253940214666</c:v>
                </c:pt>
                <c:pt idx="70">
                  <c:v>6.9167150203536085</c:v>
                </c:pt>
                <c:pt idx="71">
                  <c:v>6.9715747916950912</c:v>
                </c:pt>
                <c:pt idx="72">
                  <c:v>6.9775611532260999</c:v>
                </c:pt>
                <c:pt idx="73">
                  <c:v>7.0037924671790792</c:v>
                </c:pt>
                <c:pt idx="74">
                  <c:v>7.0149041944991799</c:v>
                </c:pt>
                <c:pt idx="75">
                  <c:v>7.037203346169024</c:v>
                </c:pt>
                <c:pt idx="76">
                  <c:v>7.0621059388120617</c:v>
                </c:pt>
                <c:pt idx="77">
                  <c:v>7.0780042545418222</c:v>
                </c:pt>
                <c:pt idx="78">
                  <c:v>7.084645445778885</c:v>
                </c:pt>
                <c:pt idx="79">
                  <c:v>7.092407451114374</c:v>
                </c:pt>
                <c:pt idx="80">
                  <c:v>7.1038153618866051</c:v>
                </c:pt>
                <c:pt idx="81">
                  <c:v>7.122866658599083</c:v>
                </c:pt>
                <c:pt idx="82">
                  <c:v>7.1273726205197887</c:v>
                </c:pt>
                <c:pt idx="83">
                  <c:v>7.1522688560325394</c:v>
                </c:pt>
                <c:pt idx="84">
                  <c:v>7.1548497044521335</c:v>
                </c:pt>
                <c:pt idx="85">
                  <c:v>7.1705809754350511</c:v>
                </c:pt>
                <c:pt idx="86">
                  <c:v>7.1932349278787182</c:v>
                </c:pt>
                <c:pt idx="87">
                  <c:v>7.2134332004299395</c:v>
                </c:pt>
                <c:pt idx="88">
                  <c:v>7.2294763936573405</c:v>
                </c:pt>
                <c:pt idx="89">
                  <c:v>7.2520539518528144</c:v>
                </c:pt>
                <c:pt idx="90">
                  <c:v>7.2811791728788382</c:v>
                </c:pt>
                <c:pt idx="91">
                  <c:v>7.3126869114841577</c:v>
                </c:pt>
                <c:pt idx="92">
                  <c:v>7.3407707011773073</c:v>
                </c:pt>
                <c:pt idx="93">
                  <c:v>7.3747543992075739</c:v>
                </c:pt>
                <c:pt idx="94">
                  <c:v>7.4209680512406262</c:v>
                </c:pt>
                <c:pt idx="95">
                  <c:v>7.4880696512677387</c:v>
                </c:pt>
                <c:pt idx="96">
                  <c:v>7.5056022796877579</c:v>
                </c:pt>
                <c:pt idx="97">
                  <c:v>7.5496091651545321</c:v>
                </c:pt>
                <c:pt idx="98">
                  <c:v>7.5896898323279789</c:v>
                </c:pt>
                <c:pt idx="99">
                  <c:v>7.6602556852415953</c:v>
                </c:pt>
                <c:pt idx="100">
                  <c:v>7.7157032750192602</c:v>
                </c:pt>
                <c:pt idx="101">
                  <c:v>7.7388366456313964</c:v>
                </c:pt>
                <c:pt idx="102">
                  <c:v>7.7651449029361315</c:v>
                </c:pt>
                <c:pt idx="103">
                  <c:v>7.7891232482670265</c:v>
                </c:pt>
                <c:pt idx="104">
                  <c:v>7.8040881715153461</c:v>
                </c:pt>
                <c:pt idx="105">
                  <c:v>7.8241260076564627</c:v>
                </c:pt>
                <c:pt idx="106">
                  <c:v>7.8593787911688011</c:v>
                </c:pt>
                <c:pt idx="107">
                  <c:v>7.9083136271748584</c:v>
                </c:pt>
                <c:pt idx="108">
                  <c:v>7.9224423327124853</c:v>
                </c:pt>
                <c:pt idx="109">
                  <c:v>7.9561263512135003</c:v>
                </c:pt>
                <c:pt idx="110">
                  <c:v>7.9647661027552079</c:v>
                </c:pt>
                <c:pt idx="111">
                  <c:v>7.9767327625205562</c:v>
                </c:pt>
                <c:pt idx="112">
                  <c:v>7.9857906406614161</c:v>
                </c:pt>
                <c:pt idx="113">
                  <c:v>8.0023260784905261</c:v>
                </c:pt>
                <c:pt idx="114">
                  <c:v>8.0086316693033144</c:v>
                </c:pt>
                <c:pt idx="115">
                  <c:v>8.0216551153370954</c:v>
                </c:pt>
                <c:pt idx="116">
                  <c:v>8.0442412200783284</c:v>
                </c:pt>
                <c:pt idx="117">
                  <c:v>8.0683089691904293</c:v>
                </c:pt>
                <c:pt idx="118">
                  <c:v>8.0835754918884817</c:v>
                </c:pt>
                <c:pt idx="119">
                  <c:v>8.1171036092449125</c:v>
                </c:pt>
                <c:pt idx="120">
                  <c:v>8.1272864222239249</c:v>
                </c:pt>
                <c:pt idx="121">
                  <c:v>8.151073788649505</c:v>
                </c:pt>
                <c:pt idx="122">
                  <c:v>8.1709493679661911</c:v>
                </c:pt>
                <c:pt idx="123">
                  <c:v>8.1828107696100982</c:v>
                </c:pt>
                <c:pt idx="124">
                  <c:v>8.2072109754694882</c:v>
                </c:pt>
                <c:pt idx="125">
                  <c:v>8.2259046233703454</c:v>
                </c:pt>
                <c:pt idx="126">
                  <c:v>8.2468794131255478</c:v>
                </c:pt>
                <c:pt idx="127">
                  <c:v>8.2584742745881083</c:v>
                </c:pt>
                <c:pt idx="128">
                  <c:v>8.1260451039028663</c:v>
                </c:pt>
                <c:pt idx="129">
                  <c:v>8.1480117953853188</c:v>
                </c:pt>
                <c:pt idx="130">
                  <c:v>8.1570264439353597</c:v>
                </c:pt>
                <c:pt idx="131">
                  <c:v>8.1862416874677226</c:v>
                </c:pt>
                <c:pt idx="132">
                  <c:v>8.1964092474593393</c:v>
                </c:pt>
                <c:pt idx="133">
                  <c:v>8.1954992163727507</c:v>
                </c:pt>
                <c:pt idx="134">
                  <c:v>8.2005353467278823</c:v>
                </c:pt>
                <c:pt idx="135">
                  <c:v>8.1954440363479062</c:v>
                </c:pt>
                <c:pt idx="136">
                  <c:v>8.1832298049967847</c:v>
                </c:pt>
                <c:pt idx="137">
                  <c:v>8.1582871890880266</c:v>
                </c:pt>
                <c:pt idx="138">
                  <c:v>8.1511026307820948</c:v>
                </c:pt>
                <c:pt idx="139">
                  <c:v>8.1484745842750765</c:v>
                </c:pt>
                <c:pt idx="140">
                  <c:v>8.1403738474979814</c:v>
                </c:pt>
                <c:pt idx="141">
                  <c:v>8.1414810414574212</c:v>
                </c:pt>
                <c:pt idx="142">
                  <c:v>8.1511891521889872</c:v>
                </c:pt>
                <c:pt idx="143">
                  <c:v>8.1656763501351293</c:v>
                </c:pt>
                <c:pt idx="144">
                  <c:v>8.1564241638569257</c:v>
                </c:pt>
                <c:pt idx="145">
                  <c:v>8.1526588719100381</c:v>
                </c:pt>
                <c:pt idx="146">
                  <c:v>8.1457816234329243</c:v>
                </c:pt>
                <c:pt idx="147">
                  <c:v>8.1299412127274309</c:v>
                </c:pt>
                <c:pt idx="148">
                  <c:v>8.1326183541995754</c:v>
                </c:pt>
                <c:pt idx="149">
                  <c:v>8.1328533649230206</c:v>
                </c:pt>
                <c:pt idx="150">
                  <c:v>8.1161482997415639</c:v>
                </c:pt>
                <c:pt idx="151">
                  <c:v>8.1169544022796547</c:v>
                </c:pt>
                <c:pt idx="152">
                  <c:v>8.1171334479666246</c:v>
                </c:pt>
                <c:pt idx="153">
                  <c:v>8.1347314650730365</c:v>
                </c:pt>
                <c:pt idx="154">
                  <c:v>8.1396739349584717</c:v>
                </c:pt>
                <c:pt idx="155">
                  <c:v>8.1584876157110795</c:v>
                </c:pt>
                <c:pt idx="156">
                  <c:v>8.1431686091423927</c:v>
                </c:pt>
                <c:pt idx="157">
                  <c:v>8.1494284104908985</c:v>
                </c:pt>
                <c:pt idx="158">
                  <c:v>8.1502658710131541</c:v>
                </c:pt>
                <c:pt idx="159">
                  <c:v>8.1622595876072204</c:v>
                </c:pt>
                <c:pt idx="160">
                  <c:v>8.1686564706939659</c:v>
                </c:pt>
                <c:pt idx="161">
                  <c:v>8.1775439133392034</c:v>
                </c:pt>
                <c:pt idx="162">
                  <c:v>8.1924321107230362</c:v>
                </c:pt>
                <c:pt idx="163">
                  <c:v>8.2215864683683115</c:v>
                </c:pt>
                <c:pt idx="164">
                  <c:v>8.2250478400037874</c:v>
                </c:pt>
                <c:pt idx="165">
                  <c:v>8.2241635126378618</c:v>
                </c:pt>
                <c:pt idx="166">
                  <c:v>8.2510377495087361</c:v>
                </c:pt>
                <c:pt idx="167">
                  <c:v>8.2925735512186609</c:v>
                </c:pt>
                <c:pt idx="168">
                  <c:v>8.2861182697757467</c:v>
                </c:pt>
                <c:pt idx="169">
                  <c:v>8.2786313873736468</c:v>
                </c:pt>
                <c:pt idx="170">
                  <c:v>8.2806604029830115</c:v>
                </c:pt>
                <c:pt idx="171">
                  <c:v>8.2790882749618682</c:v>
                </c:pt>
                <c:pt idx="172">
                  <c:v>8.2664471729884106</c:v>
                </c:pt>
                <c:pt idx="173">
                  <c:v>8.2831656234999489</c:v>
                </c:pt>
                <c:pt idx="174">
                  <c:v>8.2857906281623315</c:v>
                </c:pt>
                <c:pt idx="175">
                  <c:v>8.2934244447081085</c:v>
                </c:pt>
                <c:pt idx="176">
                  <c:v>8.3533086239769485</c:v>
                </c:pt>
                <c:pt idx="177">
                  <c:v>8.3203020112460937</c:v>
                </c:pt>
                <c:pt idx="178">
                  <c:v>8.3492241428466833</c:v>
                </c:pt>
                <c:pt idx="179">
                  <c:v>8.4034420168732247</c:v>
                </c:pt>
                <c:pt idx="180">
                  <c:v>8.4054792017862354</c:v>
                </c:pt>
                <c:pt idx="181">
                  <c:v>8.4130763465236686</c:v>
                </c:pt>
                <c:pt idx="182">
                  <c:v>8.4162672728262766</c:v>
                </c:pt>
                <c:pt idx="183">
                  <c:v>8.4178589258283143</c:v>
                </c:pt>
                <c:pt idx="184">
                  <c:v>8.4229484438373756</c:v>
                </c:pt>
                <c:pt idx="185">
                  <c:v>8.4315263646591454</c:v>
                </c:pt>
                <c:pt idx="186">
                  <c:v>8.4775371835359525</c:v>
                </c:pt>
                <c:pt idx="187">
                  <c:v>8.545119594057077</c:v>
                </c:pt>
                <c:pt idx="188">
                  <c:v>8.5650495864255785</c:v>
                </c:pt>
                <c:pt idx="189">
                  <c:v>8.5947096338440652</c:v>
                </c:pt>
                <c:pt idx="190">
                  <c:v>8.6307718454784474</c:v>
                </c:pt>
                <c:pt idx="191">
                  <c:v>8.7186349531667222</c:v>
                </c:pt>
                <c:pt idx="192">
                  <c:v>8.7555799721431402</c:v>
                </c:pt>
                <c:pt idx="193">
                  <c:v>8.7717888970802118</c:v>
                </c:pt>
                <c:pt idx="194">
                  <c:v>8.7705788066411969</c:v>
                </c:pt>
                <c:pt idx="195">
                  <c:v>8.7453800040821417</c:v>
                </c:pt>
                <c:pt idx="196">
                  <c:v>8.7268056084460959</c:v>
                </c:pt>
                <c:pt idx="197">
                  <c:v>8.7219609370400217</c:v>
                </c:pt>
                <c:pt idx="198">
                  <c:v>8.7291706331177021</c:v>
                </c:pt>
                <c:pt idx="199">
                  <c:v>8.7536398625414744</c:v>
                </c:pt>
                <c:pt idx="200">
                  <c:v>8.7805108474154014</c:v>
                </c:pt>
                <c:pt idx="201">
                  <c:v>8.7834575329939533</c:v>
                </c:pt>
                <c:pt idx="202">
                  <c:v>8.804190029148323</c:v>
                </c:pt>
                <c:pt idx="203">
                  <c:v>8.8246778911641979</c:v>
                </c:pt>
                <c:pt idx="204">
                  <c:v>8.8159190560802951</c:v>
                </c:pt>
                <c:pt idx="205">
                  <c:v>8.801604922125156</c:v>
                </c:pt>
                <c:pt idx="206">
                  <c:v>8.7963994453869745</c:v>
                </c:pt>
                <c:pt idx="207">
                  <c:v>8.7747149807731279</c:v>
                </c:pt>
                <c:pt idx="208">
                  <c:v>8.7516643425349478</c:v>
                </c:pt>
                <c:pt idx="209">
                  <c:v>8.7391520412486905</c:v>
                </c:pt>
                <c:pt idx="210">
                  <c:v>8.7366820725516305</c:v>
                </c:pt>
                <c:pt idx="211">
                  <c:v>8.7562573348652588</c:v>
                </c:pt>
                <c:pt idx="212">
                  <c:v>8.7730284962286706</c:v>
                </c:pt>
                <c:pt idx="213">
                  <c:v>8.7881359398637198</c:v>
                </c:pt>
                <c:pt idx="214">
                  <c:v>8.8279226213290869</c:v>
                </c:pt>
                <c:pt idx="215">
                  <c:v>8.8647466609054089</c:v>
                </c:pt>
                <c:pt idx="216">
                  <c:v>8.8627242725257958</c:v>
                </c:pt>
                <c:pt idx="217">
                  <c:v>8.8706489593635709</c:v>
                </c:pt>
                <c:pt idx="218">
                  <c:v>8.8785810122834743</c:v>
                </c:pt>
                <c:pt idx="219">
                  <c:v>8.8593208346077379</c:v>
                </c:pt>
                <c:pt idx="220">
                  <c:v>8.8603714636619859</c:v>
                </c:pt>
                <c:pt idx="221">
                  <c:v>8.8605842945261024</c:v>
                </c:pt>
                <c:pt idx="222">
                  <c:v>8.865156297252943</c:v>
                </c:pt>
                <c:pt idx="223">
                  <c:v>8.8622003304872869</c:v>
                </c:pt>
                <c:pt idx="224">
                  <c:v>8.8678923156578779</c:v>
                </c:pt>
                <c:pt idx="225">
                  <c:v>8.884804118906743</c:v>
                </c:pt>
                <c:pt idx="226">
                  <c:v>8.9085864200800611</c:v>
                </c:pt>
                <c:pt idx="227">
                  <c:v>8.9427484671762372</c:v>
                </c:pt>
                <c:pt idx="228">
                  <c:v>8.9339278917826324</c:v>
                </c:pt>
                <c:pt idx="229">
                  <c:v>8.9443023675822726</c:v>
                </c:pt>
                <c:pt idx="230">
                  <c:v>8.9330441790768198</c:v>
                </c:pt>
                <c:pt idx="231">
                  <c:v>8.9022787058151067</c:v>
                </c:pt>
                <c:pt idx="232">
                  <c:v>8.9131196172656573</c:v>
                </c:pt>
                <c:pt idx="233">
                  <c:v>8.898215322439162</c:v>
                </c:pt>
                <c:pt idx="234">
                  <c:v>8.9297530720002687</c:v>
                </c:pt>
                <c:pt idx="235">
                  <c:v>8.9707879281279244</c:v>
                </c:pt>
                <c:pt idx="236">
                  <c:v>8.9888205017780702</c:v>
                </c:pt>
                <c:pt idx="237">
                  <c:v>9.0077467177021653</c:v>
                </c:pt>
                <c:pt idx="238">
                  <c:v>9.0173743634829133</c:v>
                </c:pt>
                <c:pt idx="239">
                  <c:v>9.0737758125199566</c:v>
                </c:pt>
                <c:pt idx="240">
                  <c:v>9.0733401126414801</c:v>
                </c:pt>
                <c:pt idx="241">
                  <c:v>9.1006371068842196</c:v>
                </c:pt>
                <c:pt idx="242">
                  <c:v>9.1029555866440415</c:v>
                </c:pt>
                <c:pt idx="243">
                  <c:v>9.1148971833265744</c:v>
                </c:pt>
                <c:pt idx="244">
                  <c:v>9.1175889158446317</c:v>
                </c:pt>
                <c:pt idx="245">
                  <c:v>9.1412689259737636</c:v>
                </c:pt>
                <c:pt idx="246">
                  <c:v>9.1580571140521787</c:v>
                </c:pt>
                <c:pt idx="247">
                  <c:v>9.1877368257663292</c:v>
                </c:pt>
                <c:pt idx="248">
                  <c:v>9.1639298741535189</c:v>
                </c:pt>
                <c:pt idx="249">
                  <c:v>9.1847866387278181</c:v>
                </c:pt>
                <c:pt idx="250">
                  <c:v>9.2130267604014904</c:v>
                </c:pt>
                <c:pt idx="251">
                  <c:v>9.2607387660598768</c:v>
                </c:pt>
                <c:pt idx="252">
                  <c:v>9.2507910975846634</c:v>
                </c:pt>
                <c:pt idx="253">
                  <c:v>9.2624203568416181</c:v>
                </c:pt>
                <c:pt idx="254">
                  <c:v>9.2492629637726314</c:v>
                </c:pt>
                <c:pt idx="255">
                  <c:v>9.2413447308388736</c:v>
                </c:pt>
                <c:pt idx="256">
                  <c:v>9.2311522936849251</c:v>
                </c:pt>
                <c:pt idx="257">
                  <c:v>9.2362712419995319</c:v>
                </c:pt>
                <c:pt idx="258">
                  <c:v>9.2458040362517515</c:v>
                </c:pt>
                <c:pt idx="259">
                  <c:v>9.2669947699325732</c:v>
                </c:pt>
                <c:pt idx="260">
                  <c:v>9.2663992927061596</c:v>
                </c:pt>
                <c:pt idx="261">
                  <c:v>9.2852530202911865</c:v>
                </c:pt>
                <c:pt idx="262">
                  <c:v>9.3153218157953575</c:v>
                </c:pt>
                <c:pt idx="263">
                  <c:v>9.3666772317981444</c:v>
                </c:pt>
                <c:pt idx="264">
                  <c:v>9.3436554912153031</c:v>
                </c:pt>
                <c:pt idx="265">
                  <c:v>9.3425521442846868</c:v>
                </c:pt>
                <c:pt idx="266">
                  <c:v>9.331539787378027</c:v>
                </c:pt>
                <c:pt idx="267">
                  <c:v>9.3297310036462697</c:v>
                </c:pt>
                <c:pt idx="268">
                  <c:v>9.3322216649587215</c:v>
                </c:pt>
                <c:pt idx="269">
                  <c:v>9.3402012866305792</c:v>
                </c:pt>
                <c:pt idx="270">
                  <c:v>9.3569311188143391</c:v>
                </c:pt>
                <c:pt idx="271">
                  <c:v>9.3647081710884859</c:v>
                </c:pt>
                <c:pt idx="272">
                  <c:v>9.3568188383549078</c:v>
                </c:pt>
                <c:pt idx="273">
                  <c:v>9.3655818851997275</c:v>
                </c:pt>
                <c:pt idx="274">
                  <c:v>9.3813397406843251</c:v>
                </c:pt>
                <c:pt idx="275">
                  <c:v>9.432955783849307</c:v>
                </c:pt>
                <c:pt idx="276">
                  <c:v>9.4099532354039894</c:v>
                </c:pt>
                <c:pt idx="277">
                  <c:v>9.4209172929084328</c:v>
                </c:pt>
                <c:pt idx="278">
                  <c:v>9.4028680024958664</c:v>
                </c:pt>
                <c:pt idx="279">
                  <c:v>9.4007788968720849</c:v>
                </c:pt>
                <c:pt idx="280">
                  <c:v>9.3930368584752113</c:v>
                </c:pt>
                <c:pt idx="281">
                  <c:v>9.4020015120988933</c:v>
                </c:pt>
                <c:pt idx="282">
                  <c:v>9.4125462520755132</c:v>
                </c:pt>
                <c:pt idx="283">
                  <c:v>9.4188006497131642</c:v>
                </c:pt>
                <c:pt idx="284">
                  <c:v>9.4152466302190962</c:v>
                </c:pt>
                <c:pt idx="285">
                  <c:v>9.429668654399233</c:v>
                </c:pt>
                <c:pt idx="286">
                  <c:v>9.4481991217340173</c:v>
                </c:pt>
                <c:pt idx="287">
                  <c:v>9.5019945451803647</c:v>
                </c:pt>
                <c:pt idx="288">
                  <c:v>9.4824645455120145</c:v>
                </c:pt>
                <c:pt idx="289">
                  <c:v>9.4860460124173631</c:v>
                </c:pt>
                <c:pt idx="290">
                  <c:v>9.5024725281015758</c:v>
                </c:pt>
                <c:pt idx="291">
                  <c:v>9.5101263951702055</c:v>
                </c:pt>
                <c:pt idx="292">
                  <c:v>9.5123246781387216</c:v>
                </c:pt>
                <c:pt idx="293">
                  <c:v>9.5267046489777609</c:v>
                </c:pt>
                <c:pt idx="294">
                  <c:v>9.5394714423405027</c:v>
                </c:pt>
                <c:pt idx="295">
                  <c:v>9.5567912275935907</c:v>
                </c:pt>
                <c:pt idx="296">
                  <c:v>9.5458764562577851</c:v>
                </c:pt>
                <c:pt idx="297">
                  <c:v>9.5537953155133746</c:v>
                </c:pt>
                <c:pt idx="298">
                  <c:v>9.5880230990718953</c:v>
                </c:pt>
                <c:pt idx="299">
                  <c:v>9.6443475844339268</c:v>
                </c:pt>
                <c:pt idx="300">
                  <c:v>9.6205939968161438</c:v>
                </c:pt>
                <c:pt idx="301">
                  <c:v>9.6289520177542336</c:v>
                </c:pt>
                <c:pt idx="302">
                  <c:v>9.6159987947311993</c:v>
                </c:pt>
                <c:pt idx="303">
                  <c:v>9.6315410244704047</c:v>
                </c:pt>
                <c:pt idx="304">
                  <c:v>9.6364508893948777</c:v>
                </c:pt>
                <c:pt idx="305">
                  <c:v>9.6356800002210115</c:v>
                </c:pt>
                <c:pt idx="306">
                  <c:v>9.6388642383361418</c:v>
                </c:pt>
                <c:pt idx="307">
                  <c:v>9.6552120733967381</c:v>
                </c:pt>
                <c:pt idx="308">
                  <c:v>9.6587564068193803</c:v>
                </c:pt>
                <c:pt idx="309">
                  <c:v>9.6648051461162545</c:v>
                </c:pt>
                <c:pt idx="310">
                  <c:v>9.6849210107150245</c:v>
                </c:pt>
                <c:pt idx="311">
                  <c:v>9.7344118803867143</c:v>
                </c:pt>
                <c:pt idx="312">
                  <c:v>9.7101333594076706</c:v>
                </c:pt>
                <c:pt idx="313">
                  <c:v>9.7118123868150583</c:v>
                </c:pt>
                <c:pt idx="314">
                  <c:v>9.7097207480574319</c:v>
                </c:pt>
                <c:pt idx="315">
                  <c:v>9.7138029549655833</c:v>
                </c:pt>
                <c:pt idx="316">
                  <c:v>9.6877912018569674</c:v>
                </c:pt>
                <c:pt idx="317">
                  <c:v>9.6907088501110099</c:v>
                </c:pt>
                <c:pt idx="318">
                  <c:v>9.6910180800073462</c:v>
                </c:pt>
                <c:pt idx="319">
                  <c:v>9.7010408364381373</c:v>
                </c:pt>
                <c:pt idx="320">
                  <c:v>9.6975820683331939</c:v>
                </c:pt>
                <c:pt idx="321">
                  <c:v>9.7106064393488065</c:v>
                </c:pt>
                <c:pt idx="322">
                  <c:v>9.7319219425936723</c:v>
                </c:pt>
                <c:pt idx="323">
                  <c:v>9.7985491699898031</c:v>
                </c:pt>
                <c:pt idx="324">
                  <c:v>9.7767898994901703</c:v>
                </c:pt>
                <c:pt idx="325">
                  <c:v>9.76517331173517</c:v>
                </c:pt>
                <c:pt idx="326">
                  <c:v>9.7586004991876862</c:v>
                </c:pt>
                <c:pt idx="327">
                  <c:v>9.7594670553745289</c:v>
                </c:pt>
                <c:pt idx="328">
                  <c:v>9.746816198477207</c:v>
                </c:pt>
                <c:pt idx="329">
                  <c:v>9.7636448569005125</c:v>
                </c:pt>
                <c:pt idx="330">
                  <c:v>9.7761086232062979</c:v>
                </c:pt>
                <c:pt idx="331">
                  <c:v>9.787386227012238</c:v>
                </c:pt>
                <c:pt idx="332">
                  <c:v>9.7849967664835091</c:v>
                </c:pt>
                <c:pt idx="333">
                  <c:v>9.8060290667741565</c:v>
                </c:pt>
                <c:pt idx="334">
                  <c:v>9.8297656596903522</c:v>
                </c:pt>
                <c:pt idx="335">
                  <c:v>9.9171142854507845</c:v>
                </c:pt>
                <c:pt idx="336">
                  <c:v>9.8870227485048812</c:v>
                </c:pt>
                <c:pt idx="337">
                  <c:v>9.8882470031198437</c:v>
                </c:pt>
                <c:pt idx="338">
                  <c:v>9.8870125824422495</c:v>
                </c:pt>
                <c:pt idx="339">
                  <c:v>9.882534563827905</c:v>
                </c:pt>
                <c:pt idx="340">
                  <c:v>9.8839682850897539</c:v>
                </c:pt>
                <c:pt idx="341">
                  <c:v>9.8977259865454137</c:v>
                </c:pt>
                <c:pt idx="342">
                  <c:v>9.9032175160795664</c:v>
                </c:pt>
                <c:pt idx="343">
                  <c:v>9.9181988094018205</c:v>
                </c:pt>
                <c:pt idx="344">
                  <c:v>9.9245100237553867</c:v>
                </c:pt>
                <c:pt idx="345">
                  <c:v>9.9512343154088434</c:v>
                </c:pt>
                <c:pt idx="346">
                  <c:v>9.9825713390532353</c:v>
                </c:pt>
                <c:pt idx="347">
                  <c:v>10.072394534908222</c:v>
                </c:pt>
                <c:pt idx="348">
                  <c:v>10.051433307284436</c:v>
                </c:pt>
                <c:pt idx="349">
                  <c:v>10.061358446634141</c:v>
                </c:pt>
                <c:pt idx="350">
                  <c:v>10.078750925518175</c:v>
                </c:pt>
                <c:pt idx="351">
                  <c:v>10.06289439450909</c:v>
                </c:pt>
                <c:pt idx="352">
                  <c:v>10.069256195989015</c:v>
                </c:pt>
                <c:pt idx="353">
                  <c:v>10.075847153409343</c:v>
                </c:pt>
                <c:pt idx="354">
                  <c:v>10.098601931128835</c:v>
                </c:pt>
                <c:pt idx="355">
                  <c:v>10.111281905303114</c:v>
                </c:pt>
                <c:pt idx="356">
                  <c:v>10.113420223177151</c:v>
                </c:pt>
                <c:pt idx="357">
                  <c:v>10.136113998739663</c:v>
                </c:pt>
                <c:pt idx="358">
                  <c:v>10.160908851422136</c:v>
                </c:pt>
                <c:pt idx="359">
                  <c:v>10.227026513745441</c:v>
                </c:pt>
                <c:pt idx="360">
                  <c:v>10.199472560025471</c:v>
                </c:pt>
                <c:pt idx="361">
                  <c:v>10.194536450863527</c:v>
                </c:pt>
                <c:pt idx="362">
                  <c:v>10.193178855132464</c:v>
                </c:pt>
                <c:pt idx="363">
                  <c:v>10.186193514661534</c:v>
                </c:pt>
                <c:pt idx="364">
                  <c:v>10.17378182963667</c:v>
                </c:pt>
                <c:pt idx="365">
                  <c:v>10.180338681509234</c:v>
                </c:pt>
                <c:pt idx="366">
                  <c:v>10.169165551285781</c:v>
                </c:pt>
                <c:pt idx="367">
                  <c:v>10.174216733335246</c:v>
                </c:pt>
                <c:pt idx="368">
                  <c:v>10.159694437652886</c:v>
                </c:pt>
                <c:pt idx="369">
                  <c:v>10.178950271849567</c:v>
                </c:pt>
                <c:pt idx="370">
                  <c:v>10.205028150473911</c:v>
                </c:pt>
                <c:pt idx="371">
                  <c:v>10.292786015147502</c:v>
                </c:pt>
                <c:pt idx="372">
                  <c:v>10.269324397787244</c:v>
                </c:pt>
                <c:pt idx="373">
                  <c:v>10.261081573993696</c:v>
                </c:pt>
                <c:pt idx="374">
                  <c:v>10.258164501812187</c:v>
                </c:pt>
                <c:pt idx="375">
                  <c:v>10.26500077311511</c:v>
                </c:pt>
                <c:pt idx="376">
                  <c:v>10.240398978413905</c:v>
                </c:pt>
                <c:pt idx="377">
                  <c:v>10.25020710560889</c:v>
                </c:pt>
                <c:pt idx="378">
                  <c:v>10.248427408890489</c:v>
                </c:pt>
                <c:pt idx="379">
                  <c:v>10.258935744322038</c:v>
                </c:pt>
                <c:pt idx="380">
                  <c:v>10.250825542467647</c:v>
                </c:pt>
                <c:pt idx="381">
                  <c:v>10.264652401747712</c:v>
                </c:pt>
                <c:pt idx="382">
                  <c:v>10.293876247183711</c:v>
                </c:pt>
                <c:pt idx="383">
                  <c:v>10.396700988241328</c:v>
                </c:pt>
                <c:pt idx="384">
                  <c:v>10.352944027394161</c:v>
                </c:pt>
                <c:pt idx="385">
                  <c:v>10.350475209718892</c:v>
                </c:pt>
                <c:pt idx="386">
                  <c:v>10.344200749775807</c:v>
                </c:pt>
                <c:pt idx="387">
                  <c:v>10.340415797356705</c:v>
                </c:pt>
                <c:pt idx="388">
                  <c:v>10.325803222461435</c:v>
                </c:pt>
                <c:pt idx="389">
                  <c:v>10.348243884132174</c:v>
                </c:pt>
                <c:pt idx="390">
                  <c:v>10.343022309301995</c:v>
                </c:pt>
                <c:pt idx="391">
                  <c:v>10.343878909360814</c:v>
                </c:pt>
                <c:pt idx="392">
                  <c:v>10.338679733517184</c:v>
                </c:pt>
                <c:pt idx="393">
                  <c:v>10.352159010329189</c:v>
                </c:pt>
                <c:pt idx="394">
                  <c:v>10.369238401517654</c:v>
                </c:pt>
                <c:pt idx="395">
                  <c:v>10.474094148228394</c:v>
                </c:pt>
                <c:pt idx="396">
                  <c:v>10.429587921133734</c:v>
                </c:pt>
                <c:pt idx="397">
                  <c:v>10.437873440711131</c:v>
                </c:pt>
                <c:pt idx="398">
                  <c:v>10.437554003855073</c:v>
                </c:pt>
                <c:pt idx="399">
                  <c:v>10.445718815778745</c:v>
                </c:pt>
                <c:pt idx="400">
                  <c:v>10.436539335060285</c:v>
                </c:pt>
                <c:pt idx="401">
                  <c:v>10.435238702323247</c:v>
                </c:pt>
                <c:pt idx="402">
                  <c:v>10.442655705202446</c:v>
                </c:pt>
                <c:pt idx="403">
                  <c:v>10.45064317690734</c:v>
                </c:pt>
                <c:pt idx="404">
                  <c:v>10.447920084574696</c:v>
                </c:pt>
                <c:pt idx="405">
                  <c:v>10.463503260492878</c:v>
                </c:pt>
                <c:pt idx="406">
                  <c:v>10.487678873037591</c:v>
                </c:pt>
                <c:pt idx="407">
                  <c:v>10.596417209439519</c:v>
                </c:pt>
                <c:pt idx="408">
                  <c:v>10.566482179619147</c:v>
                </c:pt>
                <c:pt idx="409">
                  <c:v>10.539603958168756</c:v>
                </c:pt>
                <c:pt idx="410">
                  <c:v>10.54667738803596</c:v>
                </c:pt>
                <c:pt idx="411">
                  <c:v>10.538367174971187</c:v>
                </c:pt>
                <c:pt idx="412">
                  <c:v>10.532072211670497</c:v>
                </c:pt>
                <c:pt idx="413">
                  <c:v>10.542146867811953</c:v>
                </c:pt>
                <c:pt idx="414">
                  <c:v>10.544865009444649</c:v>
                </c:pt>
                <c:pt idx="415">
                  <c:v>10.545104568551739</c:v>
                </c:pt>
                <c:pt idx="416">
                  <c:v>10.530761988945365</c:v>
                </c:pt>
                <c:pt idx="417">
                  <c:v>10.544008972422112</c:v>
                </c:pt>
                <c:pt idx="418">
                  <c:v>10.569808095092354</c:v>
                </c:pt>
                <c:pt idx="419">
                  <c:v>10.699642483170303</c:v>
                </c:pt>
                <c:pt idx="420">
                  <c:v>10.637613515324494</c:v>
                </c:pt>
                <c:pt idx="421">
                  <c:v>10.625846387710212</c:v>
                </c:pt>
                <c:pt idx="422">
                  <c:v>10.644691294911754</c:v>
                </c:pt>
                <c:pt idx="423">
                  <c:v>10.6324867979502</c:v>
                </c:pt>
                <c:pt idx="424">
                  <c:v>10.627702105610934</c:v>
                </c:pt>
                <c:pt idx="425">
                  <c:v>10.634491535776961</c:v>
                </c:pt>
                <c:pt idx="426">
                  <c:v>10.643031559325282</c:v>
                </c:pt>
                <c:pt idx="427">
                  <c:v>10.636465836846183</c:v>
                </c:pt>
                <c:pt idx="428">
                  <c:v>10.62269470310998</c:v>
                </c:pt>
                <c:pt idx="429">
                  <c:v>10.648211487305092</c:v>
                </c:pt>
                <c:pt idx="430">
                  <c:v>10.688372630800776</c:v>
                </c:pt>
                <c:pt idx="431">
                  <c:v>10.799834727183947</c:v>
                </c:pt>
                <c:pt idx="432">
                  <c:v>10.724649688118674</c:v>
                </c:pt>
                <c:pt idx="433">
                  <c:v>10.715858951971073</c:v>
                </c:pt>
                <c:pt idx="434">
                  <c:v>10.702216974171003</c:v>
                </c:pt>
                <c:pt idx="435">
                  <c:v>10.722108122036463</c:v>
                </c:pt>
                <c:pt idx="436">
                  <c:v>10.699405648631954</c:v>
                </c:pt>
                <c:pt idx="437">
                  <c:v>10.702648785152459</c:v>
                </c:pt>
                <c:pt idx="438">
                  <c:v>10.711544756714046</c:v>
                </c:pt>
                <c:pt idx="439">
                  <c:v>10.714939854664108</c:v>
                </c:pt>
                <c:pt idx="440">
                  <c:v>10.6917267072771</c:v>
                </c:pt>
                <c:pt idx="441">
                  <c:v>10.70388920408767</c:v>
                </c:pt>
                <c:pt idx="442">
                  <c:v>10.749025293392794</c:v>
                </c:pt>
                <c:pt idx="443">
                  <c:v>10.879184281652376</c:v>
                </c:pt>
                <c:pt idx="444">
                  <c:v>10.836456427743082</c:v>
                </c:pt>
                <c:pt idx="445">
                  <c:v>10.828646842239133</c:v>
                </c:pt>
                <c:pt idx="446">
                  <c:v>10.820833727234501</c:v>
                </c:pt>
                <c:pt idx="447">
                  <c:v>10.818473433462445</c:v>
                </c:pt>
                <c:pt idx="448">
                  <c:v>10.818531507506869</c:v>
                </c:pt>
                <c:pt idx="449">
                  <c:v>10.842889158907376</c:v>
                </c:pt>
                <c:pt idx="450">
                  <c:v>10.848595063848171</c:v>
                </c:pt>
                <c:pt idx="451">
                  <c:v>10.866005166176551</c:v>
                </c:pt>
                <c:pt idx="452">
                  <c:v>10.857212787855795</c:v>
                </c:pt>
                <c:pt idx="453">
                  <c:v>10.883912974018877</c:v>
                </c:pt>
                <c:pt idx="454">
                  <c:v>10.930304833111274</c:v>
                </c:pt>
                <c:pt idx="455">
                  <c:v>11.071744056076579</c:v>
                </c:pt>
                <c:pt idx="456">
                  <c:v>11.019110994259671</c:v>
                </c:pt>
                <c:pt idx="457">
                  <c:v>11.024585141423309</c:v>
                </c:pt>
                <c:pt idx="458">
                  <c:v>11.03583115616825</c:v>
                </c:pt>
                <c:pt idx="459">
                  <c:v>11.054753959251125</c:v>
                </c:pt>
                <c:pt idx="460">
                  <c:v>11.044546115866993</c:v>
                </c:pt>
                <c:pt idx="461">
                  <c:v>11.062431086656701</c:v>
                </c:pt>
                <c:pt idx="462">
                  <c:v>11.082391748594176</c:v>
                </c:pt>
                <c:pt idx="463">
                  <c:v>11.096092486774726</c:v>
                </c:pt>
                <c:pt idx="464">
                  <c:v>11.089909233028646</c:v>
                </c:pt>
                <c:pt idx="465">
                  <c:v>11.111294995229635</c:v>
                </c:pt>
                <c:pt idx="466">
                  <c:v>11.182220366393205</c:v>
                </c:pt>
                <c:pt idx="467">
                  <c:v>11.288214435804237</c:v>
                </c:pt>
                <c:pt idx="468">
                  <c:v>11.220851093815252</c:v>
                </c:pt>
                <c:pt idx="469">
                  <c:v>11.221134964473904</c:v>
                </c:pt>
                <c:pt idx="470">
                  <c:v>11.236531442088213</c:v>
                </c:pt>
                <c:pt idx="471">
                  <c:v>11.235759899697211</c:v>
                </c:pt>
                <c:pt idx="472">
                  <c:v>11.246165654227935</c:v>
                </c:pt>
                <c:pt idx="473">
                  <c:v>11.274349697186397</c:v>
                </c:pt>
                <c:pt idx="474">
                  <c:v>11.269122469396999</c:v>
                </c:pt>
                <c:pt idx="475">
                  <c:v>11.262684317660046</c:v>
                </c:pt>
                <c:pt idx="476">
                  <c:v>11.281055196382322</c:v>
                </c:pt>
                <c:pt idx="477">
                  <c:v>11.287634609848483</c:v>
                </c:pt>
                <c:pt idx="478">
                  <c:v>11.341216198104004</c:v>
                </c:pt>
                <c:pt idx="479">
                  <c:v>11.48733787700885</c:v>
                </c:pt>
                <c:pt idx="480">
                  <c:v>11.407409381656826</c:v>
                </c:pt>
                <c:pt idx="481">
                  <c:v>11.413083029996308</c:v>
                </c:pt>
                <c:pt idx="482">
                  <c:v>11.442199306494604</c:v>
                </c:pt>
                <c:pt idx="483">
                  <c:v>11.440307459188196</c:v>
                </c:pt>
                <c:pt idx="484">
                  <c:v>11.455887279196714</c:v>
                </c:pt>
                <c:pt idx="485">
                  <c:v>11.484721444597152</c:v>
                </c:pt>
                <c:pt idx="486">
                  <c:v>11.467128616358449</c:v>
                </c:pt>
                <c:pt idx="487">
                  <c:v>11.485015582512931</c:v>
                </c:pt>
                <c:pt idx="488">
                  <c:v>11.467216548876578</c:v>
                </c:pt>
                <c:pt idx="489">
                  <c:v>11.494450855467933</c:v>
                </c:pt>
                <c:pt idx="490">
                  <c:v>11.539915923294666</c:v>
                </c:pt>
                <c:pt idx="491">
                  <c:v>11.68070005923477</c:v>
                </c:pt>
                <c:pt idx="492">
                  <c:v>11.610727084015242</c:v>
                </c:pt>
                <c:pt idx="493">
                  <c:v>11.609341396841707</c:v>
                </c:pt>
                <c:pt idx="494">
                  <c:v>11.608307460377569</c:v>
                </c:pt>
                <c:pt idx="495">
                  <c:v>11.621697355267312</c:v>
                </c:pt>
                <c:pt idx="496">
                  <c:v>11.635440398628917</c:v>
                </c:pt>
                <c:pt idx="497">
                  <c:v>11.637930360109591</c:v>
                </c:pt>
                <c:pt idx="498">
                  <c:v>11.652111589420148</c:v>
                </c:pt>
                <c:pt idx="499">
                  <c:v>11.638485293939814</c:v>
                </c:pt>
                <c:pt idx="500">
                  <c:v>11.700813997360914</c:v>
                </c:pt>
                <c:pt idx="501">
                  <c:v>11.732561271334193</c:v>
                </c:pt>
                <c:pt idx="502">
                  <c:v>11.829340756244882</c:v>
                </c:pt>
                <c:pt idx="503">
                  <c:v>11.949890532126593</c:v>
                </c:pt>
                <c:pt idx="504">
                  <c:v>11.872026164383731</c:v>
                </c:pt>
                <c:pt idx="505">
                  <c:v>11.879994799568818</c:v>
                </c:pt>
                <c:pt idx="506">
                  <c:v>11.875176135614124</c:v>
                </c:pt>
                <c:pt idx="507">
                  <c:v>11.878763697452301</c:v>
                </c:pt>
                <c:pt idx="508">
                  <c:v>11.880944817089571</c:v>
                </c:pt>
                <c:pt idx="509">
                  <c:v>11.87894748853576</c:v>
                </c:pt>
                <c:pt idx="510">
                  <c:v>11.888690527529148</c:v>
                </c:pt>
                <c:pt idx="511">
                  <c:v>11.899376274969091</c:v>
                </c:pt>
                <c:pt idx="512">
                  <c:v>11.909988709397554</c:v>
                </c:pt>
                <c:pt idx="513">
                  <c:v>11.966012436002002</c:v>
                </c:pt>
                <c:pt idx="514">
                  <c:v>12.02007313334283</c:v>
                </c:pt>
                <c:pt idx="515">
                  <c:v>12.185910243522834</c:v>
                </c:pt>
                <c:pt idx="516">
                  <c:v>12.127577448177973</c:v>
                </c:pt>
                <c:pt idx="517">
                  <c:v>12.120110536048626</c:v>
                </c:pt>
                <c:pt idx="518">
                  <c:v>12.145503303435786</c:v>
                </c:pt>
                <c:pt idx="519">
                  <c:v>12.148285681252604</c:v>
                </c:pt>
                <c:pt idx="520">
                  <c:v>12.17696098330663</c:v>
                </c:pt>
                <c:pt idx="521">
                  <c:v>12.20269795767115</c:v>
                </c:pt>
                <c:pt idx="522">
                  <c:v>12.208432359214633</c:v>
                </c:pt>
                <c:pt idx="523">
                  <c:v>12.225297655056933</c:v>
                </c:pt>
                <c:pt idx="524">
                  <c:v>12.224910101315794</c:v>
                </c:pt>
                <c:pt idx="525">
                  <c:v>12.26958673586765</c:v>
                </c:pt>
                <c:pt idx="526">
                  <c:v>12.305332741407593</c:v>
                </c:pt>
                <c:pt idx="527">
                  <c:v>12.468438063843154</c:v>
                </c:pt>
                <c:pt idx="528">
                  <c:v>12.418741124338393</c:v>
                </c:pt>
                <c:pt idx="529">
                  <c:v>12.434777901850222</c:v>
                </c:pt>
                <c:pt idx="530">
                  <c:v>12.460187593138008</c:v>
                </c:pt>
                <c:pt idx="531">
                  <c:v>12.483566872674462</c:v>
                </c:pt>
                <c:pt idx="532">
                  <c:v>12.499590407176726</c:v>
                </c:pt>
                <c:pt idx="533">
                  <c:v>12.509897346824097</c:v>
                </c:pt>
                <c:pt idx="534">
                  <c:v>12.509779630455094</c:v>
                </c:pt>
                <c:pt idx="535">
                  <c:v>12.51439669880474</c:v>
                </c:pt>
                <c:pt idx="536">
                  <c:v>12.517669101000964</c:v>
                </c:pt>
                <c:pt idx="537">
                  <c:v>12.544817654589188</c:v>
                </c:pt>
                <c:pt idx="538">
                  <c:v>12.606383828286276</c:v>
                </c:pt>
                <c:pt idx="539">
                  <c:v>12.75578238734613</c:v>
                </c:pt>
                <c:pt idx="540">
                  <c:v>12.695878902072089</c:v>
                </c:pt>
                <c:pt idx="541">
                  <c:v>12.710175723535338</c:v>
                </c:pt>
                <c:pt idx="542">
                  <c:v>12.739930968406737</c:v>
                </c:pt>
                <c:pt idx="543">
                  <c:v>12.72635342806692</c:v>
                </c:pt>
                <c:pt idx="544">
                  <c:v>12.75187923819141</c:v>
                </c:pt>
                <c:pt idx="545">
                  <c:v>12.807652632564629</c:v>
                </c:pt>
                <c:pt idx="546">
                  <c:v>12.803809641285461</c:v>
                </c:pt>
                <c:pt idx="547">
                  <c:v>12.812844610343374</c:v>
                </c:pt>
                <c:pt idx="548">
                  <c:v>12.81746732421786</c:v>
                </c:pt>
                <c:pt idx="549">
                  <c:v>12.854745335988289</c:v>
                </c:pt>
                <c:pt idx="550">
                  <c:v>12.916322733989782</c:v>
                </c:pt>
                <c:pt idx="551">
                  <c:v>13.041587067377041</c:v>
                </c:pt>
                <c:pt idx="552">
                  <c:v>12.993165438932646</c:v>
                </c:pt>
                <c:pt idx="553">
                  <c:v>13.004255288924</c:v>
                </c:pt>
                <c:pt idx="554">
                  <c:v>13.035061049001532</c:v>
                </c:pt>
                <c:pt idx="555">
                  <c:v>13.06112606793314</c:v>
                </c:pt>
                <c:pt idx="556">
                  <c:v>13.087150621648584</c:v>
                </c:pt>
                <c:pt idx="557">
                  <c:v>13.097660764763956</c:v>
                </c:pt>
                <c:pt idx="558">
                  <c:v>13.087771932634709</c:v>
                </c:pt>
                <c:pt idx="559">
                  <c:v>13.091491713737241</c:v>
                </c:pt>
                <c:pt idx="560">
                  <c:v>13.084661510220318</c:v>
                </c:pt>
                <c:pt idx="561">
                  <c:v>13.130133114668689</c:v>
                </c:pt>
                <c:pt idx="562">
                  <c:v>13.189274082686955</c:v>
                </c:pt>
                <c:pt idx="563">
                  <c:v>13.325140942765666</c:v>
                </c:pt>
                <c:pt idx="564">
                  <c:v>13.27147279999217</c:v>
                </c:pt>
                <c:pt idx="565">
                  <c:v>13.283461297746657</c:v>
                </c:pt>
                <c:pt idx="566">
                  <c:v>13.333110408381987</c:v>
                </c:pt>
                <c:pt idx="567">
                  <c:v>13.320722311895908</c:v>
                </c:pt>
                <c:pt idx="568">
                  <c:v>13.33731345369001</c:v>
                </c:pt>
                <c:pt idx="569">
                  <c:v>13.345826877529458</c:v>
                </c:pt>
                <c:pt idx="570">
                  <c:v>13.35790969543558</c:v>
                </c:pt>
                <c:pt idx="571">
                  <c:v>13.439798408005457</c:v>
                </c:pt>
                <c:pt idx="572">
                  <c:v>13.547238879032317</c:v>
                </c:pt>
                <c:pt idx="573">
                  <c:v>13.617181563024502</c:v>
                </c:pt>
                <c:pt idx="574">
                  <c:v>13.746481971553838</c:v>
                </c:pt>
                <c:pt idx="575">
                  <c:v>13.806974226941987</c:v>
                </c:pt>
                <c:pt idx="576">
                  <c:v>13.742832332466289</c:v>
                </c:pt>
                <c:pt idx="577">
                  <c:v>13.733649531483954</c:v>
                </c:pt>
                <c:pt idx="578">
                  <c:v>13.740140250939497</c:v>
                </c:pt>
                <c:pt idx="579">
                  <c:v>13.742724788238622</c:v>
                </c:pt>
                <c:pt idx="580">
                  <c:v>13.763164077592064</c:v>
                </c:pt>
                <c:pt idx="581">
                  <c:v>13.796225796552408</c:v>
                </c:pt>
                <c:pt idx="582">
                  <c:v>13.822386861903706</c:v>
                </c:pt>
                <c:pt idx="583">
                  <c:v>13.857803470154526</c:v>
                </c:pt>
                <c:pt idx="584">
                  <c:v>13.848268122202446</c:v>
                </c:pt>
                <c:pt idx="585">
                  <c:v>13.902880204101182</c:v>
                </c:pt>
                <c:pt idx="586">
                  <c:v>13.991478640786054</c:v>
                </c:pt>
                <c:pt idx="587">
                  <c:v>14.15853272544922</c:v>
                </c:pt>
                <c:pt idx="588">
                  <c:v>14.09117065518873</c:v>
                </c:pt>
                <c:pt idx="589">
                  <c:v>14.102567435022136</c:v>
                </c:pt>
                <c:pt idx="590">
                  <c:v>14.146395787716703</c:v>
                </c:pt>
                <c:pt idx="591">
                  <c:v>14.190860042167815</c:v>
                </c:pt>
                <c:pt idx="592">
                  <c:v>14.212607416401921</c:v>
                </c:pt>
                <c:pt idx="593">
                  <c:v>14.246318473744234</c:v>
                </c:pt>
                <c:pt idx="594">
                  <c:v>14.260709068291039</c:v>
                </c:pt>
                <c:pt idx="595">
                  <c:v>14.269257764690487</c:v>
                </c:pt>
                <c:pt idx="596">
                  <c:v>14.362127945828322</c:v>
                </c:pt>
                <c:pt idx="597">
                  <c:v>14.445398398885029</c:v>
                </c:pt>
                <c:pt idx="598">
                  <c:v>14.642620288187187</c:v>
                </c:pt>
                <c:pt idx="599">
                  <c:v>14.642620288187187</c:v>
                </c:pt>
                <c:pt idx="600">
                  <c:v>14.573414985739499</c:v>
                </c:pt>
                <c:pt idx="601">
                  <c:v>14.595431587306258</c:v>
                </c:pt>
                <c:pt idx="602">
                  <c:v>14.613423077099299</c:v>
                </c:pt>
                <c:pt idx="603">
                  <c:v>14.614952817341822</c:v>
                </c:pt>
                <c:pt idx="604">
                  <c:v>14.642532822080247</c:v>
                </c:pt>
                <c:pt idx="605">
                  <c:v>14.696174112195278</c:v>
                </c:pt>
                <c:pt idx="606">
                  <c:v>14.706893654132244</c:v>
                </c:pt>
                <c:pt idx="607">
                  <c:v>14.785986398896508</c:v>
                </c:pt>
                <c:pt idx="608">
                  <c:v>14.799086036644026</c:v>
                </c:pt>
                <c:pt idx="609">
                  <c:v>14.88015232706123</c:v>
                </c:pt>
                <c:pt idx="610">
                  <c:v>14.88015232706123</c:v>
                </c:pt>
                <c:pt idx="611">
                  <c:v>15.05304385581217</c:v>
                </c:pt>
                <c:pt idx="612">
                  <c:v>14.944845889976017</c:v>
                </c:pt>
                <c:pt idx="613">
                  <c:v>14.962803163498981</c:v>
                </c:pt>
                <c:pt idx="614">
                  <c:v>15.046571152930611</c:v>
                </c:pt>
                <c:pt idx="615">
                  <c:v>15.002159364652012</c:v>
                </c:pt>
                <c:pt idx="616">
                  <c:v>15.035671819275128</c:v>
                </c:pt>
                <c:pt idx="617">
                  <c:v>15.103373122098736</c:v>
                </c:pt>
                <c:pt idx="618">
                  <c:v>15.121638516260699</c:v>
                </c:pt>
                <c:pt idx="619">
                  <c:v>15.143603873657463</c:v>
                </c:pt>
                <c:pt idx="620">
                  <c:v>15.202233327304258</c:v>
                </c:pt>
                <c:pt idx="621">
                  <c:v>15.202233327304258</c:v>
                </c:pt>
                <c:pt idx="622">
                  <c:v>15.327000855618103</c:v>
                </c:pt>
                <c:pt idx="623">
                  <c:v>15.555648082313894</c:v>
                </c:pt>
                <c:pt idx="624">
                  <c:v>15.483600324057273</c:v>
                </c:pt>
                <c:pt idx="625">
                  <c:v>15.523730253571991</c:v>
                </c:pt>
                <c:pt idx="626">
                  <c:v>15.574874754302053</c:v>
                </c:pt>
                <c:pt idx="627">
                  <c:v>15.639817239942715</c:v>
                </c:pt>
                <c:pt idx="628">
                  <c:v>15.698794261461751</c:v>
                </c:pt>
                <c:pt idx="629">
                  <c:v>15.813651611713185</c:v>
                </c:pt>
                <c:pt idx="630">
                  <c:v>15.906483358389794</c:v>
                </c:pt>
                <c:pt idx="631">
                  <c:v>15.928403921039621</c:v>
                </c:pt>
                <c:pt idx="632">
                  <c:v>15.928403921039621</c:v>
                </c:pt>
                <c:pt idx="633">
                  <c:v>16.028652446745021</c:v>
                </c:pt>
                <c:pt idx="634">
                  <c:v>16.203626165345302</c:v>
                </c:pt>
                <c:pt idx="635">
                  <c:v>16.361771445687065</c:v>
                </c:pt>
                <c:pt idx="636">
                  <c:v>16.316223133375807</c:v>
                </c:pt>
                <c:pt idx="637">
                  <c:v>16.392834571031024</c:v>
                </c:pt>
                <c:pt idx="638">
                  <c:v>16.475776318986991</c:v>
                </c:pt>
                <c:pt idx="639">
                  <c:v>16.504518738435703</c:v>
                </c:pt>
                <c:pt idx="640">
                  <c:v>16.634384523964005</c:v>
                </c:pt>
                <c:pt idx="641">
                  <c:v>16.639467665522211</c:v>
                </c:pt>
                <c:pt idx="642">
                  <c:v>16.608357563477202</c:v>
                </c:pt>
                <c:pt idx="643">
                  <c:v>16.608357563477202</c:v>
                </c:pt>
                <c:pt idx="644">
                  <c:v>16.619560882623052</c:v>
                </c:pt>
                <c:pt idx="645">
                  <c:v>16.69725806703838</c:v>
                </c:pt>
                <c:pt idx="646">
                  <c:v>16.783741667386714</c:v>
                </c:pt>
                <c:pt idx="647">
                  <c:v>16.880502720686156</c:v>
                </c:pt>
                <c:pt idx="648">
                  <c:v>16.767628713479819</c:v>
                </c:pt>
                <c:pt idx="649">
                  <c:v>16.775298245993607</c:v>
                </c:pt>
                <c:pt idx="650">
                  <c:v>16.781817985804146</c:v>
                </c:pt>
                <c:pt idx="651">
                  <c:v>16.827801231406781</c:v>
                </c:pt>
                <c:pt idx="652">
                  <c:v>16.843796803950095</c:v>
                </c:pt>
                <c:pt idx="653">
                  <c:v>16.905384374186685</c:v>
                </c:pt>
                <c:pt idx="654">
                  <c:v>16.905384374186685</c:v>
                </c:pt>
                <c:pt idx="655">
                  <c:v>16.879464732550524</c:v>
                </c:pt>
                <c:pt idx="656">
                  <c:v>16.911429510938266</c:v>
                </c:pt>
                <c:pt idx="657">
                  <c:v>16.972732061056952</c:v>
                </c:pt>
                <c:pt idx="658">
                  <c:v>17.028386821401984</c:v>
                </c:pt>
                <c:pt idx="659">
                  <c:v>17.244163658150498</c:v>
                </c:pt>
                <c:pt idx="660">
                  <c:v>17.115236592081146</c:v>
                </c:pt>
                <c:pt idx="661">
                  <c:v>17.134890071175789</c:v>
                </c:pt>
                <c:pt idx="662">
                  <c:v>17.218807467408041</c:v>
                </c:pt>
                <c:pt idx="663">
                  <c:v>17.301118999831981</c:v>
                </c:pt>
                <c:pt idx="664">
                  <c:v>17.332833899386895</c:v>
                </c:pt>
                <c:pt idx="665">
                  <c:v>17.332833899386895</c:v>
                </c:pt>
                <c:pt idx="666">
                  <c:v>17.320513687258597</c:v>
                </c:pt>
                <c:pt idx="667">
                  <c:v>17.317688406861919</c:v>
                </c:pt>
                <c:pt idx="668">
                  <c:v>17.335015785693884</c:v>
                </c:pt>
                <c:pt idx="669">
                  <c:v>17.478732428427989</c:v>
                </c:pt>
                <c:pt idx="670">
                  <c:v>17.584859382564378</c:v>
                </c:pt>
                <c:pt idx="671">
                  <c:v>17.746531278598468</c:v>
                </c:pt>
                <c:pt idx="672">
                  <c:v>17.654955945802424</c:v>
                </c:pt>
                <c:pt idx="673">
                  <c:v>17.714188431918757</c:v>
                </c:pt>
                <c:pt idx="674">
                  <c:v>17.745672591989042</c:v>
                </c:pt>
                <c:pt idx="675">
                  <c:v>17.793325648490274</c:v>
                </c:pt>
                <c:pt idx="676">
                  <c:v>17.793325648490274</c:v>
                </c:pt>
                <c:pt idx="677">
                  <c:v>17.808094561345726</c:v>
                </c:pt>
                <c:pt idx="678">
                  <c:v>17.771024664675924</c:v>
                </c:pt>
                <c:pt idx="679">
                  <c:v>17.853579169802167</c:v>
                </c:pt>
                <c:pt idx="680">
                  <c:v>17.978540826725226</c:v>
                </c:pt>
                <c:pt idx="681">
                  <c:v>18.339933488143068</c:v>
                </c:pt>
                <c:pt idx="682">
                  <c:v>18.410778780929455</c:v>
                </c:pt>
                <c:pt idx="683">
                  <c:v>18.548506955436618</c:v>
                </c:pt>
                <c:pt idx="684">
                  <c:v>18.469387657037476</c:v>
                </c:pt>
                <c:pt idx="685">
                  <c:v>18.448776748671762</c:v>
                </c:pt>
                <c:pt idx="686">
                  <c:v>18.468407123455854</c:v>
                </c:pt>
                <c:pt idx="687">
                  <c:v>18.468407123455854</c:v>
                </c:pt>
                <c:pt idx="688">
                  <c:v>18.506945179550716</c:v>
                </c:pt>
                <c:pt idx="689">
                  <c:v>18.51584781351691</c:v>
                </c:pt>
                <c:pt idx="690">
                  <c:v>18.512022039964933</c:v>
                </c:pt>
                <c:pt idx="691">
                  <c:v>18.490084121836702</c:v>
                </c:pt>
                <c:pt idx="692">
                  <c:v>18.475916036445966</c:v>
                </c:pt>
                <c:pt idx="693">
                  <c:v>18.575333020815936</c:v>
                </c:pt>
                <c:pt idx="694">
                  <c:v>18.606135736405221</c:v>
                </c:pt>
                <c:pt idx="695">
                  <c:v>18.651168151024766</c:v>
                </c:pt>
                <c:pt idx="696">
                  <c:v>18.654041497437117</c:v>
                </c:pt>
                <c:pt idx="697">
                  <c:v>18.639150662840922</c:v>
                </c:pt>
                <c:pt idx="698">
                  <c:v>18.639150662840922</c:v>
                </c:pt>
                <c:pt idx="699">
                  <c:v>18.639772690589982</c:v>
                </c:pt>
                <c:pt idx="700">
                  <c:v>18.66904880929912</c:v>
                </c:pt>
                <c:pt idx="701">
                  <c:v>18.689990180932124</c:v>
                </c:pt>
                <c:pt idx="702">
                  <c:v>18.699140955452339</c:v>
                </c:pt>
                <c:pt idx="703">
                  <c:v>18.688244276462822</c:v>
                </c:pt>
                <c:pt idx="704">
                  <c:v>18.693002894461543</c:v>
                </c:pt>
                <c:pt idx="705">
                  <c:v>18.719762598770007</c:v>
                </c:pt>
                <c:pt idx="706">
                  <c:v>18.87205391776498</c:v>
                </c:pt>
                <c:pt idx="707">
                  <c:v>18.838119362627463</c:v>
                </c:pt>
                <c:pt idx="708">
                  <c:v>18.832317216622904</c:v>
                </c:pt>
                <c:pt idx="709">
                  <c:v>18.832317216622904</c:v>
                </c:pt>
                <c:pt idx="710">
                  <c:v>18.825877169301883</c:v>
                </c:pt>
                <c:pt idx="711">
                  <c:v>18.781226293423508</c:v>
                </c:pt>
                <c:pt idx="712">
                  <c:v>18.789920291622444</c:v>
                </c:pt>
                <c:pt idx="713">
                  <c:v>18.798176531922749</c:v>
                </c:pt>
                <c:pt idx="714">
                  <c:v>18.800023481186063</c:v>
                </c:pt>
                <c:pt idx="715">
                  <c:v>18.785216435104026</c:v>
                </c:pt>
                <c:pt idx="716">
                  <c:v>18.786920901031603</c:v>
                </c:pt>
                <c:pt idx="717">
                  <c:v>18.84275159699154</c:v>
                </c:pt>
                <c:pt idx="718">
                  <c:v>18.914253818687019</c:v>
                </c:pt>
                <c:pt idx="719">
                  <c:v>18.790072557650934</c:v>
                </c:pt>
                <c:pt idx="720">
                  <c:v>18.790072557650934</c:v>
                </c:pt>
                <c:pt idx="721">
                  <c:v>18.743444873758726</c:v>
                </c:pt>
                <c:pt idx="722">
                  <c:v>18.674022838461298</c:v>
                </c:pt>
                <c:pt idx="723">
                  <c:v>18.650271173417778</c:v>
                </c:pt>
                <c:pt idx="724">
                  <c:v>18.654288909694856</c:v>
                </c:pt>
                <c:pt idx="725">
                  <c:v>18.669367387072558</c:v>
                </c:pt>
                <c:pt idx="726">
                  <c:v>18.706627939875755</c:v>
                </c:pt>
                <c:pt idx="727">
                  <c:v>18.704752900992865</c:v>
                </c:pt>
                <c:pt idx="728">
                  <c:v>18.778219955304397</c:v>
                </c:pt>
                <c:pt idx="729">
                  <c:v>18.825993927187199</c:v>
                </c:pt>
                <c:pt idx="730">
                  <c:v>18.960920147794209</c:v>
                </c:pt>
                <c:pt idx="731">
                  <c:v>18.960920147794209</c:v>
                </c:pt>
                <c:pt idx="732">
                  <c:v>18.919310264685542</c:v>
                </c:pt>
                <c:pt idx="733">
                  <c:v>18.929999492952632</c:v>
                </c:pt>
                <c:pt idx="734">
                  <c:v>18.964899657450818</c:v>
                </c:pt>
                <c:pt idx="735">
                  <c:v>18.976162621901093</c:v>
                </c:pt>
                <c:pt idx="736">
                  <c:v>19.008236187680485</c:v>
                </c:pt>
                <c:pt idx="737">
                  <c:v>19.045354428840675</c:v>
                </c:pt>
                <c:pt idx="738">
                  <c:v>19.057238154845965</c:v>
                </c:pt>
                <c:pt idx="739">
                  <c:v>19.101917971753718</c:v>
                </c:pt>
                <c:pt idx="740">
                  <c:v>19.115438017616462</c:v>
                </c:pt>
                <c:pt idx="741">
                  <c:v>19.175635432325524</c:v>
                </c:pt>
                <c:pt idx="742">
                  <c:v>19.175635432325524</c:v>
                </c:pt>
                <c:pt idx="743">
                  <c:v>19.317823045217018</c:v>
                </c:pt>
                <c:pt idx="744">
                  <c:v>19.268761134611449</c:v>
                </c:pt>
                <c:pt idx="745">
                  <c:v>19.278953070403322</c:v>
                </c:pt>
                <c:pt idx="746">
                  <c:v>19.323302959943895</c:v>
                </c:pt>
                <c:pt idx="747">
                  <c:v>19.320958472530886</c:v>
                </c:pt>
                <c:pt idx="748">
                  <c:v>19.356608068712298</c:v>
                </c:pt>
                <c:pt idx="749">
                  <c:v>19.394599730549508</c:v>
                </c:pt>
                <c:pt idx="750">
                  <c:v>19.434295393063575</c:v>
                </c:pt>
                <c:pt idx="751">
                  <c:v>19.430017908560526</c:v>
                </c:pt>
                <c:pt idx="752">
                  <c:v>19.459289395663443</c:v>
                </c:pt>
                <c:pt idx="753">
                  <c:v>19.459289395663443</c:v>
                </c:pt>
                <c:pt idx="754">
                  <c:v>19.514072365019661</c:v>
                </c:pt>
                <c:pt idx="755">
                  <c:v>19.601671506666584</c:v>
                </c:pt>
                <c:pt idx="756">
                  <c:v>19.546869751929908</c:v>
                </c:pt>
                <c:pt idx="757">
                  <c:v>19.54946647492887</c:v>
                </c:pt>
                <c:pt idx="758">
                  <c:v>19.560006583020879</c:v>
                </c:pt>
                <c:pt idx="759">
                  <c:v>19.553490861576154</c:v>
                </c:pt>
                <c:pt idx="760">
                  <c:v>19.590148168128</c:v>
                </c:pt>
                <c:pt idx="761">
                  <c:v>19.610291944371127</c:v>
                </c:pt>
                <c:pt idx="762">
                  <c:v>19.628748972568097</c:v>
                </c:pt>
                <c:pt idx="763">
                  <c:v>19.60471338710477</c:v>
                </c:pt>
                <c:pt idx="764">
                  <c:v>19.60471338710477</c:v>
                </c:pt>
                <c:pt idx="765">
                  <c:v>19.626725509283833</c:v>
                </c:pt>
                <c:pt idx="766">
                  <c:v>19.671260413641647</c:v>
                </c:pt>
                <c:pt idx="767">
                  <c:v>19.777135016641211</c:v>
                </c:pt>
                <c:pt idx="768">
                  <c:v>19.723391315369966</c:v>
                </c:pt>
                <c:pt idx="769">
                  <c:v>19.717389967892483</c:v>
                </c:pt>
                <c:pt idx="770">
                  <c:v>19.719739478395091</c:v>
                </c:pt>
                <c:pt idx="771">
                  <c:v>19.715832514540839</c:v>
                </c:pt>
                <c:pt idx="772">
                  <c:v>19.76695442222853</c:v>
                </c:pt>
                <c:pt idx="773">
                  <c:v>19.782244998716504</c:v>
                </c:pt>
                <c:pt idx="774">
                  <c:v>19.792332881509761</c:v>
                </c:pt>
                <c:pt idx="775">
                  <c:v>19.792332881509761</c:v>
                </c:pt>
                <c:pt idx="776">
                  <c:v>19.80491861694934</c:v>
                </c:pt>
                <c:pt idx="777">
                  <c:v>19.837482464572638</c:v>
                </c:pt>
                <c:pt idx="778">
                  <c:v>19.869975359308722</c:v>
                </c:pt>
                <c:pt idx="779">
                  <c:v>20.009800434234098</c:v>
                </c:pt>
                <c:pt idx="780">
                  <c:v>19.928121356550406</c:v>
                </c:pt>
                <c:pt idx="781">
                  <c:v>19.916262514878895</c:v>
                </c:pt>
                <c:pt idx="782">
                  <c:v>19.935756784396119</c:v>
                </c:pt>
                <c:pt idx="783">
                  <c:v>19.955165711035729</c:v>
                </c:pt>
                <c:pt idx="784">
                  <c:v>20.003277504025156</c:v>
                </c:pt>
                <c:pt idx="785">
                  <c:v>20.005282195100367</c:v>
                </c:pt>
                <c:pt idx="786">
                  <c:v>20.005282195100367</c:v>
                </c:pt>
                <c:pt idx="787">
                  <c:v>19.98304776142637</c:v>
                </c:pt>
                <c:pt idx="788">
                  <c:v>19.996082529449044</c:v>
                </c:pt>
                <c:pt idx="789">
                  <c:v>19.998187966802803</c:v>
                </c:pt>
                <c:pt idx="790">
                  <c:v>20.051487916656431</c:v>
                </c:pt>
                <c:pt idx="791">
                  <c:v>20.152361851615851</c:v>
                </c:pt>
                <c:pt idx="792">
                  <c:v>20.079023922502842</c:v>
                </c:pt>
                <c:pt idx="793">
                  <c:v>20.06432230895841</c:v>
                </c:pt>
                <c:pt idx="794">
                  <c:v>20.054220735621943</c:v>
                </c:pt>
                <c:pt idx="795">
                  <c:v>20.059896017266603</c:v>
                </c:pt>
                <c:pt idx="796">
                  <c:v>20.09079710075444</c:v>
                </c:pt>
                <c:pt idx="797">
                  <c:v>20.09079710075444</c:v>
                </c:pt>
                <c:pt idx="798">
                  <c:v>20.099375359999993</c:v>
                </c:pt>
                <c:pt idx="799">
                  <c:v>20.119667390893454</c:v>
                </c:pt>
                <c:pt idx="800">
                  <c:v>20.176788748541135</c:v>
                </c:pt>
                <c:pt idx="801">
                  <c:v>20.174379065471197</c:v>
                </c:pt>
                <c:pt idx="802">
                  <c:v>20.229682483859833</c:v>
                </c:pt>
                <c:pt idx="803">
                  <c:v>20.338641074870985</c:v>
                </c:pt>
                <c:pt idx="804">
                  <c:v>20.267529163360532</c:v>
                </c:pt>
                <c:pt idx="805">
                  <c:v>20.281411227539618</c:v>
                </c:pt>
                <c:pt idx="806">
                  <c:v>20.261373676605832</c:v>
                </c:pt>
                <c:pt idx="807">
                  <c:v>20.266200568951241</c:v>
                </c:pt>
                <c:pt idx="808">
                  <c:v>20.266200568951241</c:v>
                </c:pt>
                <c:pt idx="809">
                  <c:v>20.298422131848508</c:v>
                </c:pt>
                <c:pt idx="810">
                  <c:v>20.293428038704729</c:v>
                </c:pt>
                <c:pt idx="811">
                  <c:v>20.289151624396162</c:v>
                </c:pt>
                <c:pt idx="812">
                  <c:v>20.299083131464144</c:v>
                </c:pt>
                <c:pt idx="813">
                  <c:v>20.295879487523457</c:v>
                </c:pt>
                <c:pt idx="814">
                  <c:v>20.337415419357768</c:v>
                </c:pt>
                <c:pt idx="815">
                  <c:v>20.457326645535449</c:v>
                </c:pt>
                <c:pt idx="816">
                  <c:v>20.377437790707251</c:v>
                </c:pt>
                <c:pt idx="817">
                  <c:v>20.387286078437942</c:v>
                </c:pt>
                <c:pt idx="818">
                  <c:v>20.371068827363398</c:v>
                </c:pt>
                <c:pt idx="819">
                  <c:v>20.371068827363398</c:v>
                </c:pt>
                <c:pt idx="820">
                  <c:v>20.383804730372177</c:v>
                </c:pt>
                <c:pt idx="821">
                  <c:v>20.405499626566321</c:v>
                </c:pt>
                <c:pt idx="822">
                  <c:v>20.398612851310133</c:v>
                </c:pt>
                <c:pt idx="823">
                  <c:v>20.395413183938775</c:v>
                </c:pt>
                <c:pt idx="824">
                  <c:v>20.399767374893305</c:v>
                </c:pt>
                <c:pt idx="825">
                  <c:v>20.410667122965648</c:v>
                </c:pt>
                <c:pt idx="826">
                  <c:v>20.456612870156022</c:v>
                </c:pt>
                <c:pt idx="827">
                  <c:v>20.515326325602537</c:v>
                </c:pt>
                <c:pt idx="828">
                  <c:v>20.50598310070399</c:v>
                </c:pt>
                <c:pt idx="829">
                  <c:v>20.496505315951723</c:v>
                </c:pt>
                <c:pt idx="830">
                  <c:v>20.496505315951723</c:v>
                </c:pt>
                <c:pt idx="831">
                  <c:v>20.500144841152824</c:v>
                </c:pt>
                <c:pt idx="832">
                  <c:v>20.521150066924559</c:v>
                </c:pt>
                <c:pt idx="833">
                  <c:v>20.560543076523583</c:v>
                </c:pt>
                <c:pt idx="834">
                  <c:v>20.538024429674902</c:v>
                </c:pt>
                <c:pt idx="835">
                  <c:v>20.530630285956271</c:v>
                </c:pt>
                <c:pt idx="836">
                  <c:v>20.540250013080836</c:v>
                </c:pt>
                <c:pt idx="837">
                  <c:v>20.55501146260826</c:v>
                </c:pt>
                <c:pt idx="838">
                  <c:v>20.6683519189307</c:v>
                </c:pt>
                <c:pt idx="839">
                  <c:v>20.627123988380475</c:v>
                </c:pt>
                <c:pt idx="840">
                  <c:v>20.622614624946362</c:v>
                </c:pt>
                <c:pt idx="841">
                  <c:v>20.622614624946362</c:v>
                </c:pt>
                <c:pt idx="842">
                  <c:v>20.607481589772004</c:v>
                </c:pt>
                <c:pt idx="843">
                  <c:v>20.607992305546087</c:v>
                </c:pt>
                <c:pt idx="844">
                  <c:v>20.609309175410804</c:v>
                </c:pt>
                <c:pt idx="845">
                  <c:v>20.650999793744173</c:v>
                </c:pt>
                <c:pt idx="846">
                  <c:v>20.645426930745877</c:v>
                </c:pt>
                <c:pt idx="847">
                  <c:v>20.636266642297123</c:v>
                </c:pt>
                <c:pt idx="848">
                  <c:v>20.645191263824</c:v>
                </c:pt>
                <c:pt idx="849">
                  <c:v>20.685107351571794</c:v>
                </c:pt>
                <c:pt idx="850">
                  <c:v>20.789521510159126</c:v>
                </c:pt>
                <c:pt idx="851">
                  <c:v>20.743427415429551</c:v>
                </c:pt>
                <c:pt idx="852">
                  <c:v>20.743427415429551</c:v>
                </c:pt>
                <c:pt idx="853">
                  <c:v>20.736306473259368</c:v>
                </c:pt>
                <c:pt idx="854">
                  <c:v>20.756140450677776</c:v>
                </c:pt>
                <c:pt idx="855">
                  <c:v>20.765187802257721</c:v>
                </c:pt>
                <c:pt idx="856">
                  <c:v>20.770409833897194</c:v>
                </c:pt>
                <c:pt idx="857">
                  <c:v>20.816040589342123</c:v>
                </c:pt>
                <c:pt idx="858">
                  <c:v>20.811088648884475</c:v>
                </c:pt>
                <c:pt idx="859">
                  <c:v>20.782531713196619</c:v>
                </c:pt>
                <c:pt idx="860">
                  <c:v>20.789124586910752</c:v>
                </c:pt>
                <c:pt idx="861">
                  <c:v>20.834616557709943</c:v>
                </c:pt>
                <c:pt idx="862">
                  <c:v>20.920902438065969</c:v>
                </c:pt>
                <c:pt idx="863">
                  <c:v>20.920902438065969</c:v>
                </c:pt>
                <c:pt idx="864">
                  <c:v>20.859242440689062</c:v>
                </c:pt>
                <c:pt idx="865">
                  <c:v>20.846474050547098</c:v>
                </c:pt>
                <c:pt idx="866">
                  <c:v>20.858631634185258</c:v>
                </c:pt>
                <c:pt idx="867">
                  <c:v>20.842519104428785</c:v>
                </c:pt>
                <c:pt idx="868">
                  <c:v>20.847770400870139</c:v>
                </c:pt>
                <c:pt idx="869">
                  <c:v>20.883572623340349</c:v>
                </c:pt>
                <c:pt idx="870">
                  <c:v>20.874226688017892</c:v>
                </c:pt>
                <c:pt idx="871">
                  <c:v>20.904848177278854</c:v>
                </c:pt>
                <c:pt idx="872">
                  <c:v>20.887860923576671</c:v>
                </c:pt>
                <c:pt idx="873">
                  <c:v>20.916542625880702</c:v>
                </c:pt>
                <c:pt idx="874">
                  <c:v>20.916542625880702</c:v>
                </c:pt>
                <c:pt idx="875">
                  <c:v>21.023410004606234</c:v>
                </c:pt>
                <c:pt idx="876">
                  <c:v>20.960781338550788</c:v>
                </c:pt>
                <c:pt idx="877">
                  <c:v>20.949205804010912</c:v>
                </c:pt>
                <c:pt idx="878">
                  <c:v>20.931467071027157</c:v>
                </c:pt>
                <c:pt idx="879">
                  <c:v>20.93175536148329</c:v>
                </c:pt>
                <c:pt idx="880">
                  <c:v>20.93494193644112</c:v>
                </c:pt>
                <c:pt idx="881">
                  <c:v>20.940601594114788</c:v>
                </c:pt>
                <c:pt idx="882">
                  <c:v>20.935246415013214</c:v>
                </c:pt>
                <c:pt idx="883">
                  <c:v>20.938611195196287</c:v>
                </c:pt>
                <c:pt idx="884">
                  <c:v>20.970866935004693</c:v>
                </c:pt>
                <c:pt idx="885">
                  <c:v>20.970866935004693</c:v>
                </c:pt>
                <c:pt idx="886">
                  <c:v>21.013877323432052</c:v>
                </c:pt>
                <c:pt idx="887">
                  <c:v>21.117279247611016</c:v>
                </c:pt>
                <c:pt idx="888">
                  <c:v>21.071412151578031</c:v>
                </c:pt>
                <c:pt idx="889">
                  <c:v>21.074583389775757</c:v>
                </c:pt>
                <c:pt idx="890">
                  <c:v>21.062213833842439</c:v>
                </c:pt>
                <c:pt idx="891">
                  <c:v>21.056156622679104</c:v>
                </c:pt>
                <c:pt idx="892">
                  <c:v>21.063797441587532</c:v>
                </c:pt>
                <c:pt idx="893">
                  <c:v>21.071264519703952</c:v>
                </c:pt>
                <c:pt idx="894">
                  <c:v>21.064584285497226</c:v>
                </c:pt>
                <c:pt idx="895">
                  <c:v>21.066882076899311</c:v>
                </c:pt>
                <c:pt idx="896">
                  <c:v>21.066882076899311</c:v>
                </c:pt>
                <c:pt idx="897">
                  <c:v>21.100252851338219</c:v>
                </c:pt>
                <c:pt idx="898">
                  <c:v>21.117160798853988</c:v>
                </c:pt>
                <c:pt idx="899">
                  <c:v>21.202379382015316</c:v>
                </c:pt>
                <c:pt idx="900">
                  <c:v>21.160843640730327</c:v>
                </c:pt>
                <c:pt idx="901">
                  <c:v>21.141471434551441</c:v>
                </c:pt>
                <c:pt idx="902">
                  <c:v>21.14583512229725</c:v>
                </c:pt>
                <c:pt idx="903">
                  <c:v>21.132175847339184</c:v>
                </c:pt>
                <c:pt idx="904">
                  <c:v>21.167089493073362</c:v>
                </c:pt>
                <c:pt idx="905">
                  <c:v>21.170654861707579</c:v>
                </c:pt>
                <c:pt idx="906">
                  <c:v>21.170030621524241</c:v>
                </c:pt>
                <c:pt idx="907">
                  <c:v>21.170030621524241</c:v>
                </c:pt>
                <c:pt idx="908">
                  <c:v>21.179128936389596</c:v>
                </c:pt>
                <c:pt idx="909">
                  <c:v>21.182980398751091</c:v>
                </c:pt>
                <c:pt idx="910">
                  <c:v>21.211362479302991</c:v>
                </c:pt>
                <c:pt idx="911">
                  <c:v>21.329393350667821</c:v>
                </c:pt>
                <c:pt idx="912">
                  <c:v>21.271598465453941</c:v>
                </c:pt>
                <c:pt idx="913">
                  <c:v>21.268602523007939</c:v>
                </c:pt>
                <c:pt idx="914">
                  <c:v>21.274915399760047</c:v>
                </c:pt>
                <c:pt idx="915">
                  <c:v>21.269546982661609</c:v>
                </c:pt>
                <c:pt idx="916">
                  <c:v>21.304381649998593</c:v>
                </c:pt>
                <c:pt idx="917">
                  <c:v>21.297015178569161</c:v>
                </c:pt>
                <c:pt idx="918">
                  <c:v>21.297015178569161</c:v>
                </c:pt>
                <c:pt idx="919">
                  <c:v>21.295572564979476</c:v>
                </c:pt>
                <c:pt idx="920">
                  <c:v>21.354378426028145</c:v>
                </c:pt>
                <c:pt idx="921">
                  <c:v>21.344850862007373</c:v>
                </c:pt>
                <c:pt idx="922">
                  <c:v>21.364000385952529</c:v>
                </c:pt>
                <c:pt idx="923">
                  <c:v>21.457161052848498</c:v>
                </c:pt>
                <c:pt idx="924">
                  <c:v>21.405627299158752</c:v>
                </c:pt>
                <c:pt idx="925">
                  <c:v>21.385688431157153</c:v>
                </c:pt>
                <c:pt idx="926">
                  <c:v>21.413831331140127</c:v>
                </c:pt>
                <c:pt idx="927">
                  <c:v>21.429323543724088</c:v>
                </c:pt>
                <c:pt idx="928">
                  <c:v>21.467614442462789</c:v>
                </c:pt>
                <c:pt idx="929">
                  <c:v>21.467614442462789</c:v>
                </c:pt>
                <c:pt idx="930">
                  <c:v>21.439701146959671</c:v>
                </c:pt>
                <c:pt idx="931">
                  <c:v>21.449420580962457</c:v>
                </c:pt>
                <c:pt idx="932">
                  <c:v>21.454492083565057</c:v>
                </c:pt>
                <c:pt idx="933">
                  <c:v>21.442769273824986</c:v>
                </c:pt>
                <c:pt idx="934">
                  <c:v>21.482395175740457</c:v>
                </c:pt>
                <c:pt idx="935">
                  <c:v>21.547462852614277</c:v>
                </c:pt>
                <c:pt idx="936">
                  <c:v>21.500236727404374</c:v>
                </c:pt>
                <c:pt idx="937">
                  <c:v>21.500830917176643</c:v>
                </c:pt>
                <c:pt idx="938">
                  <c:v>21.485779463825541</c:v>
                </c:pt>
                <c:pt idx="939">
                  <c:v>21.499342641761718</c:v>
                </c:pt>
                <c:pt idx="940">
                  <c:v>21.499342641761718</c:v>
                </c:pt>
                <c:pt idx="941">
                  <c:v>21.517804712941039</c:v>
                </c:pt>
                <c:pt idx="942">
                  <c:v>21.515953456633543</c:v>
                </c:pt>
                <c:pt idx="943">
                  <c:v>21.530454465269088</c:v>
                </c:pt>
                <c:pt idx="944">
                  <c:v>21.533323900681641</c:v>
                </c:pt>
                <c:pt idx="945">
                  <c:v>21.519045888030192</c:v>
                </c:pt>
                <c:pt idx="946">
                  <c:v>21.576526806746745</c:v>
                </c:pt>
                <c:pt idx="947">
                  <c:v>21.645044614153196</c:v>
                </c:pt>
                <c:pt idx="948">
                  <c:v>21.615397289154902</c:v>
                </c:pt>
                <c:pt idx="949">
                  <c:v>21.618523101823886</c:v>
                </c:pt>
                <c:pt idx="950">
                  <c:v>21.625086067544736</c:v>
                </c:pt>
                <c:pt idx="951">
                  <c:v>21.625086067544736</c:v>
                </c:pt>
                <c:pt idx="952">
                  <c:v>21.636425558118223</c:v>
                </c:pt>
                <c:pt idx="953">
                  <c:v>21.64265017719584</c:v>
                </c:pt>
                <c:pt idx="954">
                  <c:v>21.652976586412198</c:v>
                </c:pt>
                <c:pt idx="955">
                  <c:v>21.658377993247559</c:v>
                </c:pt>
                <c:pt idx="956">
                  <c:v>21.662848941512948</c:v>
                </c:pt>
                <c:pt idx="957">
                  <c:v>21.686756559314691</c:v>
                </c:pt>
                <c:pt idx="958">
                  <c:v>21.72168722090646</c:v>
                </c:pt>
                <c:pt idx="959">
                  <c:v>21.784454920258362</c:v>
                </c:pt>
                <c:pt idx="960">
                  <c:v>21.778076419701975</c:v>
                </c:pt>
                <c:pt idx="961">
                  <c:v>21.783314905849082</c:v>
                </c:pt>
                <c:pt idx="962">
                  <c:v>21.783314905849082</c:v>
                </c:pt>
                <c:pt idx="963">
                  <c:v>21.796677641448376</c:v>
                </c:pt>
                <c:pt idx="964">
                  <c:v>21.802907052007718</c:v>
                </c:pt>
                <c:pt idx="965">
                  <c:v>21.811770970200691</c:v>
                </c:pt>
                <c:pt idx="966">
                  <c:v>21.830330635028975</c:v>
                </c:pt>
                <c:pt idx="967">
                  <c:v>21.840151614897739</c:v>
                </c:pt>
                <c:pt idx="968">
                  <c:v>21.841410670330571</c:v>
                </c:pt>
                <c:pt idx="969">
                  <c:v>21.856631931366284</c:v>
                </c:pt>
                <c:pt idx="970">
                  <c:v>21.932815674163376</c:v>
                </c:pt>
                <c:pt idx="971">
                  <c:v>21.917027572289847</c:v>
                </c:pt>
                <c:pt idx="972">
                  <c:v>21.909761652062887</c:v>
                </c:pt>
                <c:pt idx="973">
                  <c:v>21.909761652062887</c:v>
                </c:pt>
                <c:pt idx="974">
                  <c:v>21.918596964671153</c:v>
                </c:pt>
                <c:pt idx="975">
                  <c:v>21.923766103164784</c:v>
                </c:pt>
                <c:pt idx="976">
                  <c:v>21.942736069572554</c:v>
                </c:pt>
                <c:pt idx="977">
                  <c:v>21.959893765133518</c:v>
                </c:pt>
                <c:pt idx="978">
                  <c:v>21.964482796648589</c:v>
                </c:pt>
                <c:pt idx="979">
                  <c:v>21.968460958388818</c:v>
                </c:pt>
                <c:pt idx="980">
                  <c:v>21.97373036161375</c:v>
                </c:pt>
                <c:pt idx="981">
                  <c:v>22.019187636875149</c:v>
                </c:pt>
                <c:pt idx="982">
                  <c:v>22.077160241277337</c:v>
                </c:pt>
                <c:pt idx="983">
                  <c:v>22.062439800167802</c:v>
                </c:pt>
                <c:pt idx="984">
                  <c:v>22.062439800167802</c:v>
                </c:pt>
                <c:pt idx="985">
                  <c:v>22.058866193563428</c:v>
                </c:pt>
                <c:pt idx="986">
                  <c:v>22.054868240782447</c:v>
                </c:pt>
                <c:pt idx="987">
                  <c:v>22.062426174433739</c:v>
                </c:pt>
                <c:pt idx="988">
                  <c:v>22.043300055789164</c:v>
                </c:pt>
                <c:pt idx="989">
                  <c:v>22.06068632370452</c:v>
                </c:pt>
                <c:pt idx="990">
                  <c:v>22.065077076144679</c:v>
                </c:pt>
                <c:pt idx="991">
                  <c:v>22.053243468222743</c:v>
                </c:pt>
                <c:pt idx="992">
                  <c:v>22.084860986135091</c:v>
                </c:pt>
                <c:pt idx="993">
                  <c:v>22.109257181588944</c:v>
                </c:pt>
                <c:pt idx="994">
                  <c:v>22.17421553262545</c:v>
                </c:pt>
                <c:pt idx="995">
                  <c:v>22.17421553262545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18771808"/>
        <c:axId val="-1518773440"/>
      </c:scatterChart>
      <c:valAx>
        <c:axId val="-1518771808"/>
        <c:scaling>
          <c:orientation val="minMax"/>
          <c:max val="8"/>
          <c:min val="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LN Inflación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518773440"/>
        <c:crosses val="autoZero"/>
        <c:crossBetween val="midCat"/>
      </c:valAx>
      <c:valAx>
        <c:axId val="-1518773440"/>
        <c:scaling>
          <c:orientation val="minMax"/>
          <c:max val="14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LN Oferta monetaria</a:t>
                </a:r>
              </a:p>
              <a:p>
                <a:pPr>
                  <a:defRPr b="1"/>
                </a:pP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51877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LN Inflación</a:t>
            </a:r>
            <a:r>
              <a:rPr lang="en-US" sz="1000" b="1" baseline="0"/>
              <a:t> VS LN Oferta Monetaria, 1935-1962</a:t>
            </a:r>
            <a:endParaRPr lang="en-US" sz="1000" b="1"/>
          </a:p>
        </c:rich>
      </c:tx>
      <c:layout>
        <c:manualLayout>
          <c:xMode val="edge"/>
          <c:yMode val="edge"/>
          <c:x val="0.21439486980223174"/>
          <c:y val="4.52611832705335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'Inf-OM'!$G$5</c:f>
              <c:strCache>
                <c:ptCount val="1"/>
                <c:pt idx="0">
                  <c:v>0.995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6157988297051308"/>
                  <c:y val="-3.401237337460535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'Inf-OM'!$D$6:$D$341</c:f>
              <c:numCache>
                <c:formatCode>0.0</c:formatCode>
                <c:ptCount val="336"/>
                <c:pt idx="0">
                  <c:v>3.1871638522548746</c:v>
                </c:pt>
                <c:pt idx="1">
                  <c:v>3.1797837449572519</c:v>
                </c:pt>
                <c:pt idx="2">
                  <c:v>3.1808413865153877</c:v>
                </c:pt>
                <c:pt idx="3">
                  <c:v>3.1680752556923522</c:v>
                </c:pt>
                <c:pt idx="4">
                  <c:v>3.1648580947405764</c:v>
                </c:pt>
                <c:pt idx="5">
                  <c:v>3.1702142939411013</c:v>
                </c:pt>
                <c:pt idx="6">
                  <c:v>3.1797837449572519</c:v>
                </c:pt>
                <c:pt idx="7">
                  <c:v>3.1829533197185311</c:v>
                </c:pt>
                <c:pt idx="8">
                  <c:v>3.1986522292616346</c:v>
                </c:pt>
                <c:pt idx="9">
                  <c:v>3.1882137211177115</c:v>
                </c:pt>
                <c:pt idx="10">
                  <c:v>3.1776651000969669</c:v>
                </c:pt>
                <c:pt idx="11">
                  <c:v>3.1723487664697338</c:v>
                </c:pt>
                <c:pt idx="12">
                  <c:v>3.1680752556923522</c:v>
                </c:pt>
                <c:pt idx="13">
                  <c:v>3.1734142966717722</c:v>
                </c:pt>
                <c:pt idx="14">
                  <c:v>3.1808413865153877</c:v>
                </c:pt>
                <c:pt idx="15">
                  <c:v>3.2007269188024954</c:v>
                </c:pt>
                <c:pt idx="16">
                  <c:v>3.213085469506292</c:v>
                </c:pt>
                <c:pt idx="17">
                  <c:v>3.2181901258179755</c:v>
                </c:pt>
                <c:pt idx="18">
                  <c:v>3.2453138378171182</c:v>
                </c:pt>
                <c:pt idx="19">
                  <c:v>3.2649415532975592</c:v>
                </c:pt>
                <c:pt idx="20">
                  <c:v>3.2993288956070348</c:v>
                </c:pt>
                <c:pt idx="21">
                  <c:v>3.3021418369836497</c:v>
                </c:pt>
                <c:pt idx="22">
                  <c:v>3.3114615689324518</c:v>
                </c:pt>
                <c:pt idx="23">
                  <c:v>3.2898948633736764</c:v>
                </c:pt>
                <c:pt idx="24">
                  <c:v>3.3316642762499717</c:v>
                </c:pt>
                <c:pt idx="25">
                  <c:v>3.3550256261631453</c:v>
                </c:pt>
                <c:pt idx="26">
                  <c:v>3.3576863816131719</c:v>
                </c:pt>
                <c:pt idx="27">
                  <c:v>3.3830484755964503</c:v>
                </c:pt>
                <c:pt idx="28">
                  <c:v>3.4035620154295532</c:v>
                </c:pt>
                <c:pt idx="29">
                  <c:v>3.4482344554811459</c:v>
                </c:pt>
                <c:pt idx="30">
                  <c:v>3.457896366392883</c:v>
                </c:pt>
                <c:pt idx="31">
                  <c:v>3.4417409261705978</c:v>
                </c:pt>
                <c:pt idx="32">
                  <c:v>3.4425549270295446</c:v>
                </c:pt>
                <c:pt idx="33">
                  <c:v>3.4401109339596667</c:v>
                </c:pt>
                <c:pt idx="34">
                  <c:v>3.4360242915742143</c:v>
                </c:pt>
                <c:pt idx="35">
                  <c:v>3.4044076814418966</c:v>
                </c:pt>
                <c:pt idx="36">
                  <c:v>3.42945072640756</c:v>
                </c:pt>
                <c:pt idx="37">
                  <c:v>3.4586973275890878</c:v>
                </c:pt>
                <c:pt idx="38">
                  <c:v>3.455489626362318</c:v>
                </c:pt>
                <c:pt idx="39">
                  <c:v>3.457896366392883</c:v>
                </c:pt>
                <c:pt idx="40">
                  <c:v>3.4800842813682449</c:v>
                </c:pt>
                <c:pt idx="41">
                  <c:v>3.4730059977846488</c:v>
                </c:pt>
                <c:pt idx="42">
                  <c:v>3.4730059977846488</c:v>
                </c:pt>
                <c:pt idx="43">
                  <c:v>3.4722164201676313</c:v>
                </c:pt>
                <c:pt idx="44">
                  <c:v>3.4964080017799537</c:v>
                </c:pt>
                <c:pt idx="45">
                  <c:v>3.4971787147275455</c:v>
                </c:pt>
                <c:pt idx="46">
                  <c:v>3.4871128147928303</c:v>
                </c:pt>
                <c:pt idx="47">
                  <c:v>3.4594976477598567</c:v>
                </c:pt>
                <c:pt idx="48">
                  <c:v>3.4618947723595781</c:v>
                </c:pt>
                <c:pt idx="49">
                  <c:v>3.4562925168109082</c:v>
                </c:pt>
                <c:pt idx="50">
                  <c:v>3.4490431898559981</c:v>
                </c:pt>
                <c:pt idx="51">
                  <c:v>3.4594976477598571</c:v>
                </c:pt>
                <c:pt idx="52">
                  <c:v>3.4682591534284297</c:v>
                </c:pt>
                <c:pt idx="53">
                  <c:v>3.4722164201676318</c:v>
                </c:pt>
                <c:pt idx="54">
                  <c:v>3.4800842813682453</c:v>
                </c:pt>
                <c:pt idx="55">
                  <c:v>3.4917712083101526</c:v>
                </c:pt>
                <c:pt idx="56">
                  <c:v>3.5048533494806544</c:v>
                </c:pt>
                <c:pt idx="57">
                  <c:v>3.5101907620753749</c:v>
                </c:pt>
                <c:pt idx="58">
                  <c:v>3.4855551820791466</c:v>
                </c:pt>
                <c:pt idx="59">
                  <c:v>3.4658772547238961</c:v>
                </c:pt>
                <c:pt idx="60">
                  <c:v>3.4797801598928872</c:v>
                </c:pt>
                <c:pt idx="61">
                  <c:v>3.4973759217832669</c:v>
                </c:pt>
                <c:pt idx="62">
                  <c:v>3.5127608406227462</c:v>
                </c:pt>
                <c:pt idx="63">
                  <c:v>3.5127608406227462</c:v>
                </c:pt>
                <c:pt idx="64">
                  <c:v>3.5079784307425315</c:v>
                </c:pt>
                <c:pt idx="65">
                  <c:v>3.5012443985611874</c:v>
                </c:pt>
                <c:pt idx="66">
                  <c:v>3.5031730394675931</c:v>
                </c:pt>
                <c:pt idx="67">
                  <c:v>3.4817506038801858</c:v>
                </c:pt>
                <c:pt idx="68">
                  <c:v>3.4708647962349346</c:v>
                </c:pt>
                <c:pt idx="69">
                  <c:v>3.4758275855770639</c:v>
                </c:pt>
                <c:pt idx="70">
                  <c:v>3.471859326401443</c:v>
                </c:pt>
                <c:pt idx="71">
                  <c:v>3.4738454243730725</c:v>
                </c:pt>
                <c:pt idx="72">
                  <c:v>3.501244398561187</c:v>
                </c:pt>
                <c:pt idx="73">
                  <c:v>3.5127608406227457</c:v>
                </c:pt>
                <c:pt idx="74">
                  <c:v>3.5222575881600031</c:v>
                </c:pt>
                <c:pt idx="75">
                  <c:v>3.5288520538852839</c:v>
                </c:pt>
                <c:pt idx="76">
                  <c:v>3.5584564360169888</c:v>
                </c:pt>
                <c:pt idx="77">
                  <c:v>3.5666271578240387</c:v>
                </c:pt>
                <c:pt idx="78">
                  <c:v>3.56027793014538</c:v>
                </c:pt>
                <c:pt idx="79">
                  <c:v>3.5630039654546182</c:v>
                </c:pt>
                <c:pt idx="80">
                  <c:v>3.573834396228988</c:v>
                </c:pt>
                <c:pt idx="81">
                  <c:v>3.585436489781535</c:v>
                </c:pt>
                <c:pt idx="82">
                  <c:v>3.5889794518578788</c:v>
                </c:pt>
                <c:pt idx="83">
                  <c:v>3.5889794518578788</c:v>
                </c:pt>
                <c:pt idx="84">
                  <c:v>3.5969055171302999</c:v>
                </c:pt>
                <c:pt idx="85">
                  <c:v>3.6142972598421692</c:v>
                </c:pt>
                <c:pt idx="86">
                  <c:v>3.632238791939121</c:v>
                </c:pt>
                <c:pt idx="87">
                  <c:v>3.6456956812997316</c:v>
                </c:pt>
                <c:pt idx="88">
                  <c:v>3.6639081052230305</c:v>
                </c:pt>
                <c:pt idx="89">
                  <c:v>3.6639081052230305</c:v>
                </c:pt>
                <c:pt idx="90">
                  <c:v>3.661444038267871</c:v>
                </c:pt>
                <c:pt idx="91">
                  <c:v>3.651526601610525</c:v>
                </c:pt>
                <c:pt idx="92">
                  <c:v>3.6573237192948511</c:v>
                </c:pt>
                <c:pt idx="93">
                  <c:v>3.6671841114289312</c:v>
                </c:pt>
                <c:pt idx="94">
                  <c:v>3.6858156750891569</c:v>
                </c:pt>
                <c:pt idx="95">
                  <c:v>3.6946051843320062</c:v>
                </c:pt>
                <c:pt idx="96">
                  <c:v>3.7103908317742982</c:v>
                </c:pt>
                <c:pt idx="97">
                  <c:v>3.7480441464875667</c:v>
                </c:pt>
                <c:pt idx="98">
                  <c:v>3.7711536355766277</c:v>
                </c:pt>
                <c:pt idx="99">
                  <c:v>3.8165341263370651</c:v>
                </c:pt>
                <c:pt idx="100">
                  <c:v>3.8558902582731385</c:v>
                </c:pt>
                <c:pt idx="101">
                  <c:v>3.8693403601613867</c:v>
                </c:pt>
                <c:pt idx="102">
                  <c:v>3.8612920269785587</c:v>
                </c:pt>
                <c:pt idx="103">
                  <c:v>3.8706754738443565</c:v>
                </c:pt>
                <c:pt idx="104">
                  <c:v>3.8793105324812371</c:v>
                </c:pt>
                <c:pt idx="105">
                  <c:v>3.8826119550902911</c:v>
                </c:pt>
                <c:pt idx="106">
                  <c:v>3.9047771389182979</c:v>
                </c:pt>
                <c:pt idx="107">
                  <c:v>3.9144018522925075</c:v>
                </c:pt>
                <c:pt idx="108">
                  <c:v>3.924567124069358</c:v>
                </c:pt>
                <c:pt idx="109">
                  <c:v>3.9556835112658111</c:v>
                </c:pt>
                <c:pt idx="110">
                  <c:v>3.9876428185282209</c:v>
                </c:pt>
                <c:pt idx="111">
                  <c:v>4.0277761486738877</c:v>
                </c:pt>
                <c:pt idx="112">
                  <c:v>4.0419286634075942</c:v>
                </c:pt>
                <c:pt idx="113">
                  <c:v>4.0547744139100423</c:v>
                </c:pt>
                <c:pt idx="114">
                  <c:v>4.0783565322163868</c:v>
                </c:pt>
                <c:pt idx="115">
                  <c:v>4.0756428263447901</c:v>
                </c:pt>
                <c:pt idx="116">
                  <c:v>4.0864537424490059</c:v>
                </c:pt>
                <c:pt idx="117">
                  <c:v>4.0955520123282678</c:v>
                </c:pt>
                <c:pt idx="118">
                  <c:v>4.1003354389351623</c:v>
                </c:pt>
                <c:pt idx="119">
                  <c:v>4.0960846355099676</c:v>
                </c:pt>
                <c:pt idx="120">
                  <c:v>4.0955520123282678</c:v>
                </c:pt>
                <c:pt idx="121">
                  <c:v>4.0971490315657544</c:v>
                </c:pt>
                <c:pt idx="122">
                  <c:v>4.1108840599559064</c:v>
                </c:pt>
                <c:pt idx="123">
                  <c:v>4.1367788263365215</c:v>
                </c:pt>
                <c:pt idx="124">
                  <c:v>4.1519998203468766</c:v>
                </c:pt>
                <c:pt idx="125">
                  <c:v>4.157022432613168</c:v>
                </c:pt>
                <c:pt idx="126">
                  <c:v>4.1650065069613884</c:v>
                </c:pt>
                <c:pt idx="127">
                  <c:v>4.1739130477775923</c:v>
                </c:pt>
                <c:pt idx="128">
                  <c:v>4.1724341221937591</c:v>
                </c:pt>
                <c:pt idx="129">
                  <c:v>4.1724341221937591</c:v>
                </c:pt>
                <c:pt idx="130">
                  <c:v>4.1905231023432119</c:v>
                </c:pt>
                <c:pt idx="131">
                  <c:v>4.1987258021353933</c:v>
                </c:pt>
                <c:pt idx="132">
                  <c:v>4.2039978009265724</c:v>
                </c:pt>
                <c:pt idx="133">
                  <c:v>4.2187074374450146</c:v>
                </c:pt>
                <c:pt idx="134">
                  <c:v>4.2433655837175923</c:v>
                </c:pt>
                <c:pt idx="135">
                  <c:v>4.256151146014564</c:v>
                </c:pt>
                <c:pt idx="136">
                  <c:v>4.2745827759181134</c:v>
                </c:pt>
                <c:pt idx="137">
                  <c:v>4.28829677098798</c:v>
                </c:pt>
                <c:pt idx="138">
                  <c:v>4.2904911980261469</c:v>
                </c:pt>
                <c:pt idx="139">
                  <c:v>4.3026917850962541</c:v>
                </c:pt>
                <c:pt idx="140">
                  <c:v>4.3388428618596775</c:v>
                </c:pt>
                <c:pt idx="141">
                  <c:v>4.3541799500578824</c:v>
                </c:pt>
                <c:pt idx="142">
                  <c:v>4.3656320179579513</c:v>
                </c:pt>
                <c:pt idx="143">
                  <c:v>4.3627812727978608</c:v>
                </c:pt>
                <c:pt idx="144">
                  <c:v>4.3793640592653169</c:v>
                </c:pt>
                <c:pt idx="145">
                  <c:v>4.3696904650869381</c:v>
                </c:pt>
                <c:pt idx="146">
                  <c:v>4.3541799500578824</c:v>
                </c:pt>
                <c:pt idx="147">
                  <c:v>4.3578752940290064</c:v>
                </c:pt>
                <c:pt idx="148">
                  <c:v>4.3570552857829759</c:v>
                </c:pt>
                <c:pt idx="149">
                  <c:v>4.342595211478228</c:v>
                </c:pt>
                <c:pt idx="150">
                  <c:v>4.323691056839075</c:v>
                </c:pt>
                <c:pt idx="151">
                  <c:v>4.325385972499066</c:v>
                </c:pt>
                <c:pt idx="152">
                  <c:v>4.340095210176143</c:v>
                </c:pt>
                <c:pt idx="153">
                  <c:v>4.3471623773992354</c:v>
                </c:pt>
                <c:pt idx="154">
                  <c:v>4.3578752940290064</c:v>
                </c:pt>
                <c:pt idx="155">
                  <c:v>4.352121065245754</c:v>
                </c:pt>
                <c:pt idx="156">
                  <c:v>4.3537685120763534</c:v>
                </c:pt>
                <c:pt idx="157">
                  <c:v>4.3805667052310771</c:v>
                </c:pt>
                <c:pt idx="158">
                  <c:v>4.380967266021532</c:v>
                </c:pt>
                <c:pt idx="159">
                  <c:v>4.3797651019817412</c:v>
                </c:pt>
                <c:pt idx="160">
                  <c:v>4.4163761579277878</c:v>
                </c:pt>
                <c:pt idx="161">
                  <c:v>4.4167626313625501</c:v>
                </c:pt>
                <c:pt idx="162">
                  <c:v>4.4229259790702189</c:v>
                </c:pt>
                <c:pt idx="163">
                  <c:v>4.4528128261673832</c:v>
                </c:pt>
                <c:pt idx="164">
                  <c:v>4.4602395220182069</c:v>
                </c:pt>
                <c:pt idx="165">
                  <c:v>4.4694459947051124</c:v>
                </c:pt>
                <c:pt idx="166">
                  <c:v>4.4613487844724924</c:v>
                </c:pt>
                <c:pt idx="167">
                  <c:v>4.4531854738333312</c:v>
                </c:pt>
                <c:pt idx="168">
                  <c:v>4.457646447773957</c:v>
                </c:pt>
                <c:pt idx="169">
                  <c:v>4.4613487844724924</c:v>
                </c:pt>
                <c:pt idx="170">
                  <c:v>4.4774781664023759</c:v>
                </c:pt>
                <c:pt idx="171">
                  <c:v>4.4962107026387113</c:v>
                </c:pt>
                <c:pt idx="172">
                  <c:v>4.5086244105506106</c:v>
                </c:pt>
                <c:pt idx="173">
                  <c:v>4.5128453102396673</c:v>
                </c:pt>
                <c:pt idx="174">
                  <c:v>4.5281712807178938</c:v>
                </c:pt>
                <c:pt idx="175">
                  <c:v>4.5229728631890724</c:v>
                </c:pt>
                <c:pt idx="176">
                  <c:v>4.5429253654761652</c:v>
                </c:pt>
                <c:pt idx="177">
                  <c:v>4.5500524955942359</c:v>
                </c:pt>
                <c:pt idx="178">
                  <c:v>4.5453067239752318</c:v>
                </c:pt>
                <c:pt idx="179">
                  <c:v>4.5422439344446861</c:v>
                </c:pt>
                <c:pt idx="180">
                  <c:v>4.5229728631890715</c:v>
                </c:pt>
                <c:pt idx="181">
                  <c:v>4.5340303359072971</c:v>
                </c:pt>
                <c:pt idx="182">
                  <c:v>4.5774057686585516</c:v>
                </c:pt>
                <c:pt idx="183">
                  <c:v>4.5878804961825814</c:v>
                </c:pt>
                <c:pt idx="184">
                  <c:v>4.5865771398560105</c:v>
                </c:pt>
                <c:pt idx="185">
                  <c:v>4.5858951632836416</c:v>
                </c:pt>
                <c:pt idx="186">
                  <c:v>4.5927702926723768</c:v>
                </c:pt>
                <c:pt idx="187">
                  <c:v>4.6099144939197867</c:v>
                </c:pt>
                <c:pt idx="188">
                  <c:v>4.6396165193687171</c:v>
                </c:pt>
                <c:pt idx="189">
                  <c:v>4.6556761603860624</c:v>
                </c:pt>
                <c:pt idx="190">
                  <c:v>4.6723862560220395</c:v>
                </c:pt>
                <c:pt idx="191">
                  <c:v>4.6828763866852192</c:v>
                </c:pt>
                <c:pt idx="192">
                  <c:v>4.7087754210735495</c:v>
                </c:pt>
                <c:pt idx="193">
                  <c:v>4.7500389218343475</c:v>
                </c:pt>
                <c:pt idx="194">
                  <c:v>4.7955446614485195</c:v>
                </c:pt>
                <c:pt idx="195">
                  <c:v>4.820276256087662</c:v>
                </c:pt>
                <c:pt idx="196">
                  <c:v>4.843141735245803</c:v>
                </c:pt>
                <c:pt idx="197">
                  <c:v>4.8590170844040932</c:v>
                </c:pt>
                <c:pt idx="198">
                  <c:v>4.8484615704645764</c:v>
                </c:pt>
                <c:pt idx="199">
                  <c:v>4.8293307740337328</c:v>
                </c:pt>
                <c:pt idx="200">
                  <c:v>4.840598498880075</c:v>
                </c:pt>
                <c:pt idx="201">
                  <c:v>4.8456785199649124</c:v>
                </c:pt>
                <c:pt idx="202">
                  <c:v>4.8657444051535199</c:v>
                </c:pt>
                <c:pt idx="203">
                  <c:v>4.8627600706829277</c:v>
                </c:pt>
                <c:pt idx="204">
                  <c:v>4.8640046259151317</c:v>
                </c:pt>
                <c:pt idx="205">
                  <c:v>4.8582668030133886</c:v>
                </c:pt>
                <c:pt idx="206">
                  <c:v>4.8677290250061143</c:v>
                </c:pt>
                <c:pt idx="207">
                  <c:v>4.875382438490357</c:v>
                </c:pt>
                <c:pt idx="208">
                  <c:v>4.8726734108515783</c:v>
                </c:pt>
                <c:pt idx="209">
                  <c:v>4.8721800709303738</c:v>
                </c:pt>
                <c:pt idx="210">
                  <c:v>4.8585169593624107</c:v>
                </c:pt>
                <c:pt idx="211">
                  <c:v>4.8585169593624107</c:v>
                </c:pt>
                <c:pt idx="212">
                  <c:v>4.8421252167338746</c:v>
                </c:pt>
                <c:pt idx="213">
                  <c:v>4.8512368970851307</c:v>
                </c:pt>
                <c:pt idx="214">
                  <c:v>4.8461851055887148</c:v>
                </c:pt>
                <c:pt idx="215">
                  <c:v>4.840598498880075</c:v>
                </c:pt>
                <c:pt idx="216">
                  <c:v>4.8259772303258925</c:v>
                </c:pt>
                <c:pt idx="217">
                  <c:v>4.8179346393028633</c:v>
                </c:pt>
                <c:pt idx="218">
                  <c:v>4.8236489405663017</c:v>
                </c:pt>
                <c:pt idx="219">
                  <c:v>4.8270102882690065</c:v>
                </c:pt>
                <c:pt idx="220">
                  <c:v>4.8411076638605248</c:v>
                </c:pt>
                <c:pt idx="221">
                  <c:v>4.8367714754567732</c:v>
                </c:pt>
                <c:pt idx="222">
                  <c:v>4.8502285783710137</c:v>
                </c:pt>
                <c:pt idx="223">
                  <c:v>4.8466914347134562</c:v>
                </c:pt>
                <c:pt idx="224">
                  <c:v>4.8537532547289945</c:v>
                </c:pt>
                <c:pt idx="225">
                  <c:v>4.8612645569445725</c:v>
                </c:pt>
                <c:pt idx="226">
                  <c:v>4.8479561370446689</c:v>
                </c:pt>
                <c:pt idx="227">
                  <c:v>4.8479561370446689</c:v>
                </c:pt>
                <c:pt idx="228">
                  <c:v>4.8218342932763774</c:v>
                </c:pt>
                <c:pt idx="229">
                  <c:v>4.8507328648163961</c:v>
                </c:pt>
                <c:pt idx="230">
                  <c:v>4.8607655549382107</c:v>
                </c:pt>
                <c:pt idx="231">
                  <c:v>4.8866322514370664</c:v>
                </c:pt>
                <c:pt idx="232">
                  <c:v>4.9343564409499088</c:v>
                </c:pt>
                <c:pt idx="233">
                  <c:v>4.946340912575768</c:v>
                </c:pt>
                <c:pt idx="234">
                  <c:v>4.9481719957149863</c:v>
                </c:pt>
                <c:pt idx="235">
                  <c:v>4.955462982672346</c:v>
                </c:pt>
                <c:pt idx="236">
                  <c:v>4.9527350882778451</c:v>
                </c:pt>
                <c:pt idx="237">
                  <c:v>4.9759108358755935</c:v>
                </c:pt>
                <c:pt idx="238">
                  <c:v>4.9860901669675695</c:v>
                </c:pt>
                <c:pt idx="239">
                  <c:v>4.99856161184199</c:v>
                </c:pt>
                <c:pt idx="240">
                  <c:v>5.005957196961007</c:v>
                </c:pt>
                <c:pt idx="241">
                  <c:v>5.0161002069260618</c:v>
                </c:pt>
                <c:pt idx="242">
                  <c:v>5.0360827065134002</c:v>
                </c:pt>
                <c:pt idx="243">
                  <c:v>5.0468162621565087</c:v>
                </c:pt>
                <c:pt idx="244">
                  <c:v>5.0450353177855138</c:v>
                </c:pt>
                <c:pt idx="245">
                  <c:v>5.0512547958525342</c:v>
                </c:pt>
                <c:pt idx="246">
                  <c:v>5.0662001289775569</c:v>
                </c:pt>
                <c:pt idx="247">
                  <c:v>5.0766168898358126</c:v>
                </c:pt>
                <c:pt idx="248">
                  <c:v>5.0766168898358126</c:v>
                </c:pt>
                <c:pt idx="249">
                  <c:v>5.0869262594946738</c:v>
                </c:pt>
                <c:pt idx="250">
                  <c:v>5.0886342018398301</c:v>
                </c:pt>
                <c:pt idx="251">
                  <c:v>5.0886342018398301</c:v>
                </c:pt>
                <c:pt idx="252">
                  <c:v>5.1038758178084471</c:v>
                </c:pt>
                <c:pt idx="253">
                  <c:v>5.113077053782856</c:v>
                </c:pt>
                <c:pt idx="254">
                  <c:v>5.1122440674789642</c:v>
                </c:pt>
                <c:pt idx="255">
                  <c:v>5.1180604528004032</c:v>
                </c:pt>
                <c:pt idx="256">
                  <c:v>5.1114103867303866</c:v>
                </c:pt>
                <c:pt idx="257">
                  <c:v>5.1030351283936541</c:v>
                </c:pt>
                <c:pt idx="258">
                  <c:v>5.0920413601614447</c:v>
                </c:pt>
                <c:pt idx="259">
                  <c:v>5.0945891322402428</c:v>
                </c:pt>
                <c:pt idx="260">
                  <c:v>5.0945891322402428</c:v>
                </c:pt>
                <c:pt idx="261">
                  <c:v>5.0877805953005897</c:v>
                </c:pt>
                <c:pt idx="262">
                  <c:v>5.0979760956812594</c:v>
                </c:pt>
                <c:pt idx="263">
                  <c:v>5.105555079328167</c:v>
                </c:pt>
                <c:pt idx="264">
                  <c:v>5.1114103867303866</c:v>
                </c:pt>
                <c:pt idx="265">
                  <c:v>5.1122440674789642</c:v>
                </c:pt>
                <c:pt idx="266">
                  <c:v>5.1180604528004041</c:v>
                </c:pt>
                <c:pt idx="267">
                  <c:v>5.132046694775144</c:v>
                </c:pt>
                <c:pt idx="268">
                  <c:v>5.14261160409536</c:v>
                </c:pt>
                <c:pt idx="269">
                  <c:v>5.1409934807649496</c:v>
                </c:pt>
                <c:pt idx="270">
                  <c:v>5.1546647833629162</c:v>
                </c:pt>
                <c:pt idx="271">
                  <c:v>5.1712988302602785</c:v>
                </c:pt>
                <c:pt idx="272">
                  <c:v>5.1642038064096747</c:v>
                </c:pt>
                <c:pt idx="273">
                  <c:v>5.1649946328644925</c:v>
                </c:pt>
                <c:pt idx="274">
                  <c:v>5.1642038064096747</c:v>
                </c:pt>
                <c:pt idx="275">
                  <c:v>5.1657848344069937</c:v>
                </c:pt>
                <c:pt idx="276">
                  <c:v>5.1783438691834878</c:v>
                </c:pt>
                <c:pt idx="277">
                  <c:v>5.1752188666403525</c:v>
                </c:pt>
                <c:pt idx="278">
                  <c:v>5.181459136500437</c:v>
                </c:pt>
                <c:pt idx="279">
                  <c:v>5.1915172483734713</c:v>
                </c:pt>
                <c:pt idx="280">
                  <c:v>5.1991859976127719</c:v>
                </c:pt>
                <c:pt idx="281">
                  <c:v>5.196891541539248</c:v>
                </c:pt>
                <c:pt idx="282">
                  <c:v>5.1945918088277176</c:v>
                </c:pt>
                <c:pt idx="283">
                  <c:v>5.1899764160193156</c:v>
                </c:pt>
                <c:pt idx="284">
                  <c:v>5.1760010332817146</c:v>
                </c:pt>
                <c:pt idx="285">
                  <c:v>5.1837892346420595</c:v>
                </c:pt>
                <c:pt idx="286">
                  <c:v>5.196891541539248</c:v>
                </c:pt>
                <c:pt idx="287">
                  <c:v>5.2014752012069065</c:v>
                </c:pt>
                <c:pt idx="288">
                  <c:v>5.202998430747428</c:v>
                </c:pt>
                <c:pt idx="289">
                  <c:v>5.2022371060056685</c:v>
                </c:pt>
                <c:pt idx="290">
                  <c:v>5.207554247283289</c:v>
                </c:pt>
                <c:pt idx="291">
                  <c:v>5.207554247283289</c:v>
                </c:pt>
                <c:pt idx="292">
                  <c:v>5.1984217637200159</c:v>
                </c:pt>
                <c:pt idx="293">
                  <c:v>5.1991859976127719</c:v>
                </c:pt>
                <c:pt idx="294">
                  <c:v>5.1984217637200159</c:v>
                </c:pt>
                <c:pt idx="295">
                  <c:v>5.2014752012069065</c:v>
                </c:pt>
                <c:pt idx="296">
                  <c:v>5.185339622549515</c:v>
                </c:pt>
                <c:pt idx="297">
                  <c:v>5.1938240544713867</c:v>
                </c:pt>
                <c:pt idx="298">
                  <c:v>5.2014752012069065</c:v>
                </c:pt>
                <c:pt idx="299">
                  <c:v>5.2045193435881343</c:v>
                </c:pt>
                <c:pt idx="300">
                  <c:v>5.2113349701231941</c:v>
                </c:pt>
                <c:pt idx="301">
                  <c:v>5.2120894024486795</c:v>
                </c:pt>
                <c:pt idx="302">
                  <c:v>5.2359355398215133</c:v>
                </c:pt>
                <c:pt idx="303">
                  <c:v>5.2563444114527202</c:v>
                </c:pt>
                <c:pt idx="304">
                  <c:v>5.2527303851121641</c:v>
                </c:pt>
                <c:pt idx="305">
                  <c:v>5.2520060098541226</c:v>
                </c:pt>
                <c:pt idx="306">
                  <c:v>5.259226257827609</c:v>
                </c:pt>
                <c:pt idx="307">
                  <c:v>5.2628169259583375</c:v>
                </c:pt>
                <c:pt idx="308">
                  <c:v>5.2678222992974071</c:v>
                </c:pt>
                <c:pt idx="309">
                  <c:v>5.2563444114527202</c:v>
                </c:pt>
                <c:pt idx="310">
                  <c:v>5.2527303851121641</c:v>
                </c:pt>
                <c:pt idx="311">
                  <c:v>5.2570656520177028</c:v>
                </c:pt>
                <c:pt idx="312">
                  <c:v>5.2599454236263146</c:v>
                </c:pt>
                <c:pt idx="313">
                  <c:v>5.2585065744572157</c:v>
                </c:pt>
                <c:pt idx="314">
                  <c:v>5.2563444114527202</c:v>
                </c:pt>
                <c:pt idx="315">
                  <c:v>5.2628169259583375</c:v>
                </c:pt>
                <c:pt idx="316">
                  <c:v>5.2628169259583375</c:v>
                </c:pt>
                <c:pt idx="317">
                  <c:v>5.2635335150251894</c:v>
                </c:pt>
                <c:pt idx="318">
                  <c:v>5.2606640725972369</c:v>
                </c:pt>
                <c:pt idx="319">
                  <c:v>5.2534542360304863</c:v>
                </c:pt>
                <c:pt idx="320">
                  <c:v>5.2505556832764757</c:v>
                </c:pt>
                <c:pt idx="321">
                  <c:v>5.2512811094961735</c:v>
                </c:pt>
                <c:pt idx="322">
                  <c:v>5.2563444114527202</c:v>
                </c:pt>
                <c:pt idx="323">
                  <c:v>5.2570656520177028</c:v>
                </c:pt>
                <c:pt idx="324">
                  <c:v>5.2534542360304863</c:v>
                </c:pt>
                <c:pt idx="325">
                  <c:v>5.259226257827609</c:v>
                </c:pt>
                <c:pt idx="326">
                  <c:v>5.2678222992974062</c:v>
                </c:pt>
                <c:pt idx="327">
                  <c:v>5.2756376143873993</c:v>
                </c:pt>
                <c:pt idx="328">
                  <c:v>5.2742211835556851</c:v>
                </c:pt>
                <c:pt idx="329">
                  <c:v>5.2756376143873993</c:v>
                </c:pt>
                <c:pt idx="330">
                  <c:v>5.2812833597999722</c:v>
                </c:pt>
                <c:pt idx="331">
                  <c:v>5.2833923236747928</c:v>
                </c:pt>
                <c:pt idx="332">
                  <c:v>5.2882960112593222</c:v>
                </c:pt>
                <c:pt idx="333">
                  <c:v>5.284094324405622</c:v>
                </c:pt>
                <c:pt idx="334">
                  <c:v>5.284094324405622</c:v>
                </c:pt>
                <c:pt idx="335">
                  <c:v>5.2798749088629142</c:v>
                </c:pt>
              </c:numCache>
            </c:numRef>
          </c:xVal>
          <c:yVal>
            <c:numRef>
              <c:f>'Inf-OM'!$E$6:$E$341</c:f>
              <c:numCache>
                <c:formatCode>0.0</c:formatCode>
                <c:ptCount val="336"/>
                <c:pt idx="0">
                  <c:v>6.2348028057077114</c:v>
                </c:pt>
                <c:pt idx="1">
                  <c:v>6.2490095251395239</c:v>
                </c:pt>
                <c:pt idx="2">
                  <c:v>6.2590076857188759</c:v>
                </c:pt>
                <c:pt idx="3">
                  <c:v>6.3733197895770122</c:v>
                </c:pt>
                <c:pt idx="4">
                  <c:v>6.3184274270611889</c:v>
                </c:pt>
                <c:pt idx="5">
                  <c:v>6.3214874600492879</c:v>
                </c:pt>
                <c:pt idx="6">
                  <c:v>6.2694749998630321</c:v>
                </c:pt>
                <c:pt idx="7">
                  <c:v>6.2628266706926663</c:v>
                </c:pt>
                <c:pt idx="8">
                  <c:v>6.2704211632414042</c:v>
                </c:pt>
                <c:pt idx="9">
                  <c:v>6.2698535726481701</c:v>
                </c:pt>
                <c:pt idx="10">
                  <c:v>6.2828273373993353</c:v>
                </c:pt>
                <c:pt idx="11">
                  <c:v>6.2873007838156321</c:v>
                </c:pt>
                <c:pt idx="12">
                  <c:v>6.2923096060860439</c:v>
                </c:pt>
                <c:pt idx="13">
                  <c:v>6.3070049476881591</c:v>
                </c:pt>
                <c:pt idx="14">
                  <c:v>6.3070049476881591</c:v>
                </c:pt>
                <c:pt idx="15">
                  <c:v>6.3508857167147399</c:v>
                </c:pt>
                <c:pt idx="16">
                  <c:v>6.3595738686723777</c:v>
                </c:pt>
                <c:pt idx="17">
                  <c:v>6.378595948527642</c:v>
                </c:pt>
                <c:pt idx="18">
                  <c:v>6.3917495951746037</c:v>
                </c:pt>
                <c:pt idx="19">
                  <c:v>6.4077047283841049</c:v>
                </c:pt>
                <c:pt idx="20">
                  <c:v>6.4625613286449761</c:v>
                </c:pt>
                <c:pt idx="21">
                  <c:v>6.4425401664681985</c:v>
                </c:pt>
                <c:pt idx="22">
                  <c:v>6.4594348605675433</c:v>
                </c:pt>
                <c:pt idx="23">
                  <c:v>6.4911786661192536</c:v>
                </c:pt>
                <c:pt idx="24">
                  <c:v>6.4707995037826018</c:v>
                </c:pt>
                <c:pt idx="25">
                  <c:v>6.490571777919774</c:v>
                </c:pt>
                <c:pt idx="26">
                  <c:v>6.5083219431056918</c:v>
                </c:pt>
                <c:pt idx="27">
                  <c:v>6.5371262857094301</c:v>
                </c:pt>
                <c:pt idx="28">
                  <c:v>6.5547877398317267</c:v>
                </c:pt>
                <c:pt idx="29">
                  <c:v>6.5562100128634029</c:v>
                </c:pt>
                <c:pt idx="30">
                  <c:v>6.5689202531717354</c:v>
                </c:pt>
                <c:pt idx="31">
                  <c:v>6.562161567911363</c:v>
                </c:pt>
                <c:pt idx="32">
                  <c:v>6.5553568918106651</c:v>
                </c:pt>
                <c:pt idx="33">
                  <c:v>6.5492214655584053</c:v>
                </c:pt>
                <c:pt idx="34">
                  <c:v>6.5366915975913047</c:v>
                </c:pt>
                <c:pt idx="35">
                  <c:v>6.5000877473187728</c:v>
                </c:pt>
                <c:pt idx="36">
                  <c:v>6.4890529440919522</c:v>
                </c:pt>
                <c:pt idx="37">
                  <c:v>6.4882059522686939</c:v>
                </c:pt>
                <c:pt idx="38">
                  <c:v>6.4522066707059862</c:v>
                </c:pt>
                <c:pt idx="39">
                  <c:v>6.4561415148479924</c:v>
                </c:pt>
                <c:pt idx="40">
                  <c:v>6.4792543725085974</c:v>
                </c:pt>
                <c:pt idx="41">
                  <c:v>6.4975484466473894</c:v>
                </c:pt>
                <c:pt idx="42">
                  <c:v>6.537369628545922</c:v>
                </c:pt>
                <c:pt idx="43">
                  <c:v>6.5353893006953312</c:v>
                </c:pt>
                <c:pt idx="44">
                  <c:v>6.5296684421450806</c:v>
                </c:pt>
                <c:pt idx="45">
                  <c:v>6.5540074753565367</c:v>
                </c:pt>
                <c:pt idx="46">
                  <c:v>6.5765712351892391</c:v>
                </c:pt>
                <c:pt idx="47">
                  <c:v>6.6092144631954799</c:v>
                </c:pt>
                <c:pt idx="48">
                  <c:v>6.6161990449817552</c:v>
                </c:pt>
                <c:pt idx="49">
                  <c:v>6.6411821697405911</c:v>
                </c:pt>
                <c:pt idx="50">
                  <c:v>6.6568550506228847</c:v>
                </c:pt>
                <c:pt idx="51">
                  <c:v>6.670005575278565</c:v>
                </c:pt>
                <c:pt idx="52">
                  <c:v>6.6779646849461338</c:v>
                </c:pt>
                <c:pt idx="53">
                  <c:v>6.681857939471306</c:v>
                </c:pt>
                <c:pt idx="54">
                  <c:v>6.7009770817541918</c:v>
                </c:pt>
                <c:pt idx="55">
                  <c:v>6.7068623366027467</c:v>
                </c:pt>
                <c:pt idx="56">
                  <c:v>6.7008541032137918</c:v>
                </c:pt>
                <c:pt idx="57">
                  <c:v>6.7566509542996158</c:v>
                </c:pt>
                <c:pt idx="58">
                  <c:v>6.7614570213648388</c:v>
                </c:pt>
                <c:pt idx="59">
                  <c:v>6.7776465936351169</c:v>
                </c:pt>
                <c:pt idx="60">
                  <c:v>6.7783297315416791</c:v>
                </c:pt>
                <c:pt idx="61">
                  <c:v>6.7585589726200102</c:v>
                </c:pt>
                <c:pt idx="62">
                  <c:v>6.7637694284537551</c:v>
                </c:pt>
                <c:pt idx="63">
                  <c:v>6.7442947298291012</c:v>
                </c:pt>
                <c:pt idx="64">
                  <c:v>6.7540211790400946</c:v>
                </c:pt>
                <c:pt idx="65">
                  <c:v>6.7987213579580015</c:v>
                </c:pt>
                <c:pt idx="66">
                  <c:v>6.8066080969771789</c:v>
                </c:pt>
                <c:pt idx="67">
                  <c:v>6.7980520138901737</c:v>
                </c:pt>
                <c:pt idx="68">
                  <c:v>6.800281420676904</c:v>
                </c:pt>
                <c:pt idx="69">
                  <c:v>6.8519253940214666</c:v>
                </c:pt>
                <c:pt idx="70">
                  <c:v>6.9167150203536085</c:v>
                </c:pt>
                <c:pt idx="71">
                  <c:v>6.9715747916950912</c:v>
                </c:pt>
                <c:pt idx="72">
                  <c:v>6.9775611532260999</c:v>
                </c:pt>
                <c:pt idx="73">
                  <c:v>7.0037924671790792</c:v>
                </c:pt>
                <c:pt idx="74">
                  <c:v>7.0149041944991799</c:v>
                </c:pt>
                <c:pt idx="75">
                  <c:v>7.037203346169024</c:v>
                </c:pt>
                <c:pt idx="76">
                  <c:v>7.0621059388120617</c:v>
                </c:pt>
                <c:pt idx="77">
                  <c:v>7.0780042545418222</c:v>
                </c:pt>
                <c:pt idx="78">
                  <c:v>7.084645445778885</c:v>
                </c:pt>
                <c:pt idx="79">
                  <c:v>7.092407451114374</c:v>
                </c:pt>
                <c:pt idx="80">
                  <c:v>7.1038153618866051</c:v>
                </c:pt>
                <c:pt idx="81">
                  <c:v>7.122866658599083</c:v>
                </c:pt>
                <c:pt idx="82">
                  <c:v>7.1273726205197887</c:v>
                </c:pt>
                <c:pt idx="83">
                  <c:v>7.1522688560325394</c:v>
                </c:pt>
                <c:pt idx="84">
                  <c:v>7.1548497044521335</c:v>
                </c:pt>
                <c:pt idx="85">
                  <c:v>7.1705809754350511</c:v>
                </c:pt>
                <c:pt idx="86">
                  <c:v>7.1932349278787182</c:v>
                </c:pt>
                <c:pt idx="87">
                  <c:v>7.2134332004299395</c:v>
                </c:pt>
                <c:pt idx="88">
                  <c:v>7.2294763936573405</c:v>
                </c:pt>
                <c:pt idx="89">
                  <c:v>7.2520539518528144</c:v>
                </c:pt>
                <c:pt idx="90">
                  <c:v>7.2811791728788382</c:v>
                </c:pt>
                <c:pt idx="91">
                  <c:v>7.3126869114841577</c:v>
                </c:pt>
                <c:pt idx="92">
                  <c:v>7.3407707011773073</c:v>
                </c:pt>
                <c:pt idx="93">
                  <c:v>7.3747543992075739</c:v>
                </c:pt>
                <c:pt idx="94">
                  <c:v>7.4209680512406262</c:v>
                </c:pt>
                <c:pt idx="95">
                  <c:v>7.4880696512677387</c:v>
                </c:pt>
                <c:pt idx="96">
                  <c:v>7.5056022796877579</c:v>
                </c:pt>
                <c:pt idx="97">
                  <c:v>7.5496091651545321</c:v>
                </c:pt>
                <c:pt idx="98">
                  <c:v>7.5896898323279789</c:v>
                </c:pt>
                <c:pt idx="99">
                  <c:v>7.6602556852415953</c:v>
                </c:pt>
                <c:pt idx="100">
                  <c:v>7.7157032750192602</c:v>
                </c:pt>
                <c:pt idx="101">
                  <c:v>7.7388366456313964</c:v>
                </c:pt>
                <c:pt idx="102">
                  <c:v>7.7651449029361315</c:v>
                </c:pt>
                <c:pt idx="103">
                  <c:v>7.7891232482670265</c:v>
                </c:pt>
                <c:pt idx="104">
                  <c:v>7.8040881715153461</c:v>
                </c:pt>
                <c:pt idx="105">
                  <c:v>7.8241260076564627</c:v>
                </c:pt>
                <c:pt idx="106">
                  <c:v>7.8593787911688011</c:v>
                </c:pt>
                <c:pt idx="107">
                  <c:v>7.9083136271748584</c:v>
                </c:pt>
                <c:pt idx="108">
                  <c:v>7.9224423327124853</c:v>
                </c:pt>
                <c:pt idx="109">
                  <c:v>7.9561263512135003</c:v>
                </c:pt>
                <c:pt idx="110">
                  <c:v>7.9647661027552079</c:v>
                </c:pt>
                <c:pt idx="111">
                  <c:v>7.9767327625205562</c:v>
                </c:pt>
                <c:pt idx="112">
                  <c:v>7.9857906406614161</c:v>
                </c:pt>
                <c:pt idx="113">
                  <c:v>8.0023260784905261</c:v>
                </c:pt>
                <c:pt idx="114">
                  <c:v>8.0086316693033144</c:v>
                </c:pt>
                <c:pt idx="115">
                  <c:v>8.0216551153370954</c:v>
                </c:pt>
                <c:pt idx="116">
                  <c:v>8.0442412200783284</c:v>
                </c:pt>
                <c:pt idx="117">
                  <c:v>8.0683089691904293</c:v>
                </c:pt>
                <c:pt idx="118">
                  <c:v>8.0835754918884817</c:v>
                </c:pt>
                <c:pt idx="119">
                  <c:v>8.1171036092449125</c:v>
                </c:pt>
                <c:pt idx="120">
                  <c:v>8.1272864222239249</c:v>
                </c:pt>
                <c:pt idx="121">
                  <c:v>8.151073788649505</c:v>
                </c:pt>
                <c:pt idx="122">
                  <c:v>8.1709493679661911</c:v>
                </c:pt>
                <c:pt idx="123">
                  <c:v>8.1828107696100982</c:v>
                </c:pt>
                <c:pt idx="124">
                  <c:v>8.2072109754694882</c:v>
                </c:pt>
                <c:pt idx="125">
                  <c:v>8.2259046233703454</c:v>
                </c:pt>
                <c:pt idx="126">
                  <c:v>8.2468794131255478</c:v>
                </c:pt>
                <c:pt idx="127">
                  <c:v>8.2584742745881083</c:v>
                </c:pt>
                <c:pt idx="128">
                  <c:v>8.1260451039028663</c:v>
                </c:pt>
                <c:pt idx="129">
                  <c:v>8.1480117953853188</c:v>
                </c:pt>
                <c:pt idx="130">
                  <c:v>8.1570264439353597</c:v>
                </c:pt>
                <c:pt idx="131">
                  <c:v>8.1862416874677226</c:v>
                </c:pt>
                <c:pt idx="132">
                  <c:v>8.1964092474593393</c:v>
                </c:pt>
                <c:pt idx="133">
                  <c:v>8.1954992163727507</c:v>
                </c:pt>
                <c:pt idx="134">
                  <c:v>8.2005353467278823</c:v>
                </c:pt>
                <c:pt idx="135">
                  <c:v>8.1954440363479062</c:v>
                </c:pt>
                <c:pt idx="136">
                  <c:v>8.1832298049967847</c:v>
                </c:pt>
                <c:pt idx="137">
                  <c:v>8.1582871890880266</c:v>
                </c:pt>
                <c:pt idx="138">
                  <c:v>8.1511026307820948</c:v>
                </c:pt>
                <c:pt idx="139">
                  <c:v>8.1484745842750765</c:v>
                </c:pt>
                <c:pt idx="140">
                  <c:v>8.1403738474979814</c:v>
                </c:pt>
                <c:pt idx="141">
                  <c:v>8.1414810414574212</c:v>
                </c:pt>
                <c:pt idx="142">
                  <c:v>8.1511891521889872</c:v>
                </c:pt>
                <c:pt idx="143">
                  <c:v>8.1656763501351293</c:v>
                </c:pt>
                <c:pt idx="144">
                  <c:v>8.1564241638569257</c:v>
                </c:pt>
                <c:pt idx="145">
                  <c:v>8.1526588719100381</c:v>
                </c:pt>
                <c:pt idx="146">
                  <c:v>8.1457816234329243</c:v>
                </c:pt>
                <c:pt idx="147">
                  <c:v>8.1299412127274309</c:v>
                </c:pt>
                <c:pt idx="148">
                  <c:v>8.1326183541995754</c:v>
                </c:pt>
                <c:pt idx="149">
                  <c:v>8.1328533649230206</c:v>
                </c:pt>
                <c:pt idx="150">
                  <c:v>8.1161482997415639</c:v>
                </c:pt>
                <c:pt idx="151">
                  <c:v>8.1169544022796547</c:v>
                </c:pt>
                <c:pt idx="152">
                  <c:v>8.1171334479666246</c:v>
                </c:pt>
                <c:pt idx="153">
                  <c:v>8.1347314650730365</c:v>
                </c:pt>
                <c:pt idx="154">
                  <c:v>8.1396739349584717</c:v>
                </c:pt>
                <c:pt idx="155">
                  <c:v>8.1584876157110795</c:v>
                </c:pt>
                <c:pt idx="156">
                  <c:v>8.1431686091423927</c:v>
                </c:pt>
                <c:pt idx="157">
                  <c:v>8.1494284104908985</c:v>
                </c:pt>
                <c:pt idx="158">
                  <c:v>8.1502658710131541</c:v>
                </c:pt>
                <c:pt idx="159">
                  <c:v>8.1622595876072204</c:v>
                </c:pt>
                <c:pt idx="160">
                  <c:v>8.1686564706939659</c:v>
                </c:pt>
                <c:pt idx="161">
                  <c:v>8.1775439133392034</c:v>
                </c:pt>
                <c:pt idx="162">
                  <c:v>8.1924321107230362</c:v>
                </c:pt>
                <c:pt idx="163">
                  <c:v>8.2215864683683115</c:v>
                </c:pt>
                <c:pt idx="164">
                  <c:v>8.2250478400037874</c:v>
                </c:pt>
                <c:pt idx="165">
                  <c:v>8.2241635126378618</c:v>
                </c:pt>
                <c:pt idx="166">
                  <c:v>8.2510377495087361</c:v>
                </c:pt>
                <c:pt idx="167">
                  <c:v>8.2925735512186609</c:v>
                </c:pt>
                <c:pt idx="168">
                  <c:v>8.2861182697757467</c:v>
                </c:pt>
                <c:pt idx="169">
                  <c:v>8.2786313873736468</c:v>
                </c:pt>
                <c:pt idx="170">
                  <c:v>8.2806604029830115</c:v>
                </c:pt>
                <c:pt idx="171">
                  <c:v>8.2790882749618682</c:v>
                </c:pt>
                <c:pt idx="172">
                  <c:v>8.2664471729884106</c:v>
                </c:pt>
                <c:pt idx="173">
                  <c:v>8.2831656234999489</c:v>
                </c:pt>
                <c:pt idx="174">
                  <c:v>8.2857906281623315</c:v>
                </c:pt>
                <c:pt idx="175">
                  <c:v>8.2934244447081085</c:v>
                </c:pt>
                <c:pt idx="176">
                  <c:v>8.3533086239769485</c:v>
                </c:pt>
                <c:pt idx="177">
                  <c:v>8.3203020112460937</c:v>
                </c:pt>
                <c:pt idx="178">
                  <c:v>8.3492241428466833</c:v>
                </c:pt>
                <c:pt idx="179">
                  <c:v>8.4034420168732247</c:v>
                </c:pt>
                <c:pt idx="180">
                  <c:v>8.4054792017862354</c:v>
                </c:pt>
                <c:pt idx="181">
                  <c:v>8.4130763465236686</c:v>
                </c:pt>
                <c:pt idx="182">
                  <c:v>8.4162672728262766</c:v>
                </c:pt>
                <c:pt idx="183">
                  <c:v>8.4178589258283143</c:v>
                </c:pt>
                <c:pt idx="184">
                  <c:v>8.4229484438373756</c:v>
                </c:pt>
                <c:pt idx="185">
                  <c:v>8.4315263646591454</c:v>
                </c:pt>
                <c:pt idx="186">
                  <c:v>8.4775371835359525</c:v>
                </c:pt>
                <c:pt idx="187">
                  <c:v>8.545119594057077</c:v>
                </c:pt>
                <c:pt idx="188">
                  <c:v>8.5650495864255785</c:v>
                </c:pt>
                <c:pt idx="189">
                  <c:v>8.5947096338440652</c:v>
                </c:pt>
                <c:pt idx="190">
                  <c:v>8.6307718454784474</c:v>
                </c:pt>
                <c:pt idx="191">
                  <c:v>8.7186349531667222</c:v>
                </c:pt>
                <c:pt idx="192">
                  <c:v>8.7555799721431402</c:v>
                </c:pt>
                <c:pt idx="193">
                  <c:v>8.7717888970802118</c:v>
                </c:pt>
                <c:pt idx="194">
                  <c:v>8.7705788066411969</c:v>
                </c:pt>
                <c:pt idx="195">
                  <c:v>8.7453800040821417</c:v>
                </c:pt>
                <c:pt idx="196">
                  <c:v>8.7268056084460959</c:v>
                </c:pt>
                <c:pt idx="197">
                  <c:v>8.7219609370400217</c:v>
                </c:pt>
                <c:pt idx="198">
                  <c:v>8.7291706331177021</c:v>
                </c:pt>
                <c:pt idx="199">
                  <c:v>8.7536398625414744</c:v>
                </c:pt>
                <c:pt idx="200">
                  <c:v>8.7805108474154014</c:v>
                </c:pt>
                <c:pt idx="201">
                  <c:v>8.7834575329939533</c:v>
                </c:pt>
                <c:pt idx="202">
                  <c:v>8.804190029148323</c:v>
                </c:pt>
                <c:pt idx="203">
                  <c:v>8.8246778911641979</c:v>
                </c:pt>
                <c:pt idx="204">
                  <c:v>8.8159190560802951</c:v>
                </c:pt>
                <c:pt idx="205">
                  <c:v>8.801604922125156</c:v>
                </c:pt>
                <c:pt idx="206">
                  <c:v>8.7963994453869745</c:v>
                </c:pt>
                <c:pt idx="207">
                  <c:v>8.7747149807731279</c:v>
                </c:pt>
                <c:pt idx="208">
                  <c:v>8.7516643425349478</c:v>
                </c:pt>
                <c:pt idx="209">
                  <c:v>8.7391520412486905</c:v>
                </c:pt>
                <c:pt idx="210">
                  <c:v>8.7366820725516305</c:v>
                </c:pt>
                <c:pt idx="211">
                  <c:v>8.7562573348652588</c:v>
                </c:pt>
                <c:pt idx="212">
                  <c:v>8.7730284962286706</c:v>
                </c:pt>
                <c:pt idx="213">
                  <c:v>8.7881359398637198</c:v>
                </c:pt>
                <c:pt idx="214">
                  <c:v>8.8279226213290869</c:v>
                </c:pt>
                <c:pt idx="215">
                  <c:v>8.8647466609054089</c:v>
                </c:pt>
                <c:pt idx="216">
                  <c:v>8.8627242725257958</c:v>
                </c:pt>
                <c:pt idx="217">
                  <c:v>8.8706489593635709</c:v>
                </c:pt>
                <c:pt idx="218">
                  <c:v>8.8785810122834743</c:v>
                </c:pt>
                <c:pt idx="219">
                  <c:v>8.8593208346077379</c:v>
                </c:pt>
                <c:pt idx="220">
                  <c:v>8.8603714636619859</c:v>
                </c:pt>
                <c:pt idx="221">
                  <c:v>8.8605842945261024</c:v>
                </c:pt>
                <c:pt idx="222">
                  <c:v>8.865156297252943</c:v>
                </c:pt>
                <c:pt idx="223">
                  <c:v>8.8622003304872869</c:v>
                </c:pt>
                <c:pt idx="224">
                  <c:v>8.8678923156578779</c:v>
                </c:pt>
                <c:pt idx="225">
                  <c:v>8.884804118906743</c:v>
                </c:pt>
                <c:pt idx="226">
                  <c:v>8.9085864200800611</c:v>
                </c:pt>
                <c:pt idx="227">
                  <c:v>8.9427484671762372</c:v>
                </c:pt>
                <c:pt idx="228">
                  <c:v>8.9339278917826324</c:v>
                </c:pt>
                <c:pt idx="229">
                  <c:v>8.9443023675822726</c:v>
                </c:pt>
                <c:pt idx="230">
                  <c:v>8.9330441790768198</c:v>
                </c:pt>
                <c:pt idx="231">
                  <c:v>8.9022787058151067</c:v>
                </c:pt>
                <c:pt idx="232">
                  <c:v>8.9131196172656573</c:v>
                </c:pt>
                <c:pt idx="233">
                  <c:v>8.898215322439162</c:v>
                </c:pt>
                <c:pt idx="234">
                  <c:v>8.9297530720002687</c:v>
                </c:pt>
                <c:pt idx="235">
                  <c:v>8.9707879281279244</c:v>
                </c:pt>
                <c:pt idx="236">
                  <c:v>8.9888205017780702</c:v>
                </c:pt>
                <c:pt idx="237">
                  <c:v>9.0077467177021653</c:v>
                </c:pt>
                <c:pt idx="238">
                  <c:v>9.0173743634829133</c:v>
                </c:pt>
                <c:pt idx="239">
                  <c:v>9.0737758125199566</c:v>
                </c:pt>
                <c:pt idx="240">
                  <c:v>9.0733401126414801</c:v>
                </c:pt>
                <c:pt idx="241">
                  <c:v>9.1006371068842196</c:v>
                </c:pt>
                <c:pt idx="242">
                  <c:v>9.1029555866440415</c:v>
                </c:pt>
                <c:pt idx="243">
                  <c:v>9.1148971833265744</c:v>
                </c:pt>
                <c:pt idx="244">
                  <c:v>9.1175889158446317</c:v>
                </c:pt>
                <c:pt idx="245">
                  <c:v>9.1412689259737636</c:v>
                </c:pt>
                <c:pt idx="246">
                  <c:v>9.1580571140521787</c:v>
                </c:pt>
                <c:pt idx="247">
                  <c:v>9.1877368257663292</c:v>
                </c:pt>
                <c:pt idx="248">
                  <c:v>9.1639298741535189</c:v>
                </c:pt>
                <c:pt idx="249">
                  <c:v>9.1847866387278181</c:v>
                </c:pt>
                <c:pt idx="250">
                  <c:v>9.2130267604014904</c:v>
                </c:pt>
                <c:pt idx="251">
                  <c:v>9.2607387660598768</c:v>
                </c:pt>
                <c:pt idx="252">
                  <c:v>9.2507910975846634</c:v>
                </c:pt>
                <c:pt idx="253">
                  <c:v>9.2624203568416181</c:v>
                </c:pt>
                <c:pt idx="254">
                  <c:v>9.2492629637726314</c:v>
                </c:pt>
                <c:pt idx="255">
                  <c:v>9.2413447308388736</c:v>
                </c:pt>
                <c:pt idx="256">
                  <c:v>9.2311522936849251</c:v>
                </c:pt>
                <c:pt idx="257">
                  <c:v>9.2362712419995319</c:v>
                </c:pt>
                <c:pt idx="258">
                  <c:v>9.2458040362517515</c:v>
                </c:pt>
                <c:pt idx="259">
                  <c:v>9.2669947699325732</c:v>
                </c:pt>
                <c:pt idx="260">
                  <c:v>9.2663992927061596</c:v>
                </c:pt>
                <c:pt idx="261">
                  <c:v>9.2852530202911865</c:v>
                </c:pt>
                <c:pt idx="262">
                  <c:v>9.3153218157953575</c:v>
                </c:pt>
                <c:pt idx="263">
                  <c:v>9.3666772317981444</c:v>
                </c:pt>
                <c:pt idx="264">
                  <c:v>9.3436554912153031</c:v>
                </c:pt>
                <c:pt idx="265">
                  <c:v>9.3425521442846868</c:v>
                </c:pt>
                <c:pt idx="266">
                  <c:v>9.331539787378027</c:v>
                </c:pt>
                <c:pt idx="267">
                  <c:v>9.3297310036462697</c:v>
                </c:pt>
                <c:pt idx="268">
                  <c:v>9.3322216649587215</c:v>
                </c:pt>
                <c:pt idx="269">
                  <c:v>9.3402012866305792</c:v>
                </c:pt>
                <c:pt idx="270">
                  <c:v>9.3569311188143391</c:v>
                </c:pt>
                <c:pt idx="271">
                  <c:v>9.3647081710884859</c:v>
                </c:pt>
                <c:pt idx="272">
                  <c:v>9.3568188383549078</c:v>
                </c:pt>
                <c:pt idx="273">
                  <c:v>9.3655818851997275</c:v>
                </c:pt>
                <c:pt idx="274">
                  <c:v>9.3813397406843251</c:v>
                </c:pt>
                <c:pt idx="275">
                  <c:v>9.432955783849307</c:v>
                </c:pt>
                <c:pt idx="276">
                  <c:v>9.4099532354039894</c:v>
                </c:pt>
                <c:pt idx="277">
                  <c:v>9.4209172929084328</c:v>
                </c:pt>
                <c:pt idx="278">
                  <c:v>9.4028680024958664</c:v>
                </c:pt>
                <c:pt idx="279">
                  <c:v>9.4007788968720849</c:v>
                </c:pt>
                <c:pt idx="280">
                  <c:v>9.3930368584752113</c:v>
                </c:pt>
                <c:pt idx="281">
                  <c:v>9.4020015120988933</c:v>
                </c:pt>
                <c:pt idx="282">
                  <c:v>9.4125462520755132</c:v>
                </c:pt>
                <c:pt idx="283">
                  <c:v>9.4188006497131642</c:v>
                </c:pt>
                <c:pt idx="284">
                  <c:v>9.4152466302190962</c:v>
                </c:pt>
                <c:pt idx="285">
                  <c:v>9.429668654399233</c:v>
                </c:pt>
                <c:pt idx="286">
                  <c:v>9.4481991217340173</c:v>
                </c:pt>
                <c:pt idx="287">
                  <c:v>9.5019945451803647</c:v>
                </c:pt>
                <c:pt idx="288">
                  <c:v>9.4824645455120145</c:v>
                </c:pt>
                <c:pt idx="289">
                  <c:v>9.4860460124173631</c:v>
                </c:pt>
                <c:pt idx="290">
                  <c:v>9.5024725281015758</c:v>
                </c:pt>
                <c:pt idx="291">
                  <c:v>9.5101263951702055</c:v>
                </c:pt>
                <c:pt idx="292">
                  <c:v>9.5123246781387216</c:v>
                </c:pt>
                <c:pt idx="293">
                  <c:v>9.5267046489777609</c:v>
                </c:pt>
                <c:pt idx="294">
                  <c:v>9.5394714423405027</c:v>
                </c:pt>
                <c:pt idx="295">
                  <c:v>9.5567912275935907</c:v>
                </c:pt>
                <c:pt idx="296">
                  <c:v>9.5458764562577851</c:v>
                </c:pt>
                <c:pt idx="297">
                  <c:v>9.5537953155133746</c:v>
                </c:pt>
                <c:pt idx="298">
                  <c:v>9.5880230990718953</c:v>
                </c:pt>
                <c:pt idx="299">
                  <c:v>9.6443475844339268</c:v>
                </c:pt>
                <c:pt idx="300">
                  <c:v>9.6205939968161438</c:v>
                </c:pt>
                <c:pt idx="301">
                  <c:v>9.6289520177542336</c:v>
                </c:pt>
                <c:pt idx="302">
                  <c:v>9.6159987947311993</c:v>
                </c:pt>
                <c:pt idx="303">
                  <c:v>9.6315410244704047</c:v>
                </c:pt>
                <c:pt idx="304">
                  <c:v>9.6364508893948777</c:v>
                </c:pt>
                <c:pt idx="305">
                  <c:v>9.6356800002210115</c:v>
                </c:pt>
                <c:pt idx="306">
                  <c:v>9.6388642383361418</c:v>
                </c:pt>
                <c:pt idx="307">
                  <c:v>9.6552120733967381</c:v>
                </c:pt>
                <c:pt idx="308">
                  <c:v>9.6587564068193803</c:v>
                </c:pt>
                <c:pt idx="309">
                  <c:v>9.6648051461162545</c:v>
                </c:pt>
                <c:pt idx="310">
                  <c:v>9.6849210107150245</c:v>
                </c:pt>
                <c:pt idx="311">
                  <c:v>9.7344118803867143</c:v>
                </c:pt>
                <c:pt idx="312">
                  <c:v>9.7101333594076706</c:v>
                </c:pt>
                <c:pt idx="313">
                  <c:v>9.7118123868150583</c:v>
                </c:pt>
                <c:pt idx="314">
                  <c:v>9.7097207480574319</c:v>
                </c:pt>
                <c:pt idx="315">
                  <c:v>9.7138029549655833</c:v>
                </c:pt>
                <c:pt idx="316">
                  <c:v>9.6877912018569674</c:v>
                </c:pt>
                <c:pt idx="317">
                  <c:v>9.6907088501110099</c:v>
                </c:pt>
                <c:pt idx="318">
                  <c:v>9.6910180800073462</c:v>
                </c:pt>
                <c:pt idx="319">
                  <c:v>9.7010408364381373</c:v>
                </c:pt>
                <c:pt idx="320">
                  <c:v>9.6975820683331939</c:v>
                </c:pt>
                <c:pt idx="321">
                  <c:v>9.7106064393488065</c:v>
                </c:pt>
                <c:pt idx="322">
                  <c:v>9.7319219425936723</c:v>
                </c:pt>
                <c:pt idx="323">
                  <c:v>9.7985491699898031</c:v>
                </c:pt>
                <c:pt idx="324">
                  <c:v>9.7767898994901703</c:v>
                </c:pt>
                <c:pt idx="325">
                  <c:v>9.76517331173517</c:v>
                </c:pt>
                <c:pt idx="326">
                  <c:v>9.7586004991876862</c:v>
                </c:pt>
                <c:pt idx="327">
                  <c:v>9.7594670553745289</c:v>
                </c:pt>
                <c:pt idx="328">
                  <c:v>9.746816198477207</c:v>
                </c:pt>
                <c:pt idx="329">
                  <c:v>9.7636448569005125</c:v>
                </c:pt>
                <c:pt idx="330">
                  <c:v>9.7761086232062979</c:v>
                </c:pt>
                <c:pt idx="331">
                  <c:v>9.787386227012238</c:v>
                </c:pt>
                <c:pt idx="332">
                  <c:v>9.7849967664835091</c:v>
                </c:pt>
                <c:pt idx="333">
                  <c:v>9.8060290667741565</c:v>
                </c:pt>
                <c:pt idx="334">
                  <c:v>9.8297656596903522</c:v>
                </c:pt>
                <c:pt idx="335">
                  <c:v>9.9171142854507845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18765280"/>
        <c:axId val="-1606462976"/>
      </c:scatterChart>
      <c:valAx>
        <c:axId val="-1518765280"/>
        <c:scaling>
          <c:orientation val="minMax"/>
          <c:max val="5.4"/>
          <c:min val="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LN Inflación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06462976"/>
        <c:crosses val="autoZero"/>
        <c:crossBetween val="midCat"/>
      </c:valAx>
      <c:valAx>
        <c:axId val="-1606462976"/>
        <c:scaling>
          <c:orientation val="minMax"/>
          <c:max val="10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LN Oferta monetaria</a:t>
                </a:r>
              </a:p>
              <a:p>
                <a:pPr>
                  <a:defRPr b="1"/>
                </a:pP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518765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LN Inflación</a:t>
            </a:r>
            <a:r>
              <a:rPr lang="en-US" sz="1000" b="1" baseline="0"/>
              <a:t> VS LN Oferta Monetaria, 1962-2017</a:t>
            </a:r>
            <a:endParaRPr lang="en-US" sz="1000" b="1"/>
          </a:p>
        </c:rich>
      </c:tx>
      <c:layout>
        <c:manualLayout>
          <c:xMode val="edge"/>
          <c:yMode val="edge"/>
          <c:x val="0.21439486980223174"/>
          <c:y val="4.52611832705335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'Inf-OM'!$G$5</c:f>
              <c:strCache>
                <c:ptCount val="1"/>
                <c:pt idx="0">
                  <c:v>0.995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dk1">
                    <a:tint val="885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8157835251520763"/>
                  <c:y val="-4.05468817531828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'Inf-OM'!$D$341:$D$1001</c:f>
              <c:numCache>
                <c:formatCode>0.0</c:formatCode>
                <c:ptCount val="661"/>
                <c:pt idx="0">
                  <c:v>5.2798749088629142</c:v>
                </c:pt>
                <c:pt idx="1">
                  <c:v>5.2777585059565366</c:v>
                </c:pt>
                <c:pt idx="2">
                  <c:v>5.2819868420660576</c:v>
                </c:pt>
                <c:pt idx="3">
                  <c:v>5.2819868420660576</c:v>
                </c:pt>
                <c:pt idx="4">
                  <c:v>5.2833923236747928</c:v>
                </c:pt>
                <c:pt idx="5">
                  <c:v>5.2861973746024011</c:v>
                </c:pt>
                <c:pt idx="6">
                  <c:v>5.2819868420660576</c:v>
                </c:pt>
                <c:pt idx="7">
                  <c:v>5.2847958326771129</c:v>
                </c:pt>
                <c:pt idx="8">
                  <c:v>5.2812833597999722</c:v>
                </c:pt>
                <c:pt idx="9">
                  <c:v>5.2805793822981784</c:v>
                </c:pt>
                <c:pt idx="10">
                  <c:v>5.2770520417802098</c:v>
                </c:pt>
                <c:pt idx="11">
                  <c:v>5.2763450781593892</c:v>
                </c:pt>
                <c:pt idx="12">
                  <c:v>5.2833923236747928</c:v>
                </c:pt>
                <c:pt idx="13">
                  <c:v>5.2952598277023935</c:v>
                </c:pt>
                <c:pt idx="14">
                  <c:v>5.3138234408773322</c:v>
                </c:pt>
                <c:pt idx="15">
                  <c:v>5.3117777531540389</c:v>
                </c:pt>
                <c:pt idx="16">
                  <c:v>5.317223648165502</c:v>
                </c:pt>
                <c:pt idx="17">
                  <c:v>5.3199355142342517</c:v>
                </c:pt>
                <c:pt idx="18">
                  <c:v>5.3206123332110185</c:v>
                </c:pt>
                <c:pt idx="19">
                  <c:v>5.3300400124665774</c:v>
                </c:pt>
                <c:pt idx="20">
                  <c:v>5.3407067802707733</c:v>
                </c:pt>
                <c:pt idx="21">
                  <c:v>5.3266831781630266</c:v>
                </c:pt>
                <c:pt idx="22">
                  <c:v>5.3253372829396719</c:v>
                </c:pt>
                <c:pt idx="23">
                  <c:v>5.335387618793173</c:v>
                </c:pt>
                <c:pt idx="24">
                  <c:v>5.3373856214558462</c:v>
                </c:pt>
                <c:pt idx="25">
                  <c:v>5.3327173902372937</c:v>
                </c:pt>
                <c:pt idx="26">
                  <c:v>5.3367200640269514</c:v>
                </c:pt>
                <c:pt idx="27">
                  <c:v>5.3400434303293673</c:v>
                </c:pt>
                <c:pt idx="28">
                  <c:v>5.3446776657002655</c:v>
                </c:pt>
                <c:pt idx="29">
                  <c:v>5.3453379496463409</c:v>
                </c:pt>
                <c:pt idx="30">
                  <c:v>5.3466572110514035</c:v>
                </c:pt>
                <c:pt idx="31">
                  <c:v>5.3420321615118418</c:v>
                </c:pt>
                <c:pt idx="32">
                  <c:v>5.3393796400627105</c:v>
                </c:pt>
                <c:pt idx="33">
                  <c:v>5.3433557884423504</c:v>
                </c:pt>
                <c:pt idx="34">
                  <c:v>5.3426941939756114</c:v>
                </c:pt>
                <c:pt idx="35">
                  <c:v>5.3393796400627105</c:v>
                </c:pt>
                <c:pt idx="36">
                  <c:v>5.3393796400627105</c:v>
                </c:pt>
                <c:pt idx="37">
                  <c:v>5.3426941939756114</c:v>
                </c:pt>
                <c:pt idx="38">
                  <c:v>5.3420321615118418</c:v>
                </c:pt>
                <c:pt idx="39">
                  <c:v>5.3400434303293673</c:v>
                </c:pt>
                <c:pt idx="40">
                  <c:v>5.3459977979051887</c:v>
                </c:pt>
                <c:pt idx="41">
                  <c:v>5.3459977979051887</c:v>
                </c:pt>
                <c:pt idx="42">
                  <c:v>5.3499477701245031</c:v>
                </c:pt>
                <c:pt idx="43">
                  <c:v>5.3564965820034081</c:v>
                </c:pt>
                <c:pt idx="44">
                  <c:v>5.362354067022987</c:v>
                </c:pt>
                <c:pt idx="45">
                  <c:v>5.362354067022987</c:v>
                </c:pt>
                <c:pt idx="46">
                  <c:v>5.3655934608502385</c:v>
                </c:pt>
                <c:pt idx="47">
                  <c:v>5.3668862858525435</c:v>
                </c:pt>
                <c:pt idx="48">
                  <c:v>5.3675320721197401</c:v>
                </c:pt>
                <c:pt idx="49">
                  <c:v>5.375249152218303</c:v>
                </c:pt>
                <c:pt idx="50">
                  <c:v>5.3816348699584919</c:v>
                </c:pt>
                <c:pt idx="51">
                  <c:v>5.3835426606802192</c:v>
                </c:pt>
                <c:pt idx="52">
                  <c:v>5.3822712046920227</c:v>
                </c:pt>
                <c:pt idx="53">
                  <c:v>5.3758895621025022</c:v>
                </c:pt>
                <c:pt idx="54">
                  <c:v>5.3707547626304635</c:v>
                </c:pt>
                <c:pt idx="55">
                  <c:v>5.377808334677125</c:v>
                </c:pt>
                <c:pt idx="56">
                  <c:v>5.3816348699584919</c:v>
                </c:pt>
                <c:pt idx="57">
                  <c:v>5.389244291583883</c:v>
                </c:pt>
                <c:pt idx="58">
                  <c:v>5.3923978735099523</c:v>
                </c:pt>
                <c:pt idx="59">
                  <c:v>5.3905069180142524</c:v>
                </c:pt>
                <c:pt idx="60">
                  <c:v>5.3848125021206954</c:v>
                </c:pt>
                <c:pt idx="61">
                  <c:v>5.3873473577238835</c:v>
                </c:pt>
                <c:pt idx="62">
                  <c:v>5.3873473577238835</c:v>
                </c:pt>
                <c:pt idx="63">
                  <c:v>5.3955415416129195</c:v>
                </c:pt>
                <c:pt idx="64">
                  <c:v>5.403046267266987</c:v>
                </c:pt>
                <c:pt idx="65">
                  <c:v>5.4104950912799774</c:v>
                </c:pt>
                <c:pt idx="66">
                  <c:v>5.4024230201293308</c:v>
                </c:pt>
                <c:pt idx="67">
                  <c:v>5.3999261399307432</c:v>
                </c:pt>
                <c:pt idx="68">
                  <c:v>5.4049136814417826</c:v>
                </c:pt>
                <c:pt idx="69">
                  <c:v>5.4080183098280799</c:v>
                </c:pt>
                <c:pt idx="70">
                  <c:v>5.4049136814417826</c:v>
                </c:pt>
                <c:pt idx="71">
                  <c:v>5.4067776148798448</c:v>
                </c:pt>
                <c:pt idx="72">
                  <c:v>5.4049136814417826</c:v>
                </c:pt>
                <c:pt idx="73">
                  <c:v>5.4092574673596276</c:v>
                </c:pt>
                <c:pt idx="74">
                  <c:v>5.412840168330094</c:v>
                </c:pt>
                <c:pt idx="75">
                  <c:v>5.4138266897666805</c:v>
                </c:pt>
                <c:pt idx="76">
                  <c:v>5.4165333963188704</c:v>
                </c:pt>
                <c:pt idx="77">
                  <c:v>5.4165333963188704</c:v>
                </c:pt>
                <c:pt idx="78">
                  <c:v>5.4200906126016148</c:v>
                </c:pt>
                <c:pt idx="79">
                  <c:v>5.4238791826659059</c:v>
                </c:pt>
                <c:pt idx="80">
                  <c:v>5.4249767191677272</c:v>
                </c:pt>
                <c:pt idx="81">
                  <c:v>5.4343149817272334</c:v>
                </c:pt>
                <c:pt idx="82">
                  <c:v>5.4447624517462616</c:v>
                </c:pt>
                <c:pt idx="83">
                  <c:v>5.4448818904521215</c:v>
                </c:pt>
                <c:pt idx="84">
                  <c:v>5.4523787721794585</c:v>
                </c:pt>
                <c:pt idx="85">
                  <c:v>5.4599375224721598</c:v>
                </c:pt>
                <c:pt idx="86">
                  <c:v>5.4598198686274708</c:v>
                </c:pt>
                <c:pt idx="87">
                  <c:v>5.4627574943657988</c:v>
                </c:pt>
                <c:pt idx="88">
                  <c:v>5.464047134721314</c:v>
                </c:pt>
                <c:pt idx="89">
                  <c:v>5.4661542964767076</c:v>
                </c:pt>
                <c:pt idx="90">
                  <c:v>5.4722164564375086</c:v>
                </c:pt>
                <c:pt idx="91">
                  <c:v>5.4770858720290114</c:v>
                </c:pt>
                <c:pt idx="92">
                  <c:v>5.4817014894608418</c:v>
                </c:pt>
                <c:pt idx="93">
                  <c:v>5.4841163841150822</c:v>
                </c:pt>
                <c:pt idx="94">
                  <c:v>5.4844608342517631</c:v>
                </c:pt>
                <c:pt idx="95">
                  <c:v>5.4898426122070649</c:v>
                </c:pt>
                <c:pt idx="96">
                  <c:v>5.4982573128685539</c:v>
                </c:pt>
                <c:pt idx="97">
                  <c:v>5.5080608185085262</c:v>
                </c:pt>
                <c:pt idx="98">
                  <c:v>5.5122010608939833</c:v>
                </c:pt>
                <c:pt idx="99">
                  <c:v>5.5159905862716885</c:v>
                </c:pt>
                <c:pt idx="100">
                  <c:v>5.5210950986342304</c:v>
                </c:pt>
                <c:pt idx="101">
                  <c:v>5.5231959732940457</c:v>
                </c:pt>
                <c:pt idx="102">
                  <c:v>5.5277139975359599</c:v>
                </c:pt>
                <c:pt idx="103">
                  <c:v>5.5269441389487008</c:v>
                </c:pt>
                <c:pt idx="104">
                  <c:v>5.536035320914884</c:v>
                </c:pt>
                <c:pt idx="105">
                  <c:v>5.5393011691670129</c:v>
                </c:pt>
                <c:pt idx="106">
                  <c:v>5.5402791217832865</c:v>
                </c:pt>
                <c:pt idx="107">
                  <c:v>5.5419062683702247</c:v>
                </c:pt>
                <c:pt idx="108">
                  <c:v>5.5466647933964177</c:v>
                </c:pt>
                <c:pt idx="109">
                  <c:v>5.5510782504118197</c:v>
                </c:pt>
                <c:pt idx="110">
                  <c:v>5.5541883573806157</c:v>
                </c:pt>
                <c:pt idx="111">
                  <c:v>5.5596345948270223</c:v>
                </c:pt>
                <c:pt idx="112">
                  <c:v>5.5658982397128165</c:v>
                </c:pt>
                <c:pt idx="113">
                  <c:v>5.5679067771550796</c:v>
                </c:pt>
                <c:pt idx="114">
                  <c:v>5.5752727921098115</c:v>
                </c:pt>
                <c:pt idx="115">
                  <c:v>5.5790403718256272</c:v>
                </c:pt>
                <c:pt idx="116">
                  <c:v>5.5855991104657035</c:v>
                </c:pt>
                <c:pt idx="117">
                  <c:v>5.5901542885366586</c:v>
                </c:pt>
                <c:pt idx="118">
                  <c:v>5.5908770073776921</c:v>
                </c:pt>
                <c:pt idx="119">
                  <c:v>5.597358819847094</c:v>
                </c:pt>
                <c:pt idx="120">
                  <c:v>5.60073771272301</c:v>
                </c:pt>
                <c:pt idx="121">
                  <c:v>5.6151466466478439</c:v>
                </c:pt>
                <c:pt idx="122">
                  <c:v>5.6233739532979845</c:v>
                </c:pt>
                <c:pt idx="123">
                  <c:v>5.6321285242285821</c:v>
                </c:pt>
                <c:pt idx="124">
                  <c:v>5.6478520265763006</c:v>
                </c:pt>
                <c:pt idx="125">
                  <c:v>5.6584240179959346</c:v>
                </c:pt>
                <c:pt idx="126">
                  <c:v>5.6665909753943264</c:v>
                </c:pt>
                <c:pt idx="127">
                  <c:v>5.6919136366067873</c:v>
                </c:pt>
                <c:pt idx="128">
                  <c:v>5.7078341188970985</c:v>
                </c:pt>
                <c:pt idx="129">
                  <c:v>5.7313388231733748</c:v>
                </c:pt>
                <c:pt idx="130">
                  <c:v>5.7440836234529478</c:v>
                </c:pt>
                <c:pt idx="131">
                  <c:v>5.7563182128823929</c:v>
                </c:pt>
                <c:pt idx="132">
                  <c:v>5.7944244159896714</c:v>
                </c:pt>
                <c:pt idx="133">
                  <c:v>5.8295883408220055</c:v>
                </c:pt>
                <c:pt idx="134">
                  <c:v>5.8519382969521194</c:v>
                </c:pt>
                <c:pt idx="135">
                  <c:v>5.8596208224046427</c:v>
                </c:pt>
                <c:pt idx="136">
                  <c:v>5.8730994089069419</c:v>
                </c:pt>
                <c:pt idx="137">
                  <c:v>5.8809306141307394</c:v>
                </c:pt>
                <c:pt idx="138">
                  <c:v>5.8907677086057628</c:v>
                </c:pt>
                <c:pt idx="139">
                  <c:v>5.9051181487938935</c:v>
                </c:pt>
                <c:pt idx="140">
                  <c:v>5.9156170401553183</c:v>
                </c:pt>
                <c:pt idx="141">
                  <c:v>5.9268922874486361</c:v>
                </c:pt>
                <c:pt idx="142">
                  <c:v>5.9465399240629147</c:v>
                </c:pt>
                <c:pt idx="143">
                  <c:v>5.9739350878891866</c:v>
                </c:pt>
                <c:pt idx="144">
                  <c:v>5.9817162260164487</c:v>
                </c:pt>
                <c:pt idx="145">
                  <c:v>5.9944137033313236</c:v>
                </c:pt>
                <c:pt idx="146">
                  <c:v>5.9999141110583558</c:v>
                </c:pt>
                <c:pt idx="147">
                  <c:v>6.0062025748707839</c:v>
                </c:pt>
                <c:pt idx="148">
                  <c:v>6.014616231447877</c:v>
                </c:pt>
                <c:pt idx="149">
                  <c:v>6.0279060294571689</c:v>
                </c:pt>
                <c:pt idx="150">
                  <c:v>6.044765285166644</c:v>
                </c:pt>
                <c:pt idx="151">
                  <c:v>6.0527318921362161</c:v>
                </c:pt>
                <c:pt idx="152">
                  <c:v>6.0613452452669758</c:v>
                </c:pt>
                <c:pt idx="153">
                  <c:v>6.0686052228113931</c:v>
                </c:pt>
                <c:pt idx="154">
                  <c:v>6.0737135502405364</c:v>
                </c:pt>
                <c:pt idx="155">
                  <c:v>6.0806951338749657</c:v>
                </c:pt>
                <c:pt idx="156">
                  <c:v>6.088820851956207</c:v>
                </c:pt>
                <c:pt idx="157">
                  <c:v>6.1079589751061327</c:v>
                </c:pt>
                <c:pt idx="158">
                  <c:v>6.1264960932102328</c:v>
                </c:pt>
                <c:pt idx="159">
                  <c:v>6.136235774302091</c:v>
                </c:pt>
                <c:pt idx="160">
                  <c:v>6.1432115405395979</c:v>
                </c:pt>
                <c:pt idx="161">
                  <c:v>6.1501979776222564</c:v>
                </c:pt>
                <c:pt idx="162">
                  <c:v>6.1542019371690735</c:v>
                </c:pt>
                <c:pt idx="163">
                  <c:v>6.1626285169281969</c:v>
                </c:pt>
                <c:pt idx="164">
                  <c:v>6.1721396133715167</c:v>
                </c:pt>
                <c:pt idx="165">
                  <c:v>6.2056833554765838</c:v>
                </c:pt>
                <c:pt idx="166">
                  <c:v>6.2604729537517185</c:v>
                </c:pt>
                <c:pt idx="167">
                  <c:v>6.3046604622039482</c:v>
                </c:pt>
                <c:pt idx="168">
                  <c:v>6.3294270033380275</c:v>
                </c:pt>
                <c:pt idx="169">
                  <c:v>6.3607904543952198</c:v>
                </c:pt>
                <c:pt idx="170">
                  <c:v>6.3826321638366563</c:v>
                </c:pt>
                <c:pt idx="171">
                  <c:v>6.3999246863015644</c:v>
                </c:pt>
                <c:pt idx="172">
                  <c:v>6.4149330958290705</c:v>
                </c:pt>
                <c:pt idx="173">
                  <c:v>6.4236785261650278</c:v>
                </c:pt>
                <c:pt idx="174">
                  <c:v>6.4358572108093082</c:v>
                </c:pt>
                <c:pt idx="175">
                  <c:v>6.4471005660259575</c:v>
                </c:pt>
                <c:pt idx="176">
                  <c:v>6.4674119408297193</c:v>
                </c:pt>
                <c:pt idx="177">
                  <c:v>6.4850000243524901</c:v>
                </c:pt>
                <c:pt idx="178">
                  <c:v>6.4926116665751854</c:v>
                </c:pt>
                <c:pt idx="179">
                  <c:v>6.5034864599178288</c:v>
                </c:pt>
                <c:pt idx="180">
                  <c:v>6.5172326672357821</c:v>
                </c:pt>
                <c:pt idx="181">
                  <c:v>6.5392249202582375</c:v>
                </c:pt>
                <c:pt idx="182">
                  <c:v>6.5534777259142905</c:v>
                </c:pt>
                <c:pt idx="183">
                  <c:v>6.5638306639005384</c:v>
                </c:pt>
                <c:pt idx="184">
                  <c:v>6.5748883059022143</c:v>
                </c:pt>
                <c:pt idx="185">
                  <c:v>6.5846410610739179</c:v>
                </c:pt>
                <c:pt idx="186">
                  <c:v>6.5983030173378214</c:v>
                </c:pt>
                <c:pt idx="187">
                  <c:v>6.6151220993721482</c:v>
                </c:pt>
                <c:pt idx="188">
                  <c:v>6.6250427266268579</c:v>
                </c:pt>
                <c:pt idx="189">
                  <c:v>6.6363909058915098</c:v>
                </c:pt>
                <c:pt idx="190">
                  <c:v>6.6484366398963202</c:v>
                </c:pt>
                <c:pt idx="191">
                  <c:v>6.6586725991991029</c:v>
                </c:pt>
                <c:pt idx="192">
                  <c:v>6.6671174501339827</c:v>
                </c:pt>
                <c:pt idx="193">
                  <c:v>6.7020036843723201</c:v>
                </c:pt>
                <c:pt idx="194">
                  <c:v>6.7162744716595189</c:v>
                </c:pt>
                <c:pt idx="195">
                  <c:v>6.7297497098484005</c:v>
                </c:pt>
                <c:pt idx="196">
                  <c:v>6.7386661606047422</c:v>
                </c:pt>
                <c:pt idx="197">
                  <c:v>6.7516834643427579</c:v>
                </c:pt>
                <c:pt idx="198">
                  <c:v>6.7627123055888365</c:v>
                </c:pt>
                <c:pt idx="199">
                  <c:v>6.7747588684320137</c:v>
                </c:pt>
                <c:pt idx="200">
                  <c:v>6.7897793272088984</c:v>
                </c:pt>
                <c:pt idx="201">
                  <c:v>6.8019674380437456</c:v>
                </c:pt>
                <c:pt idx="202">
                  <c:v>6.8192807571130061</c:v>
                </c:pt>
                <c:pt idx="203">
                  <c:v>6.8320718031100229</c:v>
                </c:pt>
                <c:pt idx="204">
                  <c:v>6.8496090555142164</c:v>
                </c:pt>
                <c:pt idx="205">
                  <c:v>6.8972105503112857</c:v>
                </c:pt>
                <c:pt idx="206">
                  <c:v>6.9200647218329872</c:v>
                </c:pt>
                <c:pt idx="207">
                  <c:v>6.9404291844857209</c:v>
                </c:pt>
                <c:pt idx="208">
                  <c:v>6.9577594925118058</c:v>
                </c:pt>
                <c:pt idx="209">
                  <c:v>6.973940711481692</c:v>
                </c:pt>
                <c:pt idx="210">
                  <c:v>6.9935773162583237</c:v>
                </c:pt>
                <c:pt idx="211">
                  <c:v>7.0211182860160708</c:v>
                </c:pt>
                <c:pt idx="212">
                  <c:v>7.0416261342366049</c:v>
                </c:pt>
                <c:pt idx="213">
                  <c:v>7.0526702006073769</c:v>
                </c:pt>
                <c:pt idx="214">
                  <c:v>7.0677033660358415</c:v>
                </c:pt>
                <c:pt idx="215">
                  <c:v>7.0849033348412416</c:v>
                </c:pt>
                <c:pt idx="216">
                  <c:v>7.1107932505540532</c:v>
                </c:pt>
                <c:pt idx="217">
                  <c:v>7.1425031502892562</c:v>
                </c:pt>
                <c:pt idx="218">
                  <c:v>7.1667694265348914</c:v>
                </c:pt>
                <c:pt idx="219">
                  <c:v>7.1879348372602347</c:v>
                </c:pt>
                <c:pt idx="220">
                  <c:v>7.2102367930288702</c:v>
                </c:pt>
                <c:pt idx="221">
                  <c:v>7.2252493250940359</c:v>
                </c:pt>
                <c:pt idx="222">
                  <c:v>7.2391267862795834</c:v>
                </c:pt>
                <c:pt idx="223">
                  <c:v>7.2565876772819227</c:v>
                </c:pt>
                <c:pt idx="224">
                  <c:v>7.2769855308767362</c:v>
                </c:pt>
                <c:pt idx="225">
                  <c:v>7.2954187973367306</c:v>
                </c:pt>
                <c:pt idx="226">
                  <c:v>7.3173638435567261</c:v>
                </c:pt>
                <c:pt idx="227">
                  <c:v>7.3364262151761475</c:v>
                </c:pt>
                <c:pt idx="228">
                  <c:v>7.3629877705266429</c:v>
                </c:pt>
                <c:pt idx="229">
                  <c:v>7.4114796250699699</c:v>
                </c:pt>
                <c:pt idx="230">
                  <c:v>7.4500225797380857</c:v>
                </c:pt>
                <c:pt idx="231">
                  <c:v>7.4858943837032177</c:v>
                </c:pt>
                <c:pt idx="232">
                  <c:v>7.5386729862930313</c:v>
                </c:pt>
                <c:pt idx="233">
                  <c:v>7.5933581972299136</c:v>
                </c:pt>
                <c:pt idx="234">
                  <c:v>7.640406296717897</c:v>
                </c:pt>
                <c:pt idx="235">
                  <c:v>7.6906514766013547</c:v>
                </c:pt>
                <c:pt idx="236">
                  <c:v>7.797007722561446</c:v>
                </c:pt>
                <c:pt idx="237">
                  <c:v>7.8490123802999632</c:v>
                </c:pt>
                <c:pt idx="238">
                  <c:v>7.8995543275859585</c:v>
                </c:pt>
                <c:pt idx="239">
                  <c:v>7.9488758833333817</c:v>
                </c:pt>
                <c:pt idx="240">
                  <c:v>8.0503371912576416</c:v>
                </c:pt>
                <c:pt idx="241">
                  <c:v>8.1536246987104786</c:v>
                </c:pt>
                <c:pt idx="242">
                  <c:v>8.2058998788730317</c:v>
                </c:pt>
                <c:pt idx="243">
                  <c:v>8.2531672963420757</c:v>
                </c:pt>
                <c:pt idx="244">
                  <c:v>8.3145560304986663</c:v>
                </c:pt>
                <c:pt idx="245">
                  <c:v>8.3570131872095175</c:v>
                </c:pt>
                <c:pt idx="246">
                  <c:v>8.3941812493831414</c:v>
                </c:pt>
                <c:pt idx="247">
                  <c:v>8.4424400798895007</c:v>
                </c:pt>
                <c:pt idx="248">
                  <c:v>8.480520370637743</c:v>
                </c:pt>
                <c:pt idx="249">
                  <c:v>8.510832672826286</c:v>
                </c:pt>
                <c:pt idx="250">
                  <c:v>8.5434752029720062</c:v>
                </c:pt>
                <c:pt idx="251">
                  <c:v>8.6005447172858531</c:v>
                </c:pt>
                <c:pt idx="252">
                  <c:v>8.6424380028630328</c:v>
                </c:pt>
                <c:pt idx="253">
                  <c:v>8.7040299912589898</c:v>
                </c:pt>
                <c:pt idx="254">
                  <c:v>8.755460724199212</c:v>
                </c:pt>
                <c:pt idx="255">
                  <c:v>8.7973142615735451</c:v>
                </c:pt>
                <c:pt idx="256">
                  <c:v>8.8396644792694854</c:v>
                </c:pt>
                <c:pt idx="257">
                  <c:v>8.8722857295119546</c:v>
                </c:pt>
                <c:pt idx="258">
                  <c:v>8.907836889216842</c:v>
                </c:pt>
                <c:pt idx="259">
                  <c:v>8.9400928813495995</c:v>
                </c:pt>
                <c:pt idx="260">
                  <c:v>8.9681214857726452</c:v>
                </c:pt>
                <c:pt idx="261">
                  <c:v>8.9974755640697399</c:v>
                </c:pt>
                <c:pt idx="262">
                  <c:v>9.0318191649377972</c:v>
                </c:pt>
                <c:pt idx="263">
                  <c:v>9.0655627565681023</c:v>
                </c:pt>
                <c:pt idx="264">
                  <c:v>9.1071564446976456</c:v>
                </c:pt>
                <c:pt idx="265">
                  <c:v>9.1787134305865354</c:v>
                </c:pt>
                <c:pt idx="266">
                  <c:v>9.2194179082409633</c:v>
                </c:pt>
                <c:pt idx="267">
                  <c:v>9.257435652242334</c:v>
                </c:pt>
                <c:pt idx="268">
                  <c:v>9.2877422988534217</c:v>
                </c:pt>
                <c:pt idx="269">
                  <c:v>9.3111561598014294</c:v>
                </c:pt>
                <c:pt idx="270">
                  <c:v>9.3358926244801914</c:v>
                </c:pt>
                <c:pt idx="271">
                  <c:v>9.3701258298238805</c:v>
                </c:pt>
                <c:pt idx="272">
                  <c:v>9.4129153804388679</c:v>
                </c:pt>
                <c:pt idx="273">
                  <c:v>9.4520761459552034</c:v>
                </c:pt>
                <c:pt idx="274">
                  <c:v>9.4893592763954189</c:v>
                </c:pt>
                <c:pt idx="275">
                  <c:v>9.5344632432436569</c:v>
                </c:pt>
                <c:pt idx="276">
                  <c:v>9.6003231959699313</c:v>
                </c:pt>
                <c:pt idx="277">
                  <c:v>9.685041075507387</c:v>
                </c:pt>
                <c:pt idx="278">
                  <c:v>9.7285393653920291</c:v>
                </c:pt>
                <c:pt idx="279">
                  <c:v>9.773971571245097</c:v>
                </c:pt>
                <c:pt idx="280">
                  <c:v>9.8248624875536024</c:v>
                </c:pt>
                <c:pt idx="281">
                  <c:v>9.8789441199493382</c:v>
                </c:pt>
                <c:pt idx="282">
                  <c:v>9.9411577610301265</c:v>
                </c:pt>
                <c:pt idx="283">
                  <c:v>9.9898488575480435</c:v>
                </c:pt>
                <c:pt idx="284">
                  <c:v>10.066557558236344</c:v>
                </c:pt>
                <c:pt idx="285">
                  <c:v>10.124817624575041</c:v>
                </c:pt>
                <c:pt idx="286">
                  <c:v>10.180404367620355</c:v>
                </c:pt>
                <c:pt idx="287">
                  <c:v>10.245781778792013</c:v>
                </c:pt>
                <c:pt idx="288">
                  <c:v>10.321808385046614</c:v>
                </c:pt>
                <c:pt idx="289">
                  <c:v>10.399666270202953</c:v>
                </c:pt>
                <c:pt idx="290">
                  <c:v>10.469339112930049</c:v>
                </c:pt>
                <c:pt idx="291">
                  <c:v>10.533333958977529</c:v>
                </c:pt>
                <c:pt idx="292">
                  <c:v>10.617210911285088</c:v>
                </c:pt>
                <c:pt idx="293">
                  <c:v>10.689892918738428</c:v>
                </c:pt>
                <c:pt idx="294">
                  <c:v>10.759738812765839</c:v>
                </c:pt>
                <c:pt idx="295">
                  <c:v>10.837618153232501</c:v>
                </c:pt>
                <c:pt idx="296">
                  <c:v>10.916179531069076</c:v>
                </c:pt>
                <c:pt idx="297">
                  <c:v>10.979980000500786</c:v>
                </c:pt>
                <c:pt idx="298">
                  <c:v>11.060024665173161</c:v>
                </c:pt>
                <c:pt idx="299">
                  <c:v>11.136356561653589</c:v>
                </c:pt>
                <c:pt idx="300">
                  <c:v>11.274114910422005</c:v>
                </c:pt>
                <c:pt idx="301">
                  <c:v>11.417889475780196</c:v>
                </c:pt>
                <c:pt idx="302">
                  <c:v>11.498000643929004</c:v>
                </c:pt>
                <c:pt idx="303">
                  <c:v>11.547940660142823</c:v>
                </c:pt>
                <c:pt idx="304">
                  <c:v>11.578255648788886</c:v>
                </c:pt>
                <c:pt idx="305">
                  <c:v>11.597418949181892</c:v>
                </c:pt>
                <c:pt idx="306">
                  <c:v>11.617614147864868</c:v>
                </c:pt>
                <c:pt idx="307">
                  <c:v>11.63416784141978</c:v>
                </c:pt>
                <c:pt idx="308">
                  <c:v>11.643325474598477</c:v>
                </c:pt>
                <c:pt idx="309">
                  <c:v>11.649026283630505</c:v>
                </c:pt>
                <c:pt idx="310">
                  <c:v>11.656624993757815</c:v>
                </c:pt>
                <c:pt idx="311">
                  <c:v>11.669918768406523</c:v>
                </c:pt>
                <c:pt idx="312">
                  <c:v>11.69056872638996</c:v>
                </c:pt>
                <c:pt idx="313">
                  <c:v>11.714753436749614</c:v>
                </c:pt>
                <c:pt idx="314">
                  <c:v>11.728232732230646</c:v>
                </c:pt>
                <c:pt idx="315">
                  <c:v>11.739015010396013</c:v>
                </c:pt>
                <c:pt idx="316">
                  <c:v>11.753858998379307</c:v>
                </c:pt>
                <c:pt idx="317">
                  <c:v>11.767529330146496</c:v>
                </c:pt>
                <c:pt idx="318">
                  <c:v>11.779600903165624</c:v>
                </c:pt>
                <c:pt idx="319">
                  <c:v>11.789554118281893</c:v>
                </c:pt>
                <c:pt idx="320">
                  <c:v>11.799035937492434</c:v>
                </c:pt>
                <c:pt idx="321">
                  <c:v>11.808554246555031</c:v>
                </c:pt>
                <c:pt idx="322">
                  <c:v>11.823235339211493</c:v>
                </c:pt>
                <c:pt idx="323">
                  <c:v>11.837174348284972</c:v>
                </c:pt>
                <c:pt idx="324">
                  <c:v>11.87036583554112</c:v>
                </c:pt>
                <c:pt idx="325">
                  <c:v>11.917499233234382</c:v>
                </c:pt>
                <c:pt idx="326">
                  <c:v>11.939890910450435</c:v>
                </c:pt>
                <c:pt idx="327">
                  <c:v>11.957366587140053</c:v>
                </c:pt>
                <c:pt idx="328">
                  <c:v>11.972471519918093</c:v>
                </c:pt>
                <c:pt idx="329">
                  <c:v>11.989771752474848</c:v>
                </c:pt>
                <c:pt idx="330">
                  <c:v>12.011557414795355</c:v>
                </c:pt>
                <c:pt idx="331">
                  <c:v>12.029629962729915</c:v>
                </c:pt>
                <c:pt idx="332">
                  <c:v>12.046525185822853</c:v>
                </c:pt>
                <c:pt idx="333">
                  <c:v>12.0606792766102</c:v>
                </c:pt>
                <c:pt idx="334">
                  <c:v>12.074953118241718</c:v>
                </c:pt>
                <c:pt idx="335">
                  <c:v>12.101157160998284</c:v>
                </c:pt>
                <c:pt idx="336">
                  <c:v>12.132188186016156</c:v>
                </c:pt>
                <c:pt idx="337">
                  <c:v>12.157368484546454</c:v>
                </c:pt>
                <c:pt idx="338">
                  <c:v>12.174717122881066</c:v>
                </c:pt>
                <c:pt idx="339">
                  <c:v>12.188915842280879</c:v>
                </c:pt>
                <c:pt idx="340">
                  <c:v>12.199361100142418</c:v>
                </c:pt>
                <c:pt idx="341">
                  <c:v>12.209113391585097</c:v>
                </c:pt>
                <c:pt idx="342">
                  <c:v>12.219558649446636</c:v>
                </c:pt>
                <c:pt idx="343">
                  <c:v>12.228320155115208</c:v>
                </c:pt>
                <c:pt idx="344">
                  <c:v>12.235295768851634</c:v>
                </c:pt>
                <c:pt idx="345">
                  <c:v>12.245246099704802</c:v>
                </c:pt>
                <c:pt idx="346">
                  <c:v>12.256779335518475</c:v>
                </c:pt>
                <c:pt idx="347">
                  <c:v>12.281276807118862</c:v>
                </c:pt>
                <c:pt idx="348">
                  <c:v>12.30450493323807</c:v>
                </c:pt>
                <c:pt idx="349">
                  <c:v>12.322541295724168</c:v>
                </c:pt>
                <c:pt idx="350">
                  <c:v>12.334272218599867</c:v>
                </c:pt>
                <c:pt idx="351">
                  <c:v>12.344420549651682</c:v>
                </c:pt>
                <c:pt idx="352">
                  <c:v>12.353281178083879</c:v>
                </c:pt>
                <c:pt idx="353">
                  <c:v>12.359859493444</c:v>
                </c:pt>
                <c:pt idx="354">
                  <c:v>12.366636477723025</c:v>
                </c:pt>
                <c:pt idx="355">
                  <c:v>12.372916715680175</c:v>
                </c:pt>
                <c:pt idx="356">
                  <c:v>12.378998185996043</c:v>
                </c:pt>
                <c:pt idx="357">
                  <c:v>12.387660559074696</c:v>
                </c:pt>
                <c:pt idx="358">
                  <c:v>12.394834762822695</c:v>
                </c:pt>
                <c:pt idx="359">
                  <c:v>12.403100507239728</c:v>
                </c:pt>
                <c:pt idx="360">
                  <c:v>12.41720063161851</c:v>
                </c:pt>
                <c:pt idx="361">
                  <c:v>12.429623151617067</c:v>
                </c:pt>
                <c:pt idx="362">
                  <c:v>12.437789714283461</c:v>
                </c:pt>
                <c:pt idx="363">
                  <c:v>12.443572959039189</c:v>
                </c:pt>
                <c:pt idx="364">
                  <c:v>12.449356203794915</c:v>
                </c:pt>
                <c:pt idx="365">
                  <c:v>12.455040020263214</c:v>
                </c:pt>
                <c:pt idx="366">
                  <c:v>12.460624398557114</c:v>
                </c:pt>
                <c:pt idx="367">
                  <c:v>12.465412915288912</c:v>
                </c:pt>
                <c:pt idx="368">
                  <c:v>12.470798387565249</c:v>
                </c:pt>
                <c:pt idx="369">
                  <c:v>12.478171141894663</c:v>
                </c:pt>
                <c:pt idx="370">
                  <c:v>12.482262759797916</c:v>
                </c:pt>
                <c:pt idx="371">
                  <c:v>12.486653108099208</c:v>
                </c:pt>
                <c:pt idx="372">
                  <c:v>12.494224373595527</c:v>
                </c:pt>
                <c:pt idx="373">
                  <c:v>12.501994110859886</c:v>
                </c:pt>
                <c:pt idx="374">
                  <c:v>12.507081149908444</c:v>
                </c:pt>
                <c:pt idx="375">
                  <c:v>12.512168188957002</c:v>
                </c:pt>
                <c:pt idx="376">
                  <c:v>12.517056223029778</c:v>
                </c:pt>
                <c:pt idx="377">
                  <c:v>12.521844739761574</c:v>
                </c:pt>
                <c:pt idx="378">
                  <c:v>12.526832281272613</c:v>
                </c:pt>
                <c:pt idx="379">
                  <c:v>12.531222629573906</c:v>
                </c:pt>
                <c:pt idx="380">
                  <c:v>12.535911619060037</c:v>
                </c:pt>
                <c:pt idx="381">
                  <c:v>12.542986532732</c:v>
                </c:pt>
                <c:pt idx="382">
                  <c:v>12.5481730594193</c:v>
                </c:pt>
                <c:pt idx="383">
                  <c:v>12.553459063848537</c:v>
                </c:pt>
                <c:pt idx="384">
                  <c:v>12.562220569517111</c:v>
                </c:pt>
                <c:pt idx="385">
                  <c:v>12.599130923537206</c:v>
                </c:pt>
                <c:pt idx="386">
                  <c:v>12.640656670365706</c:v>
                </c:pt>
                <c:pt idx="387">
                  <c:v>12.697981736984975</c:v>
                </c:pt>
                <c:pt idx="388">
                  <c:v>12.774664961755933</c:v>
                </c:pt>
                <c:pt idx="389">
                  <c:v>12.815614948084887</c:v>
                </c:pt>
                <c:pt idx="390">
                  <c:v>12.84682287520908</c:v>
                </c:pt>
                <c:pt idx="391">
                  <c:v>12.867017582494599</c:v>
                </c:pt>
                <c:pt idx="392">
                  <c:v>12.883481308525264</c:v>
                </c:pt>
                <c:pt idx="393">
                  <c:v>12.903969974952579</c:v>
                </c:pt>
                <c:pt idx="394">
                  <c:v>12.924360664600314</c:v>
                </c:pt>
                <c:pt idx="395">
                  <c:v>12.948760551423849</c:v>
                </c:pt>
                <c:pt idx="396">
                  <c:v>12.98084044488726</c:v>
                </c:pt>
                <c:pt idx="397">
                  <c:v>13.01611105896918</c:v>
                </c:pt>
                <c:pt idx="398">
                  <c:v>13.039143758079753</c:v>
                </c:pt>
                <c:pt idx="399">
                  <c:v>13.060905249861266</c:v>
                </c:pt>
                <c:pt idx="400">
                  <c:v>13.088909446270863</c:v>
                </c:pt>
                <c:pt idx="401">
                  <c:v>13.106945808756961</c:v>
                </c:pt>
                <c:pt idx="402">
                  <c:v>13.123114389918545</c:v>
                </c:pt>
                <c:pt idx="403">
                  <c:v>13.137214514297327</c:v>
                </c:pt>
                <c:pt idx="404">
                  <c:v>13.150426845769461</c:v>
                </c:pt>
                <c:pt idx="405">
                  <c:v>13.166300194925752</c:v>
                </c:pt>
                <c:pt idx="406">
                  <c:v>13.178722714924309</c:v>
                </c:pt>
                <c:pt idx="407">
                  <c:v>13.19380835234235</c:v>
                </c:pt>
                <c:pt idx="408">
                  <c:v>13.22530701940172</c:v>
                </c:pt>
                <c:pt idx="409">
                  <c:v>13.250682325732949</c:v>
                </c:pt>
                <c:pt idx="410">
                  <c:v>13.267342766626056</c:v>
                </c:pt>
                <c:pt idx="411">
                  <c:v>13.279666516314888</c:v>
                </c:pt>
                <c:pt idx="412">
                  <c:v>13.29040861284679</c:v>
                </c:pt>
                <c:pt idx="413">
                  <c:v>13.299467457335137</c:v>
                </c:pt>
                <c:pt idx="414">
                  <c:v>13.308328085767332</c:v>
                </c:pt>
                <c:pt idx="415">
                  <c:v>13.316990458845986</c:v>
                </c:pt>
                <c:pt idx="416">
                  <c:v>13.325851087278181</c:v>
                </c:pt>
                <c:pt idx="417">
                  <c:v>13.338273607276738</c:v>
                </c:pt>
                <c:pt idx="418">
                  <c:v>13.346241776925915</c:v>
                </c:pt>
                <c:pt idx="419">
                  <c:v>13.357379521336371</c:v>
                </c:pt>
                <c:pt idx="420">
                  <c:v>13.371282426505363</c:v>
                </c:pt>
                <c:pt idx="421">
                  <c:v>13.392848204419924</c:v>
                </c:pt>
                <c:pt idx="422">
                  <c:v>13.410196842754537</c:v>
                </c:pt>
                <c:pt idx="423">
                  <c:v>13.421828926984244</c:v>
                </c:pt>
                <c:pt idx="424">
                  <c:v>13.43118502190827</c:v>
                </c:pt>
                <c:pt idx="425">
                  <c:v>13.439153191557446</c:v>
                </c:pt>
                <c:pt idx="426">
                  <c:v>13.450884114433146</c:v>
                </c:pt>
                <c:pt idx="427">
                  <c:v>13.460438327237958</c:v>
                </c:pt>
                <c:pt idx="428">
                  <c:v>13.469992540042769</c:v>
                </c:pt>
                <c:pt idx="429">
                  <c:v>13.486062720220263</c:v>
                </c:pt>
                <c:pt idx="430">
                  <c:v>13.500261439620076</c:v>
                </c:pt>
                <c:pt idx="431">
                  <c:v>13.517806618835825</c:v>
                </c:pt>
                <c:pt idx="432">
                  <c:v>13.541913694179058</c:v>
                </c:pt>
                <c:pt idx="433">
                  <c:v>13.566898946872966</c:v>
                </c:pt>
                <c:pt idx="434">
                  <c:v>13.580209960932638</c:v>
                </c:pt>
                <c:pt idx="435">
                  <c:v>13.589466982195315</c:v>
                </c:pt>
                <c:pt idx="436">
                  <c:v>13.598624919980081</c:v>
                </c:pt>
                <c:pt idx="437">
                  <c:v>13.604606991657629</c:v>
                </c:pt>
                <c:pt idx="438">
                  <c:v>13.611185307017751</c:v>
                </c:pt>
                <c:pt idx="439">
                  <c:v>13.617763622377874</c:v>
                </c:pt>
                <c:pt idx="440">
                  <c:v>13.623348000671776</c:v>
                </c:pt>
                <c:pt idx="441">
                  <c:v>13.633001257699913</c:v>
                </c:pt>
                <c:pt idx="442">
                  <c:v>13.639281495657064</c:v>
                </c:pt>
                <c:pt idx="443">
                  <c:v>13.64814212408926</c:v>
                </c:pt>
                <c:pt idx="444">
                  <c:v>13.658092454942429</c:v>
                </c:pt>
                <c:pt idx="445">
                  <c:v>13.671403469002101</c:v>
                </c:pt>
                <c:pt idx="446">
                  <c:v>13.680264097434296</c:v>
                </c:pt>
                <c:pt idx="447">
                  <c:v>13.685749027664867</c:v>
                </c:pt>
                <c:pt idx="448">
                  <c:v>13.691432844133164</c:v>
                </c:pt>
                <c:pt idx="449">
                  <c:v>13.695126015970782</c:v>
                </c:pt>
                <c:pt idx="450">
                  <c:v>13.701008679128938</c:v>
                </c:pt>
                <c:pt idx="451">
                  <c:v>13.704901093844281</c:v>
                </c:pt>
                <c:pt idx="452">
                  <c:v>13.710386024074852</c:v>
                </c:pt>
                <c:pt idx="453">
                  <c:v>13.717659508041351</c:v>
                </c:pt>
                <c:pt idx="454">
                  <c:v>13.724535811980783</c:v>
                </c:pt>
                <c:pt idx="455">
                  <c:v>13.733099042641269</c:v>
                </c:pt>
                <c:pt idx="456">
                  <c:v>13.743841139173172</c:v>
                </c:pt>
                <c:pt idx="457">
                  <c:v>13.749326069403741</c:v>
                </c:pt>
                <c:pt idx="458">
                  <c:v>13.748625824289348</c:v>
                </c:pt>
                <c:pt idx="459">
                  <c:v>13.754906062246498</c:v>
                </c:pt>
                <c:pt idx="460">
                  <c:v>13.759893603757538</c:v>
                </c:pt>
                <c:pt idx="461">
                  <c:v>13.762190962806221</c:v>
                </c:pt>
                <c:pt idx="462">
                  <c:v>13.764588087405942</c:v>
                </c:pt>
                <c:pt idx="463">
                  <c:v>13.761984701535827</c:v>
                </c:pt>
                <c:pt idx="464">
                  <c:v>13.767867364693982</c:v>
                </c:pt>
                <c:pt idx="465">
                  <c:v>13.777124385956659</c:v>
                </c:pt>
                <c:pt idx="466">
                  <c:v>13.781614291229513</c:v>
                </c:pt>
                <c:pt idx="467">
                  <c:v>13.785407089468208</c:v>
                </c:pt>
                <c:pt idx="468">
                  <c:v>13.786806110381916</c:v>
                </c:pt>
                <c:pt idx="469">
                  <c:v>13.795964048166681</c:v>
                </c:pt>
                <c:pt idx="470">
                  <c:v>13.795363868094649</c:v>
                </c:pt>
                <c:pt idx="471">
                  <c:v>13.800450907143206</c:v>
                </c:pt>
                <c:pt idx="472">
                  <c:v>13.805935837373775</c:v>
                </c:pt>
                <c:pt idx="473">
                  <c:v>13.80793384003645</c:v>
                </c:pt>
                <c:pt idx="474">
                  <c:v>13.812821874109225</c:v>
                </c:pt>
                <c:pt idx="475">
                  <c:v>13.815717677221251</c:v>
                </c:pt>
                <c:pt idx="476">
                  <c:v>13.819510475459946</c:v>
                </c:pt>
                <c:pt idx="477">
                  <c:v>13.825492547137493</c:v>
                </c:pt>
                <c:pt idx="478">
                  <c:v>13.829882895438788</c:v>
                </c:pt>
                <c:pt idx="479">
                  <c:v>13.837950266516545</c:v>
                </c:pt>
                <c:pt idx="480">
                  <c:v>13.842340614817838</c:v>
                </c:pt>
                <c:pt idx="481">
                  <c:v>13.846332636087375</c:v>
                </c:pt>
                <c:pt idx="482">
                  <c:v>13.849128723389377</c:v>
                </c:pt>
                <c:pt idx="483">
                  <c:v>13.855408961346528</c:v>
                </c:pt>
                <c:pt idx="484">
                  <c:v>13.85710751798211</c:v>
                </c:pt>
                <c:pt idx="485">
                  <c:v>13.853902387033161</c:v>
                </c:pt>
                <c:pt idx="486">
                  <c:v>13.854702067203725</c:v>
                </c:pt>
                <c:pt idx="487">
                  <c:v>13.856101088117432</c:v>
                </c:pt>
                <c:pt idx="488">
                  <c:v>13.859096597097231</c:v>
                </c:pt>
                <c:pt idx="489">
                  <c:v>13.865078668774778</c:v>
                </c:pt>
                <c:pt idx="490">
                  <c:v>13.868771840612396</c:v>
                </c:pt>
                <c:pt idx="491">
                  <c:v>13.877037585029429</c:v>
                </c:pt>
                <c:pt idx="492">
                  <c:v>13.881328366446585</c:v>
                </c:pt>
                <c:pt idx="493">
                  <c:v>13.887509225521665</c:v>
                </c:pt>
                <c:pt idx="494">
                  <c:v>13.893491297199214</c:v>
                </c:pt>
                <c:pt idx="495">
                  <c:v>13.896885530267229</c:v>
                </c:pt>
                <c:pt idx="496">
                  <c:v>13.898384406390965</c:v>
                </c:pt>
                <c:pt idx="497">
                  <c:v>13.895881276172846</c:v>
                </c:pt>
                <c:pt idx="498">
                  <c:v>13.897479997536543</c:v>
                </c:pt>
                <c:pt idx="499">
                  <c:v>13.900076623383809</c:v>
                </c:pt>
                <c:pt idx="500">
                  <c:v>13.906257482458891</c:v>
                </c:pt>
                <c:pt idx="501">
                  <c:v>13.914523226875923</c:v>
                </c:pt>
                <c:pt idx="502">
                  <c:v>13.921399530815355</c:v>
                </c:pt>
                <c:pt idx="503">
                  <c:v>13.929863609227484</c:v>
                </c:pt>
                <c:pt idx="504">
                  <c:v>13.931961407309631</c:v>
                </c:pt>
                <c:pt idx="505">
                  <c:v>13.931961407309631</c:v>
                </c:pt>
                <c:pt idx="506">
                  <c:v>13.935255974259061</c:v>
                </c:pt>
                <c:pt idx="507">
                  <c:v>13.939745879531912</c:v>
                </c:pt>
                <c:pt idx="508">
                  <c:v>13.943339415042042</c:v>
                </c:pt>
                <c:pt idx="509">
                  <c:v>13.940836284823924</c:v>
                </c:pt>
                <c:pt idx="510">
                  <c:v>13.93983578449034</c:v>
                </c:pt>
                <c:pt idx="511">
                  <c:v>13.943728199205685</c:v>
                </c:pt>
                <c:pt idx="512">
                  <c:v>13.944927479781166</c:v>
                </c:pt>
                <c:pt idx="513">
                  <c:v>13.948919501050703</c:v>
                </c:pt>
                <c:pt idx="514">
                  <c:v>13.951416381249292</c:v>
                </c:pt>
                <c:pt idx="515">
                  <c:v>13.958590584997291</c:v>
                </c:pt>
                <c:pt idx="516">
                  <c:v>13.964672055313159</c:v>
                </c:pt>
                <c:pt idx="517">
                  <c:v>13.970554718471314</c:v>
                </c:pt>
                <c:pt idx="518">
                  <c:v>13.972053594595051</c:v>
                </c:pt>
                <c:pt idx="519">
                  <c:v>13.97335275032667</c:v>
                </c:pt>
                <c:pt idx="520">
                  <c:v>13.974851626450407</c:v>
                </c:pt>
                <c:pt idx="521">
                  <c:v>13.970341470972521</c:v>
                </c:pt>
                <c:pt idx="522">
                  <c:v>13.971241066215358</c:v>
                </c:pt>
                <c:pt idx="523">
                  <c:v>13.973937427763099</c:v>
                </c:pt>
                <c:pt idx="524">
                  <c:v>13.979024466811657</c:v>
                </c:pt>
                <c:pt idx="525">
                  <c:v>13.989073802664658</c:v>
                </c:pt>
                <c:pt idx="526">
                  <c:v>13.993464150965952</c:v>
                </c:pt>
                <c:pt idx="527">
                  <c:v>13.998650677653252</c:v>
                </c:pt>
                <c:pt idx="528">
                  <c:v>14.004433922408978</c:v>
                </c:pt>
                <c:pt idx="529">
                  <c:v>14.009620449096278</c:v>
                </c:pt>
                <c:pt idx="530">
                  <c:v>14.01241653639828</c:v>
                </c:pt>
                <c:pt idx="531">
                  <c:v>14.014614119941767</c:v>
                </c:pt>
                <c:pt idx="532">
                  <c:v>14.014013939869734</c:v>
                </c:pt>
                <c:pt idx="533">
                  <c:v>14.009101895508714</c:v>
                </c:pt>
                <c:pt idx="534">
                  <c:v>14.010301176084196</c:v>
                </c:pt>
                <c:pt idx="535">
                  <c:v>14.014492380702665</c:v>
                </c:pt>
                <c:pt idx="536">
                  <c:v>14.018583998605918</c:v>
                </c:pt>
                <c:pt idx="537">
                  <c:v>14.026353735870279</c:v>
                </c:pt>
                <c:pt idx="538">
                  <c:v>14.030246150585622</c:v>
                </c:pt>
                <c:pt idx="539">
                  <c:v>14.037321064257585</c:v>
                </c:pt>
                <c:pt idx="540">
                  <c:v>14.041412682160837</c:v>
                </c:pt>
                <c:pt idx="541">
                  <c:v>14.046002134494646</c:v>
                </c:pt>
                <c:pt idx="542">
                  <c:v>14.048997643474443</c:v>
                </c:pt>
                <c:pt idx="543">
                  <c:v>14.056171847222444</c:v>
                </c:pt>
                <c:pt idx="544">
                  <c:v>14.058469206271127</c:v>
                </c:pt>
                <c:pt idx="545">
                  <c:v>14.057368600827095</c:v>
                </c:pt>
                <c:pt idx="546">
                  <c:v>14.061460218730348</c:v>
                </c:pt>
                <c:pt idx="547">
                  <c:v>14.067044597024248</c:v>
                </c:pt>
                <c:pt idx="548">
                  <c:v>14.072827841779976</c:v>
                </c:pt>
                <c:pt idx="549">
                  <c:v>14.079604826059001</c:v>
                </c:pt>
                <c:pt idx="550">
                  <c:v>14.086381810338024</c:v>
                </c:pt>
                <c:pt idx="551">
                  <c:v>14.097717320001768</c:v>
                </c:pt>
                <c:pt idx="552">
                  <c:v>14.1045936239412</c:v>
                </c:pt>
                <c:pt idx="553">
                  <c:v>14.106890982989885</c:v>
                </c:pt>
                <c:pt idx="554">
                  <c:v>14.109096345275535</c:v>
                </c:pt>
                <c:pt idx="555">
                  <c:v>14.11483275399708</c:v>
                </c:pt>
                <c:pt idx="556">
                  <c:v>14.118326716911586</c:v>
                </c:pt>
                <c:pt idx="557">
                  <c:v>14.115409762597134</c:v>
                </c:pt>
                <c:pt idx="558">
                  <c:v>14.11724954440294</c:v>
                </c:pt>
                <c:pt idx="559">
                  <c:v>14.119969747813663</c:v>
                </c:pt>
                <c:pt idx="560">
                  <c:v>14.122359483063784</c:v>
                </c:pt>
                <c:pt idx="561">
                  <c:v>14.127363071204032</c:v>
                </c:pt>
                <c:pt idx="562">
                  <c:v>14.130383850127391</c:v>
                </c:pt>
                <c:pt idx="563">
                  <c:v>14.135557751780793</c:v>
                </c:pt>
                <c:pt idx="564">
                  <c:v>14.139687786753834</c:v>
                </c:pt>
                <c:pt idx="565">
                  <c:v>14.15049955936499</c:v>
                </c:pt>
                <c:pt idx="566">
                  <c:v>14.156266676529093</c:v>
                </c:pt>
                <c:pt idx="567">
                  <c:v>14.16334097971998</c:v>
                </c:pt>
                <c:pt idx="568">
                  <c:v>14.16014959689956</c:v>
                </c:pt>
                <c:pt idx="569">
                  <c:v>14.153828611192868</c:v>
                </c:pt>
                <c:pt idx="570">
                  <c:v>14.153515418117962</c:v>
                </c:pt>
                <c:pt idx="571">
                  <c:v>14.155684349585862</c:v>
                </c:pt>
                <c:pt idx="572">
                  <c:v>14.158457988176153</c:v>
                </c:pt>
                <c:pt idx="573">
                  <c:v>14.163686342513691</c:v>
                </c:pt>
                <c:pt idx="574">
                  <c:v>14.169840465286528</c:v>
                </c:pt>
                <c:pt idx="575">
                  <c:v>14.177820753743584</c:v>
                </c:pt>
                <c:pt idx="576">
                  <c:v>14.182762455370177</c:v>
                </c:pt>
                <c:pt idx="577">
                  <c:v>14.1876222722086</c:v>
                </c:pt>
                <c:pt idx="578">
                  <c:v>14.191366701144888</c:v>
                </c:pt>
                <c:pt idx="579">
                  <c:v>14.193283280300093</c:v>
                </c:pt>
                <c:pt idx="580">
                  <c:v>14.193203909399356</c:v>
                </c:pt>
                <c:pt idx="581">
                  <c:v>14.185804761246446</c:v>
                </c:pt>
                <c:pt idx="582">
                  <c:v>14.185754786118244</c:v>
                </c:pt>
                <c:pt idx="583">
                  <c:v>14.190541350441979</c:v>
                </c:pt>
                <c:pt idx="584">
                  <c:v>14.192121856051836</c:v>
                </c:pt>
                <c:pt idx="585">
                  <c:v>14.194572168676451</c:v>
                </c:pt>
                <c:pt idx="586">
                  <c:v>14.201296954306928</c:v>
                </c:pt>
                <c:pt idx="587">
                  <c:v>14.212054962537797</c:v>
                </c:pt>
                <c:pt idx="588">
                  <c:v>14.220238926408404</c:v>
                </c:pt>
                <c:pt idx="589">
                  <c:v>14.227292626764141</c:v>
                </c:pt>
                <c:pt idx="590">
                  <c:v>14.229323481252827</c:v>
                </c:pt>
                <c:pt idx="591">
                  <c:v>14.229897503366548</c:v>
                </c:pt>
                <c:pt idx="592">
                  <c:v>14.22675549807459</c:v>
                </c:pt>
                <c:pt idx="593">
                  <c:v>14.223593955129282</c:v>
                </c:pt>
                <c:pt idx="594">
                  <c:v>14.228193615335211</c:v>
                </c:pt>
                <c:pt idx="595">
                  <c:v>14.233792114334667</c:v>
                </c:pt>
                <c:pt idx="596">
                  <c:v>14.23678865136462</c:v>
                </c:pt>
                <c:pt idx="597">
                  <c:v>14.24118630873642</c:v>
                </c:pt>
                <c:pt idx="598">
                  <c:v>14.246232987062841</c:v>
                </c:pt>
                <c:pt idx="599">
                  <c:v>14.253003526691698</c:v>
                </c:pt>
                <c:pt idx="600">
                  <c:v>14.255299943619002</c:v>
                </c:pt>
                <c:pt idx="601">
                  <c:v>14.259319978015093</c:v>
                </c:pt>
                <c:pt idx="602">
                  <c:v>14.264229987325971</c:v>
                </c:pt>
                <c:pt idx="603">
                  <c:v>14.271540915053881</c:v>
                </c:pt>
                <c:pt idx="604">
                  <c:v>14.272201237908718</c:v>
                </c:pt>
                <c:pt idx="605">
                  <c:v>14.268867668067861</c:v>
                </c:pt>
                <c:pt idx="606">
                  <c:v>14.268260373178924</c:v>
                </c:pt>
                <c:pt idx="607">
                  <c:v>14.267928962565319</c:v>
                </c:pt>
                <c:pt idx="608">
                  <c:v>14.270769986896491</c:v>
                </c:pt>
                <c:pt idx="609">
                  <c:v>14.274527227954193</c:v>
                </c:pt>
                <c:pt idx="610">
                  <c:v>14.279272276143203</c:v>
                </c:pt>
                <c:pt idx="611">
                  <c:v>14.288551066910365</c:v>
                </c:pt>
                <c:pt idx="612">
                  <c:v>14.294271019729367</c:v>
                </c:pt>
                <c:pt idx="613">
                  <c:v>14.303172355596699</c:v>
                </c:pt>
                <c:pt idx="614">
                  <c:v>14.305702368238443</c:v>
                </c:pt>
                <c:pt idx="615">
                  <c:v>14.308438222881314</c:v>
                </c:pt>
                <c:pt idx="616">
                  <c:v>14.306570859832396</c:v>
                </c:pt>
                <c:pt idx="617">
                  <c:v>14.303367878191436</c:v>
                </c:pt>
                <c:pt idx="618">
                  <c:v>14.305099293746855</c:v>
                </c:pt>
                <c:pt idx="619">
                  <c:v>14.307845652512757</c:v>
                </c:pt>
                <c:pt idx="620">
                  <c:v>14.311431116561886</c:v>
                </c:pt>
                <c:pt idx="621">
                  <c:v>14.31583790441616</c:v>
                </c:pt>
                <c:pt idx="622">
                  <c:v>14.321351952543521</c:v>
                </c:pt>
                <c:pt idx="623">
                  <c:v>14.329384609615149</c:v>
                </c:pt>
                <c:pt idx="624">
                  <c:v>14.33427337185128</c:v>
                </c:pt>
                <c:pt idx="625">
                  <c:v>14.333368249435059</c:v>
                </c:pt>
                <c:pt idx="626">
                  <c:v>14.335263751852862</c:v>
                </c:pt>
                <c:pt idx="627">
                  <c:v>14.33932696635561</c:v>
                </c:pt>
                <c:pt idx="628">
                  <c:v>14.336734596815026</c:v>
                </c:pt>
                <c:pt idx="629">
                  <c:v>14.331728324029328</c:v>
                </c:pt>
                <c:pt idx="630">
                  <c:v>14.333402745412753</c:v>
                </c:pt>
                <c:pt idx="631">
                  <c:v>14.334867719839263</c:v>
                </c:pt>
                <c:pt idx="632">
                  <c:v>14.336975232343365</c:v>
                </c:pt>
                <c:pt idx="633">
                  <c:v>14.340714808109498</c:v>
                </c:pt>
                <c:pt idx="634">
                  <c:v>14.345846774324118</c:v>
                </c:pt>
                <c:pt idx="635">
                  <c:v>14.3512914219399</c:v>
                </c:pt>
                <c:pt idx="636">
                  <c:v>14.355357655554739</c:v>
                </c:pt>
                <c:pt idx="637">
                  <c:v>14.359163711959196</c:v>
                </c:pt>
                <c:pt idx="638">
                  <c:v>14.363532896267881</c:v>
                </c:pt>
                <c:pt idx="639">
                  <c:v>14.365004560310831</c:v>
                </c:pt>
                <c:pt idx="640">
                  <c:v>14.36183277992</c:v>
                </c:pt>
                <c:pt idx="641">
                  <c:v>14.357363541231413</c:v>
                </c:pt>
                <c:pt idx="642">
                  <c:v>14.358465901430094</c:v>
                </c:pt>
                <c:pt idx="643">
                  <c:v>14.361069712981772</c:v>
                </c:pt>
                <c:pt idx="644">
                  <c:v>14.363884280057306</c:v>
                </c:pt>
                <c:pt idx="645">
                  <c:v>14.369972103680574</c:v>
                </c:pt>
                <c:pt idx="646">
                  <c:v>14.376023078853834</c:v>
                </c:pt>
                <c:pt idx="647">
                  <c:v>14.383810411279599</c:v>
                </c:pt>
                <c:pt idx="648">
                  <c:v>14.388408159732192</c:v>
                </c:pt>
                <c:pt idx="649">
                  <c:v>14.405267236174399</c:v>
                </c:pt>
                <c:pt idx="650">
                  <c:v>14.411029189316716</c:v>
                </c:pt>
                <c:pt idx="651">
                  <c:v>14.41714682743169</c:v>
                </c:pt>
                <c:pt idx="652">
                  <c:v>14.41837538979863</c:v>
                </c:pt>
                <c:pt idx="653">
                  <c:v>14.417178551179314</c:v>
                </c:pt>
                <c:pt idx="654">
                  <c:v>14.419689460687913</c:v>
                </c:pt>
                <c:pt idx="655">
                  <c:v>14.423463734325674</c:v>
                </c:pt>
                <c:pt idx="656">
                  <c:v>14.428393009860679</c:v>
                </c:pt>
                <c:pt idx="657">
                  <c:v>14.431517211101362</c:v>
                </c:pt>
                <c:pt idx="658">
                  <c:v>14.437790880767057</c:v>
                </c:pt>
                <c:pt idx="659">
                  <c:v>14.448047540910082</c:v>
                </c:pt>
                <c:pt idx="660">
                  <c:v>14.453943508675346</c:v>
                </c:pt>
              </c:numCache>
            </c:numRef>
          </c:xVal>
          <c:yVal>
            <c:numRef>
              <c:f>'Inf-OM'!$E$341:$E$1001</c:f>
              <c:numCache>
                <c:formatCode>0.0</c:formatCode>
                <c:ptCount val="661"/>
                <c:pt idx="0">
                  <c:v>9.9171142854507845</c:v>
                </c:pt>
                <c:pt idx="1">
                  <c:v>9.8870227485048812</c:v>
                </c:pt>
                <c:pt idx="2">
                  <c:v>9.8882470031198437</c:v>
                </c:pt>
                <c:pt idx="3">
                  <c:v>9.8870125824422495</c:v>
                </c:pt>
                <c:pt idx="4">
                  <c:v>9.882534563827905</c:v>
                </c:pt>
                <c:pt idx="5">
                  <c:v>9.8839682850897539</c:v>
                </c:pt>
                <c:pt idx="6">
                  <c:v>9.8977259865454137</c:v>
                </c:pt>
                <c:pt idx="7">
                  <c:v>9.9032175160795664</c:v>
                </c:pt>
                <c:pt idx="8">
                  <c:v>9.9181988094018205</c:v>
                </c:pt>
                <c:pt idx="9">
                  <c:v>9.9245100237553867</c:v>
                </c:pt>
                <c:pt idx="10">
                  <c:v>9.9512343154088434</c:v>
                </c:pt>
                <c:pt idx="11">
                  <c:v>9.9825713390532353</c:v>
                </c:pt>
                <c:pt idx="12">
                  <c:v>10.072394534908222</c:v>
                </c:pt>
                <c:pt idx="13">
                  <c:v>10.051433307284436</c:v>
                </c:pt>
                <c:pt idx="14">
                  <c:v>10.061358446634141</c:v>
                </c:pt>
                <c:pt idx="15">
                  <c:v>10.078750925518175</c:v>
                </c:pt>
                <c:pt idx="16">
                  <c:v>10.06289439450909</c:v>
                </c:pt>
                <c:pt idx="17">
                  <c:v>10.069256195989015</c:v>
                </c:pt>
                <c:pt idx="18">
                  <c:v>10.075847153409343</c:v>
                </c:pt>
                <c:pt idx="19">
                  <c:v>10.098601931128835</c:v>
                </c:pt>
                <c:pt idx="20">
                  <c:v>10.111281905303114</c:v>
                </c:pt>
                <c:pt idx="21">
                  <c:v>10.113420223177151</c:v>
                </c:pt>
                <c:pt idx="22">
                  <c:v>10.136113998739663</c:v>
                </c:pt>
                <c:pt idx="23">
                  <c:v>10.160908851422136</c:v>
                </c:pt>
                <c:pt idx="24">
                  <c:v>10.227026513745441</c:v>
                </c:pt>
                <c:pt idx="25">
                  <c:v>10.199472560025471</c:v>
                </c:pt>
                <c:pt idx="26">
                  <c:v>10.194536450863527</c:v>
                </c:pt>
                <c:pt idx="27">
                  <c:v>10.193178855132464</c:v>
                </c:pt>
                <c:pt idx="28">
                  <c:v>10.186193514661534</c:v>
                </c:pt>
                <c:pt idx="29">
                  <c:v>10.17378182963667</c:v>
                </c:pt>
                <c:pt idx="30">
                  <c:v>10.180338681509234</c:v>
                </c:pt>
                <c:pt idx="31">
                  <c:v>10.169165551285781</c:v>
                </c:pt>
                <c:pt idx="32">
                  <c:v>10.174216733335246</c:v>
                </c:pt>
                <c:pt idx="33">
                  <c:v>10.159694437652886</c:v>
                </c:pt>
                <c:pt idx="34">
                  <c:v>10.178950271849567</c:v>
                </c:pt>
                <c:pt idx="35">
                  <c:v>10.205028150473911</c:v>
                </c:pt>
                <c:pt idx="36">
                  <c:v>10.292786015147502</c:v>
                </c:pt>
                <c:pt idx="37">
                  <c:v>10.269324397787244</c:v>
                </c:pt>
                <c:pt idx="38">
                  <c:v>10.261081573993696</c:v>
                </c:pt>
                <c:pt idx="39">
                  <c:v>10.258164501812187</c:v>
                </c:pt>
                <c:pt idx="40">
                  <c:v>10.26500077311511</c:v>
                </c:pt>
                <c:pt idx="41">
                  <c:v>10.240398978413905</c:v>
                </c:pt>
                <c:pt idx="42">
                  <c:v>10.25020710560889</c:v>
                </c:pt>
                <c:pt idx="43">
                  <c:v>10.248427408890489</c:v>
                </c:pt>
                <c:pt idx="44">
                  <c:v>10.258935744322038</c:v>
                </c:pt>
                <c:pt idx="45">
                  <c:v>10.250825542467647</c:v>
                </c:pt>
                <c:pt idx="46">
                  <c:v>10.264652401747712</c:v>
                </c:pt>
                <c:pt idx="47">
                  <c:v>10.293876247183711</c:v>
                </c:pt>
                <c:pt idx="48">
                  <c:v>10.396700988241328</c:v>
                </c:pt>
                <c:pt idx="49">
                  <c:v>10.352944027394161</c:v>
                </c:pt>
                <c:pt idx="50">
                  <c:v>10.350475209718892</c:v>
                </c:pt>
                <c:pt idx="51">
                  <c:v>10.344200749775807</c:v>
                </c:pt>
                <c:pt idx="52">
                  <c:v>10.340415797356705</c:v>
                </c:pt>
                <c:pt idx="53">
                  <c:v>10.325803222461435</c:v>
                </c:pt>
                <c:pt idx="54">
                  <c:v>10.348243884132174</c:v>
                </c:pt>
                <c:pt idx="55">
                  <c:v>10.343022309301995</c:v>
                </c:pt>
                <c:pt idx="56">
                  <c:v>10.343878909360814</c:v>
                </c:pt>
                <c:pt idx="57">
                  <c:v>10.338679733517184</c:v>
                </c:pt>
                <c:pt idx="58">
                  <c:v>10.352159010329189</c:v>
                </c:pt>
                <c:pt idx="59">
                  <c:v>10.369238401517654</c:v>
                </c:pt>
                <c:pt idx="60">
                  <c:v>10.474094148228394</c:v>
                </c:pt>
                <c:pt idx="61">
                  <c:v>10.429587921133734</c:v>
                </c:pt>
                <c:pt idx="62">
                  <c:v>10.437873440711131</c:v>
                </c:pt>
                <c:pt idx="63">
                  <c:v>10.437554003855073</c:v>
                </c:pt>
                <c:pt idx="64">
                  <c:v>10.445718815778745</c:v>
                </c:pt>
                <c:pt idx="65">
                  <c:v>10.436539335060285</c:v>
                </c:pt>
                <c:pt idx="66">
                  <c:v>10.435238702323247</c:v>
                </c:pt>
                <c:pt idx="67">
                  <c:v>10.442655705202446</c:v>
                </c:pt>
                <c:pt idx="68">
                  <c:v>10.45064317690734</c:v>
                </c:pt>
                <c:pt idx="69">
                  <c:v>10.447920084574696</c:v>
                </c:pt>
                <c:pt idx="70">
                  <c:v>10.463503260492878</c:v>
                </c:pt>
                <c:pt idx="71">
                  <c:v>10.487678873037591</c:v>
                </c:pt>
                <c:pt idx="72">
                  <c:v>10.596417209439519</c:v>
                </c:pt>
                <c:pt idx="73">
                  <c:v>10.566482179619147</c:v>
                </c:pt>
                <c:pt idx="74">
                  <c:v>10.539603958168756</c:v>
                </c:pt>
                <c:pt idx="75">
                  <c:v>10.54667738803596</c:v>
                </c:pt>
                <c:pt idx="76">
                  <c:v>10.538367174971187</c:v>
                </c:pt>
                <c:pt idx="77">
                  <c:v>10.532072211670497</c:v>
                </c:pt>
                <c:pt idx="78">
                  <c:v>10.542146867811953</c:v>
                </c:pt>
                <c:pt idx="79">
                  <c:v>10.544865009444649</c:v>
                </c:pt>
                <c:pt idx="80">
                  <c:v>10.545104568551739</c:v>
                </c:pt>
                <c:pt idx="81">
                  <c:v>10.530761988945365</c:v>
                </c:pt>
                <c:pt idx="82">
                  <c:v>10.544008972422112</c:v>
                </c:pt>
                <c:pt idx="83">
                  <c:v>10.569808095092354</c:v>
                </c:pt>
                <c:pt idx="84">
                  <c:v>10.699642483170303</c:v>
                </c:pt>
                <c:pt idx="85">
                  <c:v>10.637613515324494</c:v>
                </c:pt>
                <c:pt idx="86">
                  <c:v>10.625846387710212</c:v>
                </c:pt>
                <c:pt idx="87">
                  <c:v>10.644691294911754</c:v>
                </c:pt>
                <c:pt idx="88">
                  <c:v>10.6324867979502</c:v>
                </c:pt>
                <c:pt idx="89">
                  <c:v>10.627702105610934</c:v>
                </c:pt>
                <c:pt idx="90">
                  <c:v>10.634491535776961</c:v>
                </c:pt>
                <c:pt idx="91">
                  <c:v>10.643031559325282</c:v>
                </c:pt>
                <c:pt idx="92">
                  <c:v>10.636465836846183</c:v>
                </c:pt>
                <c:pt idx="93">
                  <c:v>10.62269470310998</c:v>
                </c:pt>
                <c:pt idx="94">
                  <c:v>10.648211487305092</c:v>
                </c:pt>
                <c:pt idx="95">
                  <c:v>10.688372630800776</c:v>
                </c:pt>
                <c:pt idx="96">
                  <c:v>10.799834727183947</c:v>
                </c:pt>
                <c:pt idx="97">
                  <c:v>10.724649688118674</c:v>
                </c:pt>
                <c:pt idx="98">
                  <c:v>10.715858951971073</c:v>
                </c:pt>
                <c:pt idx="99">
                  <c:v>10.702216974171003</c:v>
                </c:pt>
                <c:pt idx="100">
                  <c:v>10.722108122036463</c:v>
                </c:pt>
                <c:pt idx="101">
                  <c:v>10.699405648631954</c:v>
                </c:pt>
                <c:pt idx="102">
                  <c:v>10.702648785152459</c:v>
                </c:pt>
                <c:pt idx="103">
                  <c:v>10.711544756714046</c:v>
                </c:pt>
                <c:pt idx="104">
                  <c:v>10.714939854664108</c:v>
                </c:pt>
                <c:pt idx="105">
                  <c:v>10.6917267072771</c:v>
                </c:pt>
                <c:pt idx="106">
                  <c:v>10.70388920408767</c:v>
                </c:pt>
                <c:pt idx="107">
                  <c:v>10.749025293392794</c:v>
                </c:pt>
                <c:pt idx="108">
                  <c:v>10.879184281652376</c:v>
                </c:pt>
                <c:pt idx="109">
                  <c:v>10.836456427743082</c:v>
                </c:pt>
                <c:pt idx="110">
                  <c:v>10.828646842239133</c:v>
                </c:pt>
                <c:pt idx="111">
                  <c:v>10.820833727234501</c:v>
                </c:pt>
                <c:pt idx="112">
                  <c:v>10.818473433462445</c:v>
                </c:pt>
                <c:pt idx="113">
                  <c:v>10.818531507506869</c:v>
                </c:pt>
                <c:pt idx="114">
                  <c:v>10.842889158907376</c:v>
                </c:pt>
                <c:pt idx="115">
                  <c:v>10.848595063848171</c:v>
                </c:pt>
                <c:pt idx="116">
                  <c:v>10.866005166176551</c:v>
                </c:pt>
                <c:pt idx="117">
                  <c:v>10.857212787855795</c:v>
                </c:pt>
                <c:pt idx="118">
                  <c:v>10.883912974018877</c:v>
                </c:pt>
                <c:pt idx="119">
                  <c:v>10.930304833111274</c:v>
                </c:pt>
                <c:pt idx="120">
                  <c:v>11.071744056076579</c:v>
                </c:pt>
                <c:pt idx="121">
                  <c:v>11.019110994259671</c:v>
                </c:pt>
                <c:pt idx="122">
                  <c:v>11.024585141423309</c:v>
                </c:pt>
                <c:pt idx="123">
                  <c:v>11.03583115616825</c:v>
                </c:pt>
                <c:pt idx="124">
                  <c:v>11.054753959251125</c:v>
                </c:pt>
                <c:pt idx="125">
                  <c:v>11.044546115866993</c:v>
                </c:pt>
                <c:pt idx="126">
                  <c:v>11.062431086656701</c:v>
                </c:pt>
                <c:pt idx="127">
                  <c:v>11.082391748594176</c:v>
                </c:pt>
                <c:pt idx="128">
                  <c:v>11.096092486774726</c:v>
                </c:pt>
                <c:pt idx="129">
                  <c:v>11.089909233028646</c:v>
                </c:pt>
                <c:pt idx="130">
                  <c:v>11.111294995229635</c:v>
                </c:pt>
                <c:pt idx="131">
                  <c:v>11.182220366393205</c:v>
                </c:pt>
                <c:pt idx="132">
                  <c:v>11.288214435804237</c:v>
                </c:pt>
                <c:pt idx="133">
                  <c:v>11.220851093815252</c:v>
                </c:pt>
                <c:pt idx="134">
                  <c:v>11.221134964473904</c:v>
                </c:pt>
                <c:pt idx="135">
                  <c:v>11.236531442088213</c:v>
                </c:pt>
                <c:pt idx="136">
                  <c:v>11.235759899697211</c:v>
                </c:pt>
                <c:pt idx="137">
                  <c:v>11.246165654227935</c:v>
                </c:pt>
                <c:pt idx="138">
                  <c:v>11.274349697186397</c:v>
                </c:pt>
                <c:pt idx="139">
                  <c:v>11.269122469396999</c:v>
                </c:pt>
                <c:pt idx="140">
                  <c:v>11.262684317660046</c:v>
                </c:pt>
                <c:pt idx="141">
                  <c:v>11.281055196382322</c:v>
                </c:pt>
                <c:pt idx="142">
                  <c:v>11.287634609848483</c:v>
                </c:pt>
                <c:pt idx="143">
                  <c:v>11.341216198104004</c:v>
                </c:pt>
                <c:pt idx="144">
                  <c:v>11.48733787700885</c:v>
                </c:pt>
                <c:pt idx="145">
                  <c:v>11.407409381656826</c:v>
                </c:pt>
                <c:pt idx="146">
                  <c:v>11.413083029996308</c:v>
                </c:pt>
                <c:pt idx="147">
                  <c:v>11.442199306494604</c:v>
                </c:pt>
                <c:pt idx="148">
                  <c:v>11.440307459188196</c:v>
                </c:pt>
                <c:pt idx="149">
                  <c:v>11.455887279196714</c:v>
                </c:pt>
                <c:pt idx="150">
                  <c:v>11.484721444597152</c:v>
                </c:pt>
                <c:pt idx="151">
                  <c:v>11.467128616358449</c:v>
                </c:pt>
                <c:pt idx="152">
                  <c:v>11.485015582512931</c:v>
                </c:pt>
                <c:pt idx="153">
                  <c:v>11.467216548876578</c:v>
                </c:pt>
                <c:pt idx="154">
                  <c:v>11.494450855467933</c:v>
                </c:pt>
                <c:pt idx="155">
                  <c:v>11.539915923294666</c:v>
                </c:pt>
                <c:pt idx="156">
                  <c:v>11.68070005923477</c:v>
                </c:pt>
                <c:pt idx="157">
                  <c:v>11.610727084015242</c:v>
                </c:pt>
                <c:pt idx="158">
                  <c:v>11.609341396841707</c:v>
                </c:pt>
                <c:pt idx="159">
                  <c:v>11.608307460377569</c:v>
                </c:pt>
                <c:pt idx="160">
                  <c:v>11.621697355267312</c:v>
                </c:pt>
                <c:pt idx="161">
                  <c:v>11.635440398628917</c:v>
                </c:pt>
                <c:pt idx="162">
                  <c:v>11.637930360109591</c:v>
                </c:pt>
                <c:pt idx="163">
                  <c:v>11.652111589420148</c:v>
                </c:pt>
                <c:pt idx="164">
                  <c:v>11.638485293939814</c:v>
                </c:pt>
                <c:pt idx="165">
                  <c:v>11.700813997360914</c:v>
                </c:pt>
                <c:pt idx="166">
                  <c:v>11.732561271334193</c:v>
                </c:pt>
                <c:pt idx="167">
                  <c:v>11.829340756244882</c:v>
                </c:pt>
                <c:pt idx="168">
                  <c:v>11.949890532126593</c:v>
                </c:pt>
                <c:pt idx="169">
                  <c:v>11.872026164383731</c:v>
                </c:pt>
                <c:pt idx="170">
                  <c:v>11.879994799568818</c:v>
                </c:pt>
                <c:pt idx="171">
                  <c:v>11.875176135614124</c:v>
                </c:pt>
                <c:pt idx="172">
                  <c:v>11.878763697452301</c:v>
                </c:pt>
                <c:pt idx="173">
                  <c:v>11.880944817089571</c:v>
                </c:pt>
                <c:pt idx="174">
                  <c:v>11.87894748853576</c:v>
                </c:pt>
                <c:pt idx="175">
                  <c:v>11.888690527529148</c:v>
                </c:pt>
                <c:pt idx="176">
                  <c:v>11.899376274969091</c:v>
                </c:pt>
                <c:pt idx="177">
                  <c:v>11.909988709397554</c:v>
                </c:pt>
                <c:pt idx="178">
                  <c:v>11.966012436002002</c:v>
                </c:pt>
                <c:pt idx="179">
                  <c:v>12.02007313334283</c:v>
                </c:pt>
                <c:pt idx="180">
                  <c:v>12.185910243522834</c:v>
                </c:pt>
                <c:pt idx="181">
                  <c:v>12.127577448177973</c:v>
                </c:pt>
                <c:pt idx="182">
                  <c:v>12.120110536048626</c:v>
                </c:pt>
                <c:pt idx="183">
                  <c:v>12.145503303435786</c:v>
                </c:pt>
                <c:pt idx="184">
                  <c:v>12.148285681252604</c:v>
                </c:pt>
                <c:pt idx="185">
                  <c:v>12.17696098330663</c:v>
                </c:pt>
                <c:pt idx="186">
                  <c:v>12.20269795767115</c:v>
                </c:pt>
                <c:pt idx="187">
                  <c:v>12.208432359214633</c:v>
                </c:pt>
                <c:pt idx="188">
                  <c:v>12.225297655056933</c:v>
                </c:pt>
                <c:pt idx="189">
                  <c:v>12.224910101315794</c:v>
                </c:pt>
                <c:pt idx="190">
                  <c:v>12.26958673586765</c:v>
                </c:pt>
                <c:pt idx="191">
                  <c:v>12.305332741407593</c:v>
                </c:pt>
                <c:pt idx="192">
                  <c:v>12.468438063843154</c:v>
                </c:pt>
                <c:pt idx="193">
                  <c:v>12.418741124338393</c:v>
                </c:pt>
                <c:pt idx="194">
                  <c:v>12.434777901850222</c:v>
                </c:pt>
                <c:pt idx="195">
                  <c:v>12.460187593138008</c:v>
                </c:pt>
                <c:pt idx="196">
                  <c:v>12.483566872674462</c:v>
                </c:pt>
                <c:pt idx="197">
                  <c:v>12.499590407176726</c:v>
                </c:pt>
                <c:pt idx="198">
                  <c:v>12.509897346824097</c:v>
                </c:pt>
                <c:pt idx="199">
                  <c:v>12.509779630455094</c:v>
                </c:pt>
                <c:pt idx="200">
                  <c:v>12.51439669880474</c:v>
                </c:pt>
                <c:pt idx="201">
                  <c:v>12.517669101000964</c:v>
                </c:pt>
                <c:pt idx="202">
                  <c:v>12.544817654589188</c:v>
                </c:pt>
                <c:pt idx="203">
                  <c:v>12.606383828286276</c:v>
                </c:pt>
                <c:pt idx="204">
                  <c:v>12.75578238734613</c:v>
                </c:pt>
                <c:pt idx="205">
                  <c:v>12.695878902072089</c:v>
                </c:pt>
                <c:pt idx="206">
                  <c:v>12.710175723535338</c:v>
                </c:pt>
                <c:pt idx="207">
                  <c:v>12.739930968406737</c:v>
                </c:pt>
                <c:pt idx="208">
                  <c:v>12.72635342806692</c:v>
                </c:pt>
                <c:pt idx="209">
                  <c:v>12.75187923819141</c:v>
                </c:pt>
                <c:pt idx="210">
                  <c:v>12.807652632564629</c:v>
                </c:pt>
                <c:pt idx="211">
                  <c:v>12.803809641285461</c:v>
                </c:pt>
                <c:pt idx="212">
                  <c:v>12.812844610343374</c:v>
                </c:pt>
                <c:pt idx="213">
                  <c:v>12.81746732421786</c:v>
                </c:pt>
                <c:pt idx="214">
                  <c:v>12.854745335988289</c:v>
                </c:pt>
                <c:pt idx="215">
                  <c:v>12.916322733989782</c:v>
                </c:pt>
                <c:pt idx="216">
                  <c:v>13.041587067377041</c:v>
                </c:pt>
                <c:pt idx="217">
                  <c:v>12.993165438932646</c:v>
                </c:pt>
                <c:pt idx="218">
                  <c:v>13.004255288924</c:v>
                </c:pt>
                <c:pt idx="219">
                  <c:v>13.035061049001532</c:v>
                </c:pt>
                <c:pt idx="220">
                  <c:v>13.06112606793314</c:v>
                </c:pt>
                <c:pt idx="221">
                  <c:v>13.087150621648584</c:v>
                </c:pt>
                <c:pt idx="222">
                  <c:v>13.097660764763956</c:v>
                </c:pt>
                <c:pt idx="223">
                  <c:v>13.087771932634709</c:v>
                </c:pt>
                <c:pt idx="224">
                  <c:v>13.091491713737241</c:v>
                </c:pt>
                <c:pt idx="225">
                  <c:v>13.084661510220318</c:v>
                </c:pt>
                <c:pt idx="226">
                  <c:v>13.130133114668689</c:v>
                </c:pt>
                <c:pt idx="227">
                  <c:v>13.189274082686955</c:v>
                </c:pt>
                <c:pt idx="228">
                  <c:v>13.325140942765666</c:v>
                </c:pt>
                <c:pt idx="229">
                  <c:v>13.27147279999217</c:v>
                </c:pt>
                <c:pt idx="230">
                  <c:v>13.283461297746657</c:v>
                </c:pt>
                <c:pt idx="231">
                  <c:v>13.333110408381987</c:v>
                </c:pt>
                <c:pt idx="232">
                  <c:v>13.320722311895908</c:v>
                </c:pt>
                <c:pt idx="233">
                  <c:v>13.33731345369001</c:v>
                </c:pt>
                <c:pt idx="234">
                  <c:v>13.345826877529458</c:v>
                </c:pt>
                <c:pt idx="235">
                  <c:v>13.35790969543558</c:v>
                </c:pt>
                <c:pt idx="236">
                  <c:v>13.439798408005457</c:v>
                </c:pt>
                <c:pt idx="237">
                  <c:v>13.547238879032317</c:v>
                </c:pt>
                <c:pt idx="238">
                  <c:v>13.617181563024502</c:v>
                </c:pt>
                <c:pt idx="239">
                  <c:v>13.746481971553838</c:v>
                </c:pt>
                <c:pt idx="240">
                  <c:v>13.806974226941987</c:v>
                </c:pt>
                <c:pt idx="241">
                  <c:v>13.742832332466289</c:v>
                </c:pt>
                <c:pt idx="242">
                  <c:v>13.733649531483954</c:v>
                </c:pt>
                <c:pt idx="243">
                  <c:v>13.740140250939497</c:v>
                </c:pt>
                <c:pt idx="244">
                  <c:v>13.742724788238622</c:v>
                </c:pt>
                <c:pt idx="245">
                  <c:v>13.763164077592064</c:v>
                </c:pt>
                <c:pt idx="246">
                  <c:v>13.796225796552408</c:v>
                </c:pt>
                <c:pt idx="247">
                  <c:v>13.822386861903706</c:v>
                </c:pt>
                <c:pt idx="248">
                  <c:v>13.857803470154526</c:v>
                </c:pt>
                <c:pt idx="249">
                  <c:v>13.848268122202446</c:v>
                </c:pt>
                <c:pt idx="250">
                  <c:v>13.902880204101182</c:v>
                </c:pt>
                <c:pt idx="251">
                  <c:v>13.991478640786054</c:v>
                </c:pt>
                <c:pt idx="252">
                  <c:v>14.15853272544922</c:v>
                </c:pt>
                <c:pt idx="253">
                  <c:v>14.09117065518873</c:v>
                </c:pt>
                <c:pt idx="254">
                  <c:v>14.102567435022136</c:v>
                </c:pt>
                <c:pt idx="255">
                  <c:v>14.146395787716703</c:v>
                </c:pt>
                <c:pt idx="256">
                  <c:v>14.190860042167815</c:v>
                </c:pt>
                <c:pt idx="257">
                  <c:v>14.212607416401921</c:v>
                </c:pt>
                <c:pt idx="258">
                  <c:v>14.246318473744234</c:v>
                </c:pt>
                <c:pt idx="259">
                  <c:v>14.260709068291039</c:v>
                </c:pt>
                <c:pt idx="260">
                  <c:v>14.269257764690487</c:v>
                </c:pt>
                <c:pt idx="261">
                  <c:v>14.362127945828322</c:v>
                </c:pt>
                <c:pt idx="262">
                  <c:v>14.445398398885029</c:v>
                </c:pt>
                <c:pt idx="263">
                  <c:v>14.642620288187187</c:v>
                </c:pt>
                <c:pt idx="264">
                  <c:v>14.642620288187187</c:v>
                </c:pt>
                <c:pt idx="265">
                  <c:v>14.573414985739499</c:v>
                </c:pt>
                <c:pt idx="266">
                  <c:v>14.595431587306258</c:v>
                </c:pt>
                <c:pt idx="267">
                  <c:v>14.613423077099299</c:v>
                </c:pt>
                <c:pt idx="268">
                  <c:v>14.614952817341822</c:v>
                </c:pt>
                <c:pt idx="269">
                  <c:v>14.642532822080247</c:v>
                </c:pt>
                <c:pt idx="270">
                  <c:v>14.696174112195278</c:v>
                </c:pt>
                <c:pt idx="271">
                  <c:v>14.706893654132244</c:v>
                </c:pt>
                <c:pt idx="272">
                  <c:v>14.785986398896508</c:v>
                </c:pt>
                <c:pt idx="273">
                  <c:v>14.799086036644026</c:v>
                </c:pt>
                <c:pt idx="274">
                  <c:v>14.88015232706123</c:v>
                </c:pt>
                <c:pt idx="275">
                  <c:v>14.88015232706123</c:v>
                </c:pt>
                <c:pt idx="276">
                  <c:v>15.05304385581217</c:v>
                </c:pt>
                <c:pt idx="277">
                  <c:v>14.944845889976017</c:v>
                </c:pt>
                <c:pt idx="278">
                  <c:v>14.962803163498981</c:v>
                </c:pt>
                <c:pt idx="279">
                  <c:v>15.046571152930611</c:v>
                </c:pt>
                <c:pt idx="280">
                  <c:v>15.002159364652012</c:v>
                </c:pt>
                <c:pt idx="281">
                  <c:v>15.035671819275128</c:v>
                </c:pt>
                <c:pt idx="282">
                  <c:v>15.103373122098736</c:v>
                </c:pt>
                <c:pt idx="283">
                  <c:v>15.121638516260699</c:v>
                </c:pt>
                <c:pt idx="284">
                  <c:v>15.143603873657463</c:v>
                </c:pt>
                <c:pt idx="285">
                  <c:v>15.202233327304258</c:v>
                </c:pt>
                <c:pt idx="286">
                  <c:v>15.202233327304258</c:v>
                </c:pt>
                <c:pt idx="287">
                  <c:v>15.327000855618103</c:v>
                </c:pt>
                <c:pt idx="288">
                  <c:v>15.555648082313894</c:v>
                </c:pt>
                <c:pt idx="289">
                  <c:v>15.483600324057273</c:v>
                </c:pt>
                <c:pt idx="290">
                  <c:v>15.523730253571991</c:v>
                </c:pt>
                <c:pt idx="291">
                  <c:v>15.574874754302053</c:v>
                </c:pt>
                <c:pt idx="292">
                  <c:v>15.639817239942715</c:v>
                </c:pt>
                <c:pt idx="293">
                  <c:v>15.698794261461751</c:v>
                </c:pt>
                <c:pt idx="294">
                  <c:v>15.813651611713185</c:v>
                </c:pt>
                <c:pt idx="295">
                  <c:v>15.906483358389794</c:v>
                </c:pt>
                <c:pt idx="296">
                  <c:v>15.928403921039621</c:v>
                </c:pt>
                <c:pt idx="297">
                  <c:v>15.928403921039621</c:v>
                </c:pt>
                <c:pt idx="298">
                  <c:v>16.028652446745021</c:v>
                </c:pt>
                <c:pt idx="299">
                  <c:v>16.203626165345302</c:v>
                </c:pt>
                <c:pt idx="300">
                  <c:v>16.361771445687065</c:v>
                </c:pt>
                <c:pt idx="301">
                  <c:v>16.316223133375807</c:v>
                </c:pt>
                <c:pt idx="302">
                  <c:v>16.392834571031024</c:v>
                </c:pt>
                <c:pt idx="303">
                  <c:v>16.475776318986991</c:v>
                </c:pt>
                <c:pt idx="304">
                  <c:v>16.504518738435703</c:v>
                </c:pt>
                <c:pt idx="305">
                  <c:v>16.634384523964005</c:v>
                </c:pt>
                <c:pt idx="306">
                  <c:v>16.639467665522211</c:v>
                </c:pt>
                <c:pt idx="307">
                  <c:v>16.608357563477202</c:v>
                </c:pt>
                <c:pt idx="308">
                  <c:v>16.608357563477202</c:v>
                </c:pt>
                <c:pt idx="309">
                  <c:v>16.619560882623052</c:v>
                </c:pt>
                <c:pt idx="310">
                  <c:v>16.69725806703838</c:v>
                </c:pt>
                <c:pt idx="311">
                  <c:v>16.783741667386714</c:v>
                </c:pt>
                <c:pt idx="312">
                  <c:v>16.880502720686156</c:v>
                </c:pt>
                <c:pt idx="313">
                  <c:v>16.767628713479819</c:v>
                </c:pt>
                <c:pt idx="314">
                  <c:v>16.775298245993607</c:v>
                </c:pt>
                <c:pt idx="315">
                  <c:v>16.781817985804146</c:v>
                </c:pt>
                <c:pt idx="316">
                  <c:v>16.827801231406781</c:v>
                </c:pt>
                <c:pt idx="317">
                  <c:v>16.843796803950095</c:v>
                </c:pt>
                <c:pt idx="318">
                  <c:v>16.905384374186685</c:v>
                </c:pt>
                <c:pt idx="319">
                  <c:v>16.905384374186685</c:v>
                </c:pt>
                <c:pt idx="320">
                  <c:v>16.879464732550524</c:v>
                </c:pt>
                <c:pt idx="321">
                  <c:v>16.911429510938266</c:v>
                </c:pt>
                <c:pt idx="322">
                  <c:v>16.972732061056952</c:v>
                </c:pt>
                <c:pt idx="323">
                  <c:v>17.028386821401984</c:v>
                </c:pt>
                <c:pt idx="324">
                  <c:v>17.244163658150498</c:v>
                </c:pt>
                <c:pt idx="325">
                  <c:v>17.115236592081146</c:v>
                </c:pt>
                <c:pt idx="326">
                  <c:v>17.134890071175789</c:v>
                </c:pt>
                <c:pt idx="327">
                  <c:v>17.218807467408041</c:v>
                </c:pt>
                <c:pt idx="328">
                  <c:v>17.301118999831981</c:v>
                </c:pt>
                <c:pt idx="329">
                  <c:v>17.332833899386895</c:v>
                </c:pt>
                <c:pt idx="330">
                  <c:v>17.332833899386895</c:v>
                </c:pt>
                <c:pt idx="331">
                  <c:v>17.320513687258597</c:v>
                </c:pt>
                <c:pt idx="332">
                  <c:v>17.317688406861919</c:v>
                </c:pt>
                <c:pt idx="333">
                  <c:v>17.335015785693884</c:v>
                </c:pt>
                <c:pt idx="334">
                  <c:v>17.478732428427989</c:v>
                </c:pt>
                <c:pt idx="335">
                  <c:v>17.584859382564378</c:v>
                </c:pt>
                <c:pt idx="336">
                  <c:v>17.746531278598468</c:v>
                </c:pt>
                <c:pt idx="337">
                  <c:v>17.654955945802424</c:v>
                </c:pt>
                <c:pt idx="338">
                  <c:v>17.714188431918757</c:v>
                </c:pt>
                <c:pt idx="339">
                  <c:v>17.745672591989042</c:v>
                </c:pt>
                <c:pt idx="340">
                  <c:v>17.793325648490274</c:v>
                </c:pt>
                <c:pt idx="341">
                  <c:v>17.793325648490274</c:v>
                </c:pt>
                <c:pt idx="342">
                  <c:v>17.808094561345726</c:v>
                </c:pt>
                <c:pt idx="343">
                  <c:v>17.771024664675924</c:v>
                </c:pt>
                <c:pt idx="344">
                  <c:v>17.853579169802167</c:v>
                </c:pt>
                <c:pt idx="345">
                  <c:v>17.978540826725226</c:v>
                </c:pt>
                <c:pt idx="346">
                  <c:v>18.339933488143068</c:v>
                </c:pt>
                <c:pt idx="347">
                  <c:v>18.410778780929455</c:v>
                </c:pt>
                <c:pt idx="348">
                  <c:v>18.548506955436618</c:v>
                </c:pt>
                <c:pt idx="349">
                  <c:v>18.469387657037476</c:v>
                </c:pt>
                <c:pt idx="350">
                  <c:v>18.448776748671762</c:v>
                </c:pt>
                <c:pt idx="351">
                  <c:v>18.468407123455854</c:v>
                </c:pt>
                <c:pt idx="352">
                  <c:v>18.468407123455854</c:v>
                </c:pt>
                <c:pt idx="353">
                  <c:v>18.506945179550716</c:v>
                </c:pt>
                <c:pt idx="354">
                  <c:v>18.51584781351691</c:v>
                </c:pt>
                <c:pt idx="355">
                  <c:v>18.512022039964933</c:v>
                </c:pt>
                <c:pt idx="356">
                  <c:v>18.490084121836702</c:v>
                </c:pt>
                <c:pt idx="357">
                  <c:v>18.475916036445966</c:v>
                </c:pt>
                <c:pt idx="358">
                  <c:v>18.575333020815936</c:v>
                </c:pt>
                <c:pt idx="359">
                  <c:v>18.606135736405221</c:v>
                </c:pt>
                <c:pt idx="360">
                  <c:v>18.651168151024766</c:v>
                </c:pt>
                <c:pt idx="361">
                  <c:v>18.654041497437117</c:v>
                </c:pt>
                <c:pt idx="362">
                  <c:v>18.639150662840922</c:v>
                </c:pt>
                <c:pt idx="363">
                  <c:v>18.639150662840922</c:v>
                </c:pt>
                <c:pt idx="364">
                  <c:v>18.639772690589982</c:v>
                </c:pt>
                <c:pt idx="365">
                  <c:v>18.66904880929912</c:v>
                </c:pt>
                <c:pt idx="366">
                  <c:v>18.689990180932124</c:v>
                </c:pt>
                <c:pt idx="367">
                  <c:v>18.699140955452339</c:v>
                </c:pt>
                <c:pt idx="368">
                  <c:v>18.688244276462822</c:v>
                </c:pt>
                <c:pt idx="369">
                  <c:v>18.693002894461543</c:v>
                </c:pt>
                <c:pt idx="370">
                  <c:v>18.719762598770007</c:v>
                </c:pt>
                <c:pt idx="371">
                  <c:v>18.87205391776498</c:v>
                </c:pt>
                <c:pt idx="372">
                  <c:v>18.838119362627463</c:v>
                </c:pt>
                <c:pt idx="373">
                  <c:v>18.832317216622904</c:v>
                </c:pt>
                <c:pt idx="374">
                  <c:v>18.832317216622904</c:v>
                </c:pt>
                <c:pt idx="375">
                  <c:v>18.825877169301883</c:v>
                </c:pt>
                <c:pt idx="376">
                  <c:v>18.781226293423508</c:v>
                </c:pt>
                <c:pt idx="377">
                  <c:v>18.789920291622444</c:v>
                </c:pt>
                <c:pt idx="378">
                  <c:v>18.798176531922749</c:v>
                </c:pt>
                <c:pt idx="379">
                  <c:v>18.800023481186063</c:v>
                </c:pt>
                <c:pt idx="380">
                  <c:v>18.785216435104026</c:v>
                </c:pt>
                <c:pt idx="381">
                  <c:v>18.786920901031603</c:v>
                </c:pt>
                <c:pt idx="382">
                  <c:v>18.84275159699154</c:v>
                </c:pt>
                <c:pt idx="383">
                  <c:v>18.914253818687019</c:v>
                </c:pt>
                <c:pt idx="384">
                  <c:v>18.790072557650934</c:v>
                </c:pt>
                <c:pt idx="385">
                  <c:v>18.790072557650934</c:v>
                </c:pt>
                <c:pt idx="386">
                  <c:v>18.743444873758726</c:v>
                </c:pt>
                <c:pt idx="387">
                  <c:v>18.674022838461298</c:v>
                </c:pt>
                <c:pt idx="388">
                  <c:v>18.650271173417778</c:v>
                </c:pt>
                <c:pt idx="389">
                  <c:v>18.654288909694856</c:v>
                </c:pt>
                <c:pt idx="390">
                  <c:v>18.669367387072558</c:v>
                </c:pt>
                <c:pt idx="391">
                  <c:v>18.706627939875755</c:v>
                </c:pt>
                <c:pt idx="392">
                  <c:v>18.704752900992865</c:v>
                </c:pt>
                <c:pt idx="393">
                  <c:v>18.778219955304397</c:v>
                </c:pt>
                <c:pt idx="394">
                  <c:v>18.825993927187199</c:v>
                </c:pt>
                <c:pt idx="395">
                  <c:v>18.960920147794209</c:v>
                </c:pt>
                <c:pt idx="396">
                  <c:v>18.960920147794209</c:v>
                </c:pt>
                <c:pt idx="397">
                  <c:v>18.919310264685542</c:v>
                </c:pt>
                <c:pt idx="398">
                  <c:v>18.929999492952632</c:v>
                </c:pt>
                <c:pt idx="399">
                  <c:v>18.964899657450818</c:v>
                </c:pt>
                <c:pt idx="400">
                  <c:v>18.976162621901093</c:v>
                </c:pt>
                <c:pt idx="401">
                  <c:v>19.008236187680485</c:v>
                </c:pt>
                <c:pt idx="402">
                  <c:v>19.045354428840675</c:v>
                </c:pt>
                <c:pt idx="403">
                  <c:v>19.057238154845965</c:v>
                </c:pt>
                <c:pt idx="404">
                  <c:v>19.101917971753718</c:v>
                </c:pt>
                <c:pt idx="405">
                  <c:v>19.115438017616462</c:v>
                </c:pt>
                <c:pt idx="406">
                  <c:v>19.175635432325524</c:v>
                </c:pt>
                <c:pt idx="407">
                  <c:v>19.175635432325524</c:v>
                </c:pt>
                <c:pt idx="408">
                  <c:v>19.317823045217018</c:v>
                </c:pt>
                <c:pt idx="409">
                  <c:v>19.268761134611449</c:v>
                </c:pt>
                <c:pt idx="410">
                  <c:v>19.278953070403322</c:v>
                </c:pt>
                <c:pt idx="411">
                  <c:v>19.323302959943895</c:v>
                </c:pt>
                <c:pt idx="412">
                  <c:v>19.320958472530886</c:v>
                </c:pt>
                <c:pt idx="413">
                  <c:v>19.356608068712298</c:v>
                </c:pt>
                <c:pt idx="414">
                  <c:v>19.394599730549508</c:v>
                </c:pt>
                <c:pt idx="415">
                  <c:v>19.434295393063575</c:v>
                </c:pt>
                <c:pt idx="416">
                  <c:v>19.430017908560526</c:v>
                </c:pt>
                <c:pt idx="417">
                  <c:v>19.459289395663443</c:v>
                </c:pt>
                <c:pt idx="418">
                  <c:v>19.459289395663443</c:v>
                </c:pt>
                <c:pt idx="419">
                  <c:v>19.514072365019661</c:v>
                </c:pt>
                <c:pt idx="420">
                  <c:v>19.601671506666584</c:v>
                </c:pt>
                <c:pt idx="421">
                  <c:v>19.546869751929908</c:v>
                </c:pt>
                <c:pt idx="422">
                  <c:v>19.54946647492887</c:v>
                </c:pt>
                <c:pt idx="423">
                  <c:v>19.560006583020879</c:v>
                </c:pt>
                <c:pt idx="424">
                  <c:v>19.553490861576154</c:v>
                </c:pt>
                <c:pt idx="425">
                  <c:v>19.590148168128</c:v>
                </c:pt>
                <c:pt idx="426">
                  <c:v>19.610291944371127</c:v>
                </c:pt>
                <c:pt idx="427">
                  <c:v>19.628748972568097</c:v>
                </c:pt>
                <c:pt idx="428">
                  <c:v>19.60471338710477</c:v>
                </c:pt>
                <c:pt idx="429">
                  <c:v>19.60471338710477</c:v>
                </c:pt>
                <c:pt idx="430">
                  <c:v>19.626725509283833</c:v>
                </c:pt>
                <c:pt idx="431">
                  <c:v>19.671260413641647</c:v>
                </c:pt>
                <c:pt idx="432">
                  <c:v>19.777135016641211</c:v>
                </c:pt>
                <c:pt idx="433">
                  <c:v>19.723391315369966</c:v>
                </c:pt>
                <c:pt idx="434">
                  <c:v>19.717389967892483</c:v>
                </c:pt>
                <c:pt idx="435">
                  <c:v>19.719739478395091</c:v>
                </c:pt>
                <c:pt idx="436">
                  <c:v>19.715832514540839</c:v>
                </c:pt>
                <c:pt idx="437">
                  <c:v>19.76695442222853</c:v>
                </c:pt>
                <c:pt idx="438">
                  <c:v>19.782244998716504</c:v>
                </c:pt>
                <c:pt idx="439">
                  <c:v>19.792332881509761</c:v>
                </c:pt>
                <c:pt idx="440">
                  <c:v>19.792332881509761</c:v>
                </c:pt>
                <c:pt idx="441">
                  <c:v>19.80491861694934</c:v>
                </c:pt>
                <c:pt idx="442">
                  <c:v>19.837482464572638</c:v>
                </c:pt>
                <c:pt idx="443">
                  <c:v>19.869975359308722</c:v>
                </c:pt>
                <c:pt idx="444">
                  <c:v>20.009800434234098</c:v>
                </c:pt>
                <c:pt idx="445">
                  <c:v>19.928121356550406</c:v>
                </c:pt>
                <c:pt idx="446">
                  <c:v>19.916262514878895</c:v>
                </c:pt>
                <c:pt idx="447">
                  <c:v>19.935756784396119</c:v>
                </c:pt>
                <c:pt idx="448">
                  <c:v>19.955165711035729</c:v>
                </c:pt>
                <c:pt idx="449">
                  <c:v>20.003277504025156</c:v>
                </c:pt>
                <c:pt idx="450">
                  <c:v>20.005282195100367</c:v>
                </c:pt>
                <c:pt idx="451">
                  <c:v>20.005282195100367</c:v>
                </c:pt>
                <c:pt idx="452">
                  <c:v>19.98304776142637</c:v>
                </c:pt>
                <c:pt idx="453">
                  <c:v>19.996082529449044</c:v>
                </c:pt>
                <c:pt idx="454">
                  <c:v>19.998187966802803</c:v>
                </c:pt>
                <c:pt idx="455">
                  <c:v>20.051487916656431</c:v>
                </c:pt>
                <c:pt idx="456">
                  <c:v>20.152361851615851</c:v>
                </c:pt>
                <c:pt idx="457">
                  <c:v>20.079023922502842</c:v>
                </c:pt>
                <c:pt idx="458">
                  <c:v>20.06432230895841</c:v>
                </c:pt>
                <c:pt idx="459">
                  <c:v>20.054220735621943</c:v>
                </c:pt>
                <c:pt idx="460">
                  <c:v>20.059896017266603</c:v>
                </c:pt>
                <c:pt idx="461">
                  <c:v>20.09079710075444</c:v>
                </c:pt>
                <c:pt idx="462">
                  <c:v>20.09079710075444</c:v>
                </c:pt>
                <c:pt idx="463">
                  <c:v>20.099375359999993</c:v>
                </c:pt>
                <c:pt idx="464">
                  <c:v>20.119667390893454</c:v>
                </c:pt>
                <c:pt idx="465">
                  <c:v>20.176788748541135</c:v>
                </c:pt>
                <c:pt idx="466">
                  <c:v>20.174379065471197</c:v>
                </c:pt>
                <c:pt idx="467">
                  <c:v>20.229682483859833</c:v>
                </c:pt>
                <c:pt idx="468">
                  <c:v>20.338641074870985</c:v>
                </c:pt>
                <c:pt idx="469">
                  <c:v>20.267529163360532</c:v>
                </c:pt>
                <c:pt idx="470">
                  <c:v>20.281411227539618</c:v>
                </c:pt>
                <c:pt idx="471">
                  <c:v>20.261373676605832</c:v>
                </c:pt>
                <c:pt idx="472">
                  <c:v>20.266200568951241</c:v>
                </c:pt>
                <c:pt idx="473">
                  <c:v>20.266200568951241</c:v>
                </c:pt>
                <c:pt idx="474">
                  <c:v>20.298422131848508</c:v>
                </c:pt>
                <c:pt idx="475">
                  <c:v>20.293428038704729</c:v>
                </c:pt>
                <c:pt idx="476">
                  <c:v>20.289151624396162</c:v>
                </c:pt>
                <c:pt idx="477">
                  <c:v>20.299083131464144</c:v>
                </c:pt>
                <c:pt idx="478">
                  <c:v>20.295879487523457</c:v>
                </c:pt>
                <c:pt idx="479">
                  <c:v>20.337415419357768</c:v>
                </c:pt>
                <c:pt idx="480">
                  <c:v>20.457326645535449</c:v>
                </c:pt>
                <c:pt idx="481">
                  <c:v>20.377437790707251</c:v>
                </c:pt>
                <c:pt idx="482">
                  <c:v>20.387286078437942</c:v>
                </c:pt>
                <c:pt idx="483">
                  <c:v>20.371068827363398</c:v>
                </c:pt>
                <c:pt idx="484">
                  <c:v>20.371068827363398</c:v>
                </c:pt>
                <c:pt idx="485">
                  <c:v>20.383804730372177</c:v>
                </c:pt>
                <c:pt idx="486">
                  <c:v>20.405499626566321</c:v>
                </c:pt>
                <c:pt idx="487">
                  <c:v>20.398612851310133</c:v>
                </c:pt>
                <c:pt idx="488">
                  <c:v>20.395413183938775</c:v>
                </c:pt>
                <c:pt idx="489">
                  <c:v>20.399767374893305</c:v>
                </c:pt>
                <c:pt idx="490">
                  <c:v>20.410667122965648</c:v>
                </c:pt>
                <c:pt idx="491">
                  <c:v>20.456612870156022</c:v>
                </c:pt>
                <c:pt idx="492">
                  <c:v>20.515326325602537</c:v>
                </c:pt>
                <c:pt idx="493">
                  <c:v>20.50598310070399</c:v>
                </c:pt>
                <c:pt idx="494">
                  <c:v>20.496505315951723</c:v>
                </c:pt>
                <c:pt idx="495">
                  <c:v>20.496505315951723</c:v>
                </c:pt>
                <c:pt idx="496">
                  <c:v>20.500144841152824</c:v>
                </c:pt>
                <c:pt idx="497">
                  <c:v>20.521150066924559</c:v>
                </c:pt>
                <c:pt idx="498">
                  <c:v>20.560543076523583</c:v>
                </c:pt>
                <c:pt idx="499">
                  <c:v>20.538024429674902</c:v>
                </c:pt>
                <c:pt idx="500">
                  <c:v>20.530630285956271</c:v>
                </c:pt>
                <c:pt idx="501">
                  <c:v>20.540250013080836</c:v>
                </c:pt>
                <c:pt idx="502">
                  <c:v>20.55501146260826</c:v>
                </c:pt>
                <c:pt idx="503">
                  <c:v>20.6683519189307</c:v>
                </c:pt>
                <c:pt idx="504">
                  <c:v>20.627123988380475</c:v>
                </c:pt>
                <c:pt idx="505">
                  <c:v>20.622614624946362</c:v>
                </c:pt>
                <c:pt idx="506">
                  <c:v>20.622614624946362</c:v>
                </c:pt>
                <c:pt idx="507">
                  <c:v>20.607481589772004</c:v>
                </c:pt>
                <c:pt idx="508">
                  <c:v>20.607992305546087</c:v>
                </c:pt>
                <c:pt idx="509">
                  <c:v>20.609309175410804</c:v>
                </c:pt>
                <c:pt idx="510">
                  <c:v>20.650999793744173</c:v>
                </c:pt>
                <c:pt idx="511">
                  <c:v>20.645426930745877</c:v>
                </c:pt>
                <c:pt idx="512">
                  <c:v>20.636266642297123</c:v>
                </c:pt>
                <c:pt idx="513">
                  <c:v>20.645191263824</c:v>
                </c:pt>
                <c:pt idx="514">
                  <c:v>20.685107351571794</c:v>
                </c:pt>
                <c:pt idx="515">
                  <c:v>20.789521510159126</c:v>
                </c:pt>
                <c:pt idx="516">
                  <c:v>20.743427415429551</c:v>
                </c:pt>
                <c:pt idx="517">
                  <c:v>20.743427415429551</c:v>
                </c:pt>
                <c:pt idx="518">
                  <c:v>20.736306473259368</c:v>
                </c:pt>
                <c:pt idx="519">
                  <c:v>20.756140450677776</c:v>
                </c:pt>
                <c:pt idx="520">
                  <c:v>20.765187802257721</c:v>
                </c:pt>
                <c:pt idx="521">
                  <c:v>20.770409833897194</c:v>
                </c:pt>
                <c:pt idx="522">
                  <c:v>20.816040589342123</c:v>
                </c:pt>
                <c:pt idx="523">
                  <c:v>20.811088648884475</c:v>
                </c:pt>
                <c:pt idx="524">
                  <c:v>20.782531713196619</c:v>
                </c:pt>
                <c:pt idx="525">
                  <c:v>20.789124586910752</c:v>
                </c:pt>
                <c:pt idx="526">
                  <c:v>20.834616557709943</c:v>
                </c:pt>
                <c:pt idx="527">
                  <c:v>20.920902438065969</c:v>
                </c:pt>
                <c:pt idx="528">
                  <c:v>20.920902438065969</c:v>
                </c:pt>
                <c:pt idx="529">
                  <c:v>20.859242440689062</c:v>
                </c:pt>
                <c:pt idx="530">
                  <c:v>20.846474050547098</c:v>
                </c:pt>
                <c:pt idx="531">
                  <c:v>20.858631634185258</c:v>
                </c:pt>
                <c:pt idx="532">
                  <c:v>20.842519104428785</c:v>
                </c:pt>
                <c:pt idx="533">
                  <c:v>20.847770400870139</c:v>
                </c:pt>
                <c:pt idx="534">
                  <c:v>20.883572623340349</c:v>
                </c:pt>
                <c:pt idx="535">
                  <c:v>20.874226688017892</c:v>
                </c:pt>
                <c:pt idx="536">
                  <c:v>20.904848177278854</c:v>
                </c:pt>
                <c:pt idx="537">
                  <c:v>20.887860923576671</c:v>
                </c:pt>
                <c:pt idx="538">
                  <c:v>20.916542625880702</c:v>
                </c:pt>
                <c:pt idx="539">
                  <c:v>20.916542625880702</c:v>
                </c:pt>
                <c:pt idx="540">
                  <c:v>21.023410004606234</c:v>
                </c:pt>
                <c:pt idx="541">
                  <c:v>20.960781338550788</c:v>
                </c:pt>
                <c:pt idx="542">
                  <c:v>20.949205804010912</c:v>
                </c:pt>
                <c:pt idx="543">
                  <c:v>20.931467071027157</c:v>
                </c:pt>
                <c:pt idx="544">
                  <c:v>20.93175536148329</c:v>
                </c:pt>
                <c:pt idx="545">
                  <c:v>20.93494193644112</c:v>
                </c:pt>
                <c:pt idx="546">
                  <c:v>20.940601594114788</c:v>
                </c:pt>
                <c:pt idx="547">
                  <c:v>20.935246415013214</c:v>
                </c:pt>
                <c:pt idx="548">
                  <c:v>20.938611195196287</c:v>
                </c:pt>
                <c:pt idx="549">
                  <c:v>20.970866935004693</c:v>
                </c:pt>
                <c:pt idx="550">
                  <c:v>20.970866935004693</c:v>
                </c:pt>
                <c:pt idx="551">
                  <c:v>21.013877323432052</c:v>
                </c:pt>
                <c:pt idx="552">
                  <c:v>21.117279247611016</c:v>
                </c:pt>
                <c:pt idx="553">
                  <c:v>21.071412151578031</c:v>
                </c:pt>
                <c:pt idx="554">
                  <c:v>21.074583389775757</c:v>
                </c:pt>
                <c:pt idx="555">
                  <c:v>21.062213833842439</c:v>
                </c:pt>
                <c:pt idx="556">
                  <c:v>21.056156622679104</c:v>
                </c:pt>
                <c:pt idx="557">
                  <c:v>21.063797441587532</c:v>
                </c:pt>
                <c:pt idx="558">
                  <c:v>21.071264519703952</c:v>
                </c:pt>
                <c:pt idx="559">
                  <c:v>21.064584285497226</c:v>
                </c:pt>
                <c:pt idx="560">
                  <c:v>21.066882076899311</c:v>
                </c:pt>
                <c:pt idx="561">
                  <c:v>21.066882076899311</c:v>
                </c:pt>
                <c:pt idx="562">
                  <c:v>21.100252851338219</c:v>
                </c:pt>
                <c:pt idx="563">
                  <c:v>21.117160798853988</c:v>
                </c:pt>
                <c:pt idx="564">
                  <c:v>21.202379382015316</c:v>
                </c:pt>
                <c:pt idx="565">
                  <c:v>21.160843640730327</c:v>
                </c:pt>
                <c:pt idx="566">
                  <c:v>21.141471434551441</c:v>
                </c:pt>
                <c:pt idx="567">
                  <c:v>21.14583512229725</c:v>
                </c:pt>
                <c:pt idx="568">
                  <c:v>21.132175847339184</c:v>
                </c:pt>
                <c:pt idx="569">
                  <c:v>21.167089493073362</c:v>
                </c:pt>
                <c:pt idx="570">
                  <c:v>21.170654861707579</c:v>
                </c:pt>
                <c:pt idx="571">
                  <c:v>21.170030621524241</c:v>
                </c:pt>
                <c:pt idx="572">
                  <c:v>21.170030621524241</c:v>
                </c:pt>
                <c:pt idx="573">
                  <c:v>21.179128936389596</c:v>
                </c:pt>
                <c:pt idx="574">
                  <c:v>21.182980398751091</c:v>
                </c:pt>
                <c:pt idx="575">
                  <c:v>21.211362479302991</c:v>
                </c:pt>
                <c:pt idx="576">
                  <c:v>21.329393350667821</c:v>
                </c:pt>
                <c:pt idx="577">
                  <c:v>21.271598465453941</c:v>
                </c:pt>
                <c:pt idx="578">
                  <c:v>21.268602523007939</c:v>
                </c:pt>
                <c:pt idx="579">
                  <c:v>21.274915399760047</c:v>
                </c:pt>
                <c:pt idx="580">
                  <c:v>21.269546982661609</c:v>
                </c:pt>
                <c:pt idx="581">
                  <c:v>21.304381649998593</c:v>
                </c:pt>
                <c:pt idx="582">
                  <c:v>21.297015178569161</c:v>
                </c:pt>
                <c:pt idx="583">
                  <c:v>21.297015178569161</c:v>
                </c:pt>
                <c:pt idx="584">
                  <c:v>21.295572564979476</c:v>
                </c:pt>
                <c:pt idx="585">
                  <c:v>21.354378426028145</c:v>
                </c:pt>
                <c:pt idx="586">
                  <c:v>21.344850862007373</c:v>
                </c:pt>
                <c:pt idx="587">
                  <c:v>21.364000385952529</c:v>
                </c:pt>
                <c:pt idx="588">
                  <c:v>21.457161052848498</c:v>
                </c:pt>
                <c:pt idx="589">
                  <c:v>21.405627299158752</c:v>
                </c:pt>
                <c:pt idx="590">
                  <c:v>21.385688431157153</c:v>
                </c:pt>
                <c:pt idx="591">
                  <c:v>21.413831331140127</c:v>
                </c:pt>
                <c:pt idx="592">
                  <c:v>21.429323543724088</c:v>
                </c:pt>
                <c:pt idx="593">
                  <c:v>21.467614442462789</c:v>
                </c:pt>
                <c:pt idx="594">
                  <c:v>21.467614442462789</c:v>
                </c:pt>
                <c:pt idx="595">
                  <c:v>21.439701146959671</c:v>
                </c:pt>
                <c:pt idx="596">
                  <c:v>21.449420580962457</c:v>
                </c:pt>
                <c:pt idx="597">
                  <c:v>21.454492083565057</c:v>
                </c:pt>
                <c:pt idx="598">
                  <c:v>21.442769273824986</c:v>
                </c:pt>
                <c:pt idx="599">
                  <c:v>21.482395175740457</c:v>
                </c:pt>
                <c:pt idx="600">
                  <c:v>21.547462852614277</c:v>
                </c:pt>
                <c:pt idx="601">
                  <c:v>21.500236727404374</c:v>
                </c:pt>
                <c:pt idx="602">
                  <c:v>21.500830917176643</c:v>
                </c:pt>
                <c:pt idx="603">
                  <c:v>21.485779463825541</c:v>
                </c:pt>
                <c:pt idx="604">
                  <c:v>21.499342641761718</c:v>
                </c:pt>
                <c:pt idx="605">
                  <c:v>21.499342641761718</c:v>
                </c:pt>
                <c:pt idx="606">
                  <c:v>21.517804712941039</c:v>
                </c:pt>
                <c:pt idx="607">
                  <c:v>21.515953456633543</c:v>
                </c:pt>
                <c:pt idx="608">
                  <c:v>21.530454465269088</c:v>
                </c:pt>
                <c:pt idx="609">
                  <c:v>21.533323900681641</c:v>
                </c:pt>
                <c:pt idx="610">
                  <c:v>21.519045888030192</c:v>
                </c:pt>
                <c:pt idx="611">
                  <c:v>21.576526806746745</c:v>
                </c:pt>
                <c:pt idx="612">
                  <c:v>21.645044614153196</c:v>
                </c:pt>
                <c:pt idx="613">
                  <c:v>21.615397289154902</c:v>
                </c:pt>
                <c:pt idx="614">
                  <c:v>21.618523101823886</c:v>
                </c:pt>
                <c:pt idx="615">
                  <c:v>21.625086067544736</c:v>
                </c:pt>
                <c:pt idx="616">
                  <c:v>21.625086067544736</c:v>
                </c:pt>
                <c:pt idx="617">
                  <c:v>21.636425558118223</c:v>
                </c:pt>
                <c:pt idx="618">
                  <c:v>21.64265017719584</c:v>
                </c:pt>
                <c:pt idx="619">
                  <c:v>21.652976586412198</c:v>
                </c:pt>
                <c:pt idx="620">
                  <c:v>21.658377993247559</c:v>
                </c:pt>
                <c:pt idx="621">
                  <c:v>21.662848941512948</c:v>
                </c:pt>
                <c:pt idx="622">
                  <c:v>21.686756559314691</c:v>
                </c:pt>
                <c:pt idx="623">
                  <c:v>21.72168722090646</c:v>
                </c:pt>
                <c:pt idx="624">
                  <c:v>21.784454920258362</c:v>
                </c:pt>
                <c:pt idx="625">
                  <c:v>21.778076419701975</c:v>
                </c:pt>
                <c:pt idx="626">
                  <c:v>21.783314905849082</c:v>
                </c:pt>
                <c:pt idx="627">
                  <c:v>21.783314905849082</c:v>
                </c:pt>
                <c:pt idx="628">
                  <c:v>21.796677641448376</c:v>
                </c:pt>
                <c:pt idx="629">
                  <c:v>21.802907052007718</c:v>
                </c:pt>
                <c:pt idx="630">
                  <c:v>21.811770970200691</c:v>
                </c:pt>
                <c:pt idx="631">
                  <c:v>21.830330635028975</c:v>
                </c:pt>
                <c:pt idx="632">
                  <c:v>21.840151614897739</c:v>
                </c:pt>
                <c:pt idx="633">
                  <c:v>21.841410670330571</c:v>
                </c:pt>
                <c:pt idx="634">
                  <c:v>21.856631931366284</c:v>
                </c:pt>
                <c:pt idx="635">
                  <c:v>21.932815674163376</c:v>
                </c:pt>
                <c:pt idx="636">
                  <c:v>21.917027572289847</c:v>
                </c:pt>
                <c:pt idx="637">
                  <c:v>21.909761652062887</c:v>
                </c:pt>
                <c:pt idx="638">
                  <c:v>21.909761652062887</c:v>
                </c:pt>
                <c:pt idx="639">
                  <c:v>21.918596964671153</c:v>
                </c:pt>
                <c:pt idx="640">
                  <c:v>21.923766103164784</c:v>
                </c:pt>
                <c:pt idx="641">
                  <c:v>21.942736069572554</c:v>
                </c:pt>
                <c:pt idx="642">
                  <c:v>21.959893765133518</c:v>
                </c:pt>
                <c:pt idx="643">
                  <c:v>21.964482796648589</c:v>
                </c:pt>
                <c:pt idx="644">
                  <c:v>21.968460958388818</c:v>
                </c:pt>
                <c:pt idx="645">
                  <c:v>21.97373036161375</c:v>
                </c:pt>
                <c:pt idx="646">
                  <c:v>22.019187636875149</c:v>
                </c:pt>
                <c:pt idx="647">
                  <c:v>22.077160241277337</c:v>
                </c:pt>
                <c:pt idx="648">
                  <c:v>22.062439800167802</c:v>
                </c:pt>
                <c:pt idx="649">
                  <c:v>22.062439800167802</c:v>
                </c:pt>
                <c:pt idx="650">
                  <c:v>22.058866193563428</c:v>
                </c:pt>
                <c:pt idx="651">
                  <c:v>22.054868240782447</c:v>
                </c:pt>
                <c:pt idx="652">
                  <c:v>22.062426174433739</c:v>
                </c:pt>
                <c:pt idx="653">
                  <c:v>22.043300055789164</c:v>
                </c:pt>
                <c:pt idx="654">
                  <c:v>22.06068632370452</c:v>
                </c:pt>
                <c:pt idx="655">
                  <c:v>22.065077076144679</c:v>
                </c:pt>
                <c:pt idx="656">
                  <c:v>22.053243468222743</c:v>
                </c:pt>
                <c:pt idx="657">
                  <c:v>22.084860986135091</c:v>
                </c:pt>
                <c:pt idx="658">
                  <c:v>22.109257181588944</c:v>
                </c:pt>
                <c:pt idx="659">
                  <c:v>22.17421553262545</c:v>
                </c:pt>
                <c:pt idx="660">
                  <c:v>22.17421553262545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606462432"/>
        <c:axId val="-1232441696"/>
      </c:scatterChart>
      <c:valAx>
        <c:axId val="-1606462432"/>
        <c:scaling>
          <c:orientation val="minMax"/>
          <c:max val="15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LN Inflación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232441696"/>
        <c:crosses val="autoZero"/>
        <c:crossBetween val="midCat"/>
      </c:valAx>
      <c:valAx>
        <c:axId val="-1232441696"/>
        <c:scaling>
          <c:orientation val="minMax"/>
          <c:max val="23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LN Oferta monetaria</a:t>
                </a:r>
              </a:p>
              <a:p>
                <a:pPr>
                  <a:defRPr b="1"/>
                </a:pP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0646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8563</xdr:colOff>
      <xdr:row>7</xdr:row>
      <xdr:rowOff>8562</xdr:rowOff>
    </xdr:from>
    <xdr:to>
      <xdr:col>11</xdr:col>
      <xdr:colOff>256855</xdr:colOff>
      <xdr:row>16</xdr:row>
      <xdr:rowOff>179798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19</xdr:row>
      <xdr:rowOff>0</xdr:rowOff>
    </xdr:from>
    <xdr:to>
      <xdr:col>11</xdr:col>
      <xdr:colOff>248292</xdr:colOff>
      <xdr:row>28</xdr:row>
      <xdr:rowOff>171236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31</xdr:row>
      <xdr:rowOff>0</xdr:rowOff>
    </xdr:from>
    <xdr:to>
      <xdr:col>11</xdr:col>
      <xdr:colOff>248292</xdr:colOff>
      <xdr:row>40</xdr:row>
      <xdr:rowOff>171236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43</xdr:row>
      <xdr:rowOff>0</xdr:rowOff>
    </xdr:from>
    <xdr:to>
      <xdr:col>11</xdr:col>
      <xdr:colOff>248292</xdr:colOff>
      <xdr:row>52</xdr:row>
      <xdr:rowOff>171236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2/BRB/Sector%20Data/Fiscal/current%20data%20files/BRB_Fisc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GWN03P/WHD/mydocs/WEOTemplat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A%20Gala/BMartin/Academia/Art&#237;culos/FGv&#237;aEncajeLegal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A:/DATA/S2/NIC/WEO/2002/December/WEO%20December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DATA/COUNTRY/Ghana/q-drive/GHA/External/GHA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A:/DATA/LCA/REAL/CONTE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TEMP/My%20Documents/Moz/E-Final/BOP9703_stres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RTIN/Local%20Settings/Temporary%20Internet%20Files/OLK189/wrs2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%20America/Panam&#225;/Data%20base/Short%20term/Archive/2008/Panama%20Data%20Bank%20Se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SAMUEL/My%20Local%20Documents/Barbados/WEO_Assumption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GWN03P/WHD/Documents%20and%20Settings/SEBLE/My%20Local%20Documents/Barbados_Mission/Barbados_AssumptionsWE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IPC/2007%20DSA%20_%202nd%20Review/Haiti%20-%20Low-Income-Country-External-D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file"/>
      <sheetName val="Reserve-Tour"/>
      <sheetName val="Raw BOP Data (2)"/>
      <sheetName val="C"/>
      <sheetName val="Data"/>
      <sheetName val="SHARE"/>
      <sheetName val="CG"/>
      <sheetName val="PE"/>
      <sheetName val="NIS"/>
      <sheetName val="PS"/>
      <sheetName val="FIN"/>
      <sheetName val="OUT"/>
      <sheetName val="ADebt"/>
      <sheetName val="QDebt"/>
      <sheetName val="Growth Data"/>
      <sheetName val="CA input"/>
      <sheetName val="CapA input"/>
      <sheetName val="CBB's BOP"/>
      <sheetName val="Projections"/>
      <sheetName val="Old BOP backup"/>
      <sheetName val="Raw Debt Data"/>
      <sheetName val="Exog Assumption-Originaol"/>
      <sheetName val="BOP-Adjustment"/>
      <sheetName val="ControlSheet"/>
      <sheetName val="QDATA"/>
      <sheetName val="FImp"/>
      <sheetName val="Check"/>
      <sheetName val="FDSA"/>
      <sheetName val="XDSA"/>
      <sheetName val="Micro"/>
      <sheetName val="SEI"/>
      <sheetName val="WEO4"/>
      <sheetName val="WEO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 Gob Fed "/>
      <sheetName val="FGvíaEncajeLegal"/>
    </sheetNames>
    <definedNames>
      <definedName name="OnShow" refersTo="#¡REF!"/>
    </defined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5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51">
          <cell r="F51">
            <v>5.3608336101258409</v>
          </cell>
          <cell r="G51">
            <v>-0.81682463611383993</v>
          </cell>
          <cell r="H51">
            <v>4.6146778524667118</v>
          </cell>
          <cell r="I51">
            <v>-1.5656649074290381</v>
          </cell>
          <cell r="J51">
            <v>-4.0836366667023825</v>
          </cell>
          <cell r="K51">
            <v>-1.0154667775466133</v>
          </cell>
          <cell r="L51">
            <v>-0.7058805577896391</v>
          </cell>
          <cell r="M51">
            <v>-12.450240574511408</v>
          </cell>
          <cell r="N51">
            <v>-1.6943633009305556</v>
          </cell>
          <cell r="O51">
            <v>-0.1321595156847846</v>
          </cell>
          <cell r="P51">
            <v>-0.15438839007728017</v>
          </cell>
          <cell r="Q51">
            <v>0.39999759843468802</v>
          </cell>
          <cell r="R51">
            <v>-0.20000457417072032</v>
          </cell>
          <cell r="S51">
            <v>3.3000032167462479</v>
          </cell>
          <cell r="T51">
            <v>4.3000000000001846</v>
          </cell>
          <cell r="U51">
            <v>4.7999999999997112</v>
          </cell>
          <cell r="V51">
            <v>5.1021668211466409</v>
          </cell>
          <cell r="W51">
            <v>4.0651601679103342</v>
          </cell>
          <cell r="X51">
            <v>6.9999999999997886</v>
          </cell>
          <cell r="Y51">
            <v>4.2000000000000277</v>
          </cell>
          <cell r="Z51">
            <v>3.0000000000001785</v>
          </cell>
          <cell r="AA51">
            <v>0.99999999999989264</v>
          </cell>
          <cell r="AB51">
            <v>2.3000000000001188</v>
          </cell>
          <cell r="AC51">
            <v>3.6999999999998736</v>
          </cell>
          <cell r="AD51">
            <v>5.0000000000001963</v>
          </cell>
          <cell r="AE51">
            <v>5.4999999999998623</v>
          </cell>
          <cell r="AF51">
            <v>5.5000000000001288</v>
          </cell>
          <cell r="AG51">
            <v>5.4999999999997984</v>
          </cell>
          <cell r="AH51">
            <v>5.4999999999999147</v>
          </cell>
        </row>
      </sheetData>
      <sheetData sheetId="4" refreshError="1"/>
      <sheetData sheetId="5" refreshError="1">
        <row r="16">
          <cell r="E16">
            <v>18.255790710449201</v>
          </cell>
          <cell r="F16">
            <v>16.018556594848601</v>
          </cell>
          <cell r="G16">
            <v>19.8551349639893</v>
          </cell>
          <cell r="H16">
            <v>18.941963195800799</v>
          </cell>
          <cell r="I16">
            <v>20.594358444213899</v>
          </cell>
          <cell r="J16">
            <v>20.916908264160199</v>
          </cell>
          <cell r="K16">
            <v>22.136276245117202</v>
          </cell>
          <cell r="L16">
            <v>5.8000001907348597</v>
          </cell>
          <cell r="M16">
            <v>6</v>
          </cell>
          <cell r="N16">
            <v>8.3999996185302699</v>
          </cell>
          <cell r="O16">
            <v>11.1000003814697</v>
          </cell>
          <cell r="P16">
            <v>14.199999809265099</v>
          </cell>
          <cell r="Q16">
            <v>17.799999237060501</v>
          </cell>
          <cell r="R16">
            <v>17.799999237060501</v>
          </cell>
          <cell r="S16">
            <v>17.100000381469702</v>
          </cell>
          <cell r="T16">
            <v>16.899999618530298</v>
          </cell>
          <cell r="U16">
            <v>16</v>
          </cell>
          <cell r="V16">
            <v>14.300000190734901</v>
          </cell>
          <cell r="W16">
            <v>13.199999809265099</v>
          </cell>
          <cell r="X16">
            <v>10.699999809265099</v>
          </cell>
          <cell r="Y16">
            <v>9.9</v>
          </cell>
          <cell r="Z16">
            <v>10.5</v>
          </cell>
          <cell r="AA16">
            <v>11.5</v>
          </cell>
          <cell r="AB16">
            <v>10.5</v>
          </cell>
          <cell r="AC16">
            <v>9.5</v>
          </cell>
          <cell r="AD16">
            <v>9.3000001907348597</v>
          </cell>
          <cell r="AE16">
            <v>9.1999999999999993</v>
          </cell>
          <cell r="AF16">
            <v>9</v>
          </cell>
          <cell r="AG16">
            <v>9</v>
          </cell>
          <cell r="AH16">
            <v>9</v>
          </cell>
        </row>
        <row r="26">
          <cell r="F26">
            <v>23.800018980259136</v>
          </cell>
          <cell r="G26">
            <v>24.862671173467373</v>
          </cell>
          <cell r="H26">
            <v>31.071290616514236</v>
          </cell>
          <cell r="I26">
            <v>35.447406286177355</v>
          </cell>
          <cell r="J26">
            <v>219.45852208658061</v>
          </cell>
          <cell r="K26">
            <v>681.63096242694576</v>
          </cell>
          <cell r="L26">
            <v>911.91711393880348</v>
          </cell>
          <cell r="M26">
            <v>14315.798832259321</v>
          </cell>
          <cell r="N26">
            <v>4709.3005085622963</v>
          </cell>
          <cell r="O26">
            <v>3127.5001867951537</v>
          </cell>
          <cell r="P26">
            <v>7755.2998046875018</v>
          </cell>
          <cell r="Q26">
            <v>40.499988376180127</v>
          </cell>
          <cell r="R26">
            <v>20.399995540444191</v>
          </cell>
          <cell r="S26">
            <v>7.7000039023753422</v>
          </cell>
          <cell r="T26">
            <v>11.180830233253785</v>
          </cell>
          <cell r="U26">
            <v>11.619900013355121</v>
          </cell>
          <cell r="V26">
            <v>9.2205106492949493</v>
          </cell>
          <cell r="W26">
            <v>13.046186301422827</v>
          </cell>
          <cell r="X26">
            <v>11.209972590499714</v>
          </cell>
          <cell r="Y26">
            <v>11.500000000000107</v>
          </cell>
          <cell r="Z26">
            <v>7.3999999999997303</v>
          </cell>
          <cell r="AA26">
            <v>4.0000000000003801</v>
          </cell>
          <cell r="AB26">
            <v>5.1999999999999265</v>
          </cell>
          <cell r="AC26">
            <v>5.2000000000000828</v>
          </cell>
          <cell r="AD26">
            <v>4.0000000000001199</v>
          </cell>
          <cell r="AE26">
            <v>3.9999999999999294</v>
          </cell>
          <cell r="AF26">
            <v>3.9999999999994555</v>
          </cell>
          <cell r="AG26">
            <v>3.5000000000001905</v>
          </cell>
          <cell r="AH26">
            <v>3.4999999999998761</v>
          </cell>
        </row>
      </sheetData>
      <sheetData sheetId="6" refreshError="1">
        <row r="19">
          <cell r="E19">
            <v>-5.3521786400736415</v>
          </cell>
          <cell r="F19">
            <v>-10.682923940352012</v>
          </cell>
          <cell r="G19">
            <v>-14.451498918560651</v>
          </cell>
          <cell r="H19">
            <v>-20.580192703959678</v>
          </cell>
          <cell r="I19">
            <v>-22.689316070101562</v>
          </cell>
          <cell r="J19">
            <v>-21.883988983582491</v>
          </cell>
          <cell r="K19">
            <v>-15.703325474415195</v>
          </cell>
          <cell r="L19">
            <v>-16.254685335932901</v>
          </cell>
          <cell r="M19">
            <v>-26.536353264491108</v>
          </cell>
          <cell r="N19">
            <v>-6.8774439562982073</v>
          </cell>
          <cell r="O19">
            <v>-4.6099360801214431</v>
          </cell>
          <cell r="P19">
            <v>-7.4814823222379383</v>
          </cell>
          <cell r="Q19">
            <v>-7.6518307807823094</v>
          </cell>
          <cell r="R19">
            <v>-0.90785203373306722</v>
          </cell>
          <cell r="S19">
            <v>-6.5040645521200728</v>
          </cell>
          <cell r="T19">
            <v>-5.6284028098158725</v>
          </cell>
          <cell r="U19">
            <v>-4.1700630804390615</v>
          </cell>
          <cell r="V19">
            <v>-3.3422332881991257</v>
          </cell>
          <cell r="W19">
            <v>-2.0829849775180684</v>
          </cell>
          <cell r="X19">
            <v>-6.443246793893131</v>
          </cell>
          <cell r="Y19">
            <v>-8.1</v>
          </cell>
          <cell r="Z19">
            <v>-13.699999999999998</v>
          </cell>
          <cell r="AA19">
            <v>-6.2999999999999963</v>
          </cell>
          <cell r="AB19">
            <v>-3.5000000000000009</v>
          </cell>
          <cell r="AC19">
            <v>-3.5692307692307156E-2</v>
          </cell>
          <cell r="AD19">
            <v>1.6318865580448074</v>
          </cell>
          <cell r="AE19">
            <v>1.3606672613174393</v>
          </cell>
          <cell r="AF19">
            <v>1.1022256197013525</v>
          </cell>
          <cell r="AG19">
            <v>1.1027855664175186</v>
          </cell>
          <cell r="AH19">
            <v>1.103345795384552</v>
          </cell>
        </row>
        <row r="41">
          <cell r="E41">
            <v>-5.3521786400736415</v>
          </cell>
          <cell r="F41">
            <v>-10.682923940352012</v>
          </cell>
          <cell r="G41">
            <v>-14.451498918560651</v>
          </cell>
          <cell r="H41">
            <v>-20.580192703959678</v>
          </cell>
          <cell r="I41">
            <v>-22.689316070101562</v>
          </cell>
          <cell r="J41">
            <v>-21.883988983582491</v>
          </cell>
          <cell r="K41">
            <v>-15.703325474415195</v>
          </cell>
          <cell r="L41">
            <v>-16.254685335932901</v>
          </cell>
          <cell r="M41">
            <v>-26.536353264491108</v>
          </cell>
          <cell r="N41">
            <v>-6.8774439562982073</v>
          </cell>
          <cell r="O41">
            <v>-4.6099360801214431</v>
          </cell>
          <cell r="P41">
            <v>-7.4814823222379383</v>
          </cell>
          <cell r="Q41">
            <v>-7.6518307807823094</v>
          </cell>
          <cell r="R41">
            <v>-1.8157062319562105</v>
          </cell>
          <cell r="S41">
            <v>-5.6910552716285503</v>
          </cell>
          <cell r="T41">
            <v>-5.6283994550272336</v>
          </cell>
          <cell r="U41">
            <v>-4.3298638726531351</v>
          </cell>
          <cell r="V41">
            <v>-3.1914331241184888</v>
          </cell>
          <cell r="W41">
            <v>-1.0309988178333893</v>
          </cell>
          <cell r="X41">
            <v>-5.7330969465648867</v>
          </cell>
          <cell r="Y41">
            <v>-6.5000000000000018</v>
          </cell>
          <cell r="Z41">
            <v>-12.000000000000004</v>
          </cell>
          <cell r="AA41">
            <v>-5.3662688172043014</v>
          </cell>
          <cell r="AB41">
            <v>-2.3000000000000047</v>
          </cell>
          <cell r="AC41">
            <v>-1.0999999999999994</v>
          </cell>
          <cell r="AD41">
            <v>0.19999999999999696</v>
          </cell>
          <cell r="AE41">
            <v>4.9913517517610464E-3</v>
          </cell>
          <cell r="AF41">
            <v>-0.13620520053062085</v>
          </cell>
          <cell r="AG41">
            <v>-0.13627439476217193</v>
          </cell>
          <cell r="AH41">
            <v>-0.13634362387234311</v>
          </cell>
        </row>
      </sheetData>
      <sheetData sheetId="7" refreshError="1">
        <row r="32">
          <cell r="E32">
            <v>-43.978651848551202</v>
          </cell>
          <cell r="F32">
            <v>10.3616013278338</v>
          </cell>
          <cell r="G32">
            <v>-15.9368077753272</v>
          </cell>
          <cell r="H32">
            <v>19.713041891291599</v>
          </cell>
          <cell r="I32">
            <v>-13.531909098436101</v>
          </cell>
          <cell r="J32">
            <v>-22.9335056118877</v>
          </cell>
          <cell r="K32">
            <v>-16.846505535284699</v>
          </cell>
          <cell r="L32">
            <v>7.6677997256682904</v>
          </cell>
          <cell r="M32">
            <v>-17.743443551254799</v>
          </cell>
          <cell r="N32">
            <v>24.243754605990102</v>
          </cell>
          <cell r="O32">
            <v>13.1288779376912</v>
          </cell>
          <cell r="P32">
            <v>-11.1207157800924</v>
          </cell>
          <cell r="Q32">
            <v>-23.138865932647299</v>
          </cell>
          <cell r="R32">
            <v>22.831604058797598</v>
          </cell>
          <cell r="S32">
            <v>-1.4904030114043101</v>
          </cell>
          <cell r="T32">
            <v>14.367779854068599</v>
          </cell>
          <cell r="U32">
            <v>8.2608297228789205</v>
          </cell>
          <cell r="V32">
            <v>18.9142753527812</v>
          </cell>
          <cell r="W32">
            <v>2.5147123177592201</v>
          </cell>
          <cell r="X32">
            <v>3.1668384576657198</v>
          </cell>
          <cell r="Y32">
            <v>15.1</v>
          </cell>
          <cell r="Z32">
            <v>7.3000000000000602</v>
          </cell>
          <cell r="AA32">
            <v>1.8999999999999699</v>
          </cell>
          <cell r="AB32">
            <v>0.20000000000006701</v>
          </cell>
          <cell r="AC32">
            <v>5.0000000000000302</v>
          </cell>
          <cell r="AD32">
            <v>6.39999999999994</v>
          </cell>
          <cell r="AE32">
            <v>6.6999999999999904</v>
          </cell>
          <cell r="AF32">
            <v>6.80000000000003</v>
          </cell>
          <cell r="AG32">
            <v>6.3999999999999604</v>
          </cell>
          <cell r="AH32">
            <v>6.3999999999999604</v>
          </cell>
        </row>
        <row r="40">
          <cell r="E40">
            <v>70.033717803284503</v>
          </cell>
          <cell r="F40">
            <v>19.354917954148</v>
          </cell>
          <cell r="G40">
            <v>-16.7133406622807</v>
          </cell>
          <cell r="H40">
            <v>9.7905100547168296</v>
          </cell>
          <cell r="I40">
            <v>0.48054374078860801</v>
          </cell>
          <cell r="J40">
            <v>8.1262269661379403</v>
          </cell>
          <cell r="K40">
            <v>-21.647972695979</v>
          </cell>
          <cell r="L40">
            <v>0.34698882270380899</v>
          </cell>
          <cell r="M40">
            <v>-8.9664322267895091</v>
          </cell>
          <cell r="N40">
            <v>-23.8340562978821</v>
          </cell>
          <cell r="O40">
            <v>-6.4119429324799198</v>
          </cell>
          <cell r="P40">
            <v>20.783349763243201</v>
          </cell>
          <cell r="Q40">
            <v>13.991740532429599</v>
          </cell>
          <cell r="R40">
            <v>-11.1746270007788</v>
          </cell>
          <cell r="S40">
            <v>15.8962321482147</v>
          </cell>
          <cell r="T40">
            <v>6.7324809863784196</v>
          </cell>
          <cell r="U40">
            <v>15.423306394275601</v>
          </cell>
          <cell r="V40">
            <v>32.242638482695703</v>
          </cell>
          <cell r="W40">
            <v>8.1666935468481991</v>
          </cell>
          <cell r="X40">
            <v>18.341862758801501</v>
          </cell>
          <cell r="Y40">
            <v>-9.6999999999998003</v>
          </cell>
          <cell r="Z40">
            <v>3.09999999999979</v>
          </cell>
          <cell r="AA40">
            <v>-1.69999999999997</v>
          </cell>
          <cell r="AB40">
            <v>-4.3000000000001597</v>
          </cell>
          <cell r="AC40">
            <v>3.4999999999999498</v>
          </cell>
          <cell r="AD40">
            <v>5.0999999999999499</v>
          </cell>
          <cell r="AE40">
            <v>5.8000000000002903</v>
          </cell>
          <cell r="AF40">
            <v>6.0999999999998398</v>
          </cell>
          <cell r="AG40">
            <v>6.2000000000002498</v>
          </cell>
          <cell r="AH40">
            <v>6.1999999999999797</v>
          </cell>
        </row>
      </sheetData>
      <sheetData sheetId="8" refreshError="1">
        <row r="10">
          <cell r="E10">
            <v>-27.279142027473561</v>
          </cell>
          <cell r="F10">
            <v>-33.407251810513955</v>
          </cell>
          <cell r="G10">
            <v>-26.667156685203008</v>
          </cell>
          <cell r="H10">
            <v>-22.553334884876126</v>
          </cell>
          <cell r="I10">
            <v>-19.541483153223815</v>
          </cell>
          <cell r="J10">
            <v>-24.459959705321481</v>
          </cell>
          <cell r="K10">
            <v>-15.389964087731892</v>
          </cell>
          <cell r="L10">
            <v>-25.857248216304008</v>
          </cell>
          <cell r="M10">
            <v>-50.35924652464675</v>
          </cell>
          <cell r="N10">
            <v>-38.649804043793466</v>
          </cell>
          <cell r="O10">
            <v>-22.672633177497381</v>
          </cell>
          <cell r="P10">
            <v>-21.235152301454136</v>
          </cell>
          <cell r="Q10">
            <v>-34.783308907699855</v>
          </cell>
          <cell r="R10">
            <v>-34.808038111863219</v>
          </cell>
          <cell r="S10">
            <v>-35.326832927504803</v>
          </cell>
          <cell r="T10">
            <v>-36.075784606292828</v>
          </cell>
          <cell r="U10">
            <v>-39.53722710799385</v>
          </cell>
          <cell r="V10">
            <v>-39.749033568446841</v>
          </cell>
          <cell r="W10">
            <v>-37.120019712316818</v>
          </cell>
          <cell r="X10">
            <v>-47.74216281233565</v>
          </cell>
          <cell r="Y10">
            <v>-23.599999999999977</v>
          </cell>
          <cell r="Z10">
            <v>-24.299999999999969</v>
          </cell>
          <cell r="AA10">
            <v>-19.800000000000008</v>
          </cell>
          <cell r="AB10">
            <v>-17.599999999999994</v>
          </cell>
          <cell r="AC10">
            <v>-15.299999999999994</v>
          </cell>
          <cell r="AD10">
            <v>-13.300000000000004</v>
          </cell>
          <cell r="AE10">
            <v>-11.100000000000003</v>
          </cell>
          <cell r="AF10">
            <v>-10.300000000000008</v>
          </cell>
          <cell r="AG10">
            <v>-11.099999999999998</v>
          </cell>
          <cell r="AH10">
            <v>-11.895887270453933</v>
          </cell>
        </row>
        <row r="19">
          <cell r="E19">
            <v>449.99996970522</v>
          </cell>
          <cell r="F19">
            <v>507.99999508375902</v>
          </cell>
          <cell r="G19">
            <v>405.99997203352598</v>
          </cell>
          <cell r="H19">
            <v>451.89998687647898</v>
          </cell>
          <cell r="I19">
            <v>412.39999065997603</v>
          </cell>
          <cell r="J19">
            <v>305.09998245269702</v>
          </cell>
          <cell r="K19">
            <v>257.79997377975599</v>
          </cell>
          <cell r="L19">
            <v>295.10002226673498</v>
          </cell>
          <cell r="M19">
            <v>235.69998815704699</v>
          </cell>
          <cell r="N19">
            <v>290.099997470272</v>
          </cell>
          <cell r="O19">
            <v>330.60001056699599</v>
          </cell>
          <cell r="P19">
            <v>272.40001161473299</v>
          </cell>
          <cell r="Q19">
            <v>223.100028785993</v>
          </cell>
          <cell r="R19">
            <v>266.99995026386199</v>
          </cell>
          <cell r="S19">
            <v>290.99999776131102</v>
          </cell>
          <cell r="T19">
            <v>526.00000299999999</v>
          </cell>
          <cell r="U19">
            <v>467.23221025195301</v>
          </cell>
          <cell r="V19">
            <v>576.63098344531295</v>
          </cell>
          <cell r="W19">
            <v>573.19250688281295</v>
          </cell>
          <cell r="X19">
            <v>545.34875688281295</v>
          </cell>
          <cell r="Y19">
            <v>645</v>
          </cell>
          <cell r="Z19">
            <v>593</v>
          </cell>
          <cell r="AA19">
            <v>596</v>
          </cell>
          <cell r="AB19">
            <v>596</v>
          </cell>
          <cell r="AC19">
            <v>651</v>
          </cell>
          <cell r="AD19">
            <v>720</v>
          </cell>
          <cell r="AE19">
            <v>787</v>
          </cell>
          <cell r="AF19">
            <v>858</v>
          </cell>
          <cell r="AG19">
            <v>932</v>
          </cell>
          <cell r="AH19">
            <v>1012.38228788</v>
          </cell>
        </row>
        <row r="27">
          <cell r="E27">
            <v>-802.99993215666905</v>
          </cell>
          <cell r="F27">
            <v>-921.99994414744594</v>
          </cell>
          <cell r="G27">
            <v>-723.99993972366406</v>
          </cell>
          <cell r="H27">
            <v>-742.29999531197802</v>
          </cell>
          <cell r="I27">
            <v>-735.29996655739501</v>
          </cell>
          <cell r="J27">
            <v>-794.09994583546802</v>
          </cell>
          <cell r="K27">
            <v>-677.40001737268005</v>
          </cell>
          <cell r="L27">
            <v>-734.39999606867798</v>
          </cell>
          <cell r="M27">
            <v>-718.30000741917104</v>
          </cell>
          <cell r="N27">
            <v>-547.09997854817198</v>
          </cell>
          <cell r="O27">
            <v>-567.40000829228597</v>
          </cell>
          <cell r="P27">
            <v>-668.70000462520295</v>
          </cell>
          <cell r="Q27">
            <v>-750.79997488108995</v>
          </cell>
          <cell r="R27">
            <v>-659.40001155191499</v>
          </cell>
          <cell r="S27">
            <v>-658.00001772192604</v>
          </cell>
          <cell r="T27">
            <v>-896.99999700000001</v>
          </cell>
          <cell r="U27">
            <v>-1049.69994917188</v>
          </cell>
          <cell r="V27">
            <v>-1371.37536421094</v>
          </cell>
          <cell r="W27">
            <v>-1383.5830058125</v>
          </cell>
          <cell r="X27">
            <v>-1702.72997846875</v>
          </cell>
          <cell r="Y27">
            <v>-1648</v>
          </cell>
          <cell r="Z27">
            <v>-1630</v>
          </cell>
          <cell r="AA27">
            <v>-1636</v>
          </cell>
          <cell r="AB27">
            <v>-1624</v>
          </cell>
          <cell r="AC27">
            <v>-1675</v>
          </cell>
          <cell r="AD27">
            <v>-1753</v>
          </cell>
          <cell r="AE27">
            <v>-1852</v>
          </cell>
          <cell r="AF27">
            <v>-1974</v>
          </cell>
          <cell r="AG27">
            <v>-2113</v>
          </cell>
          <cell r="AH27">
            <v>-2261.7877401999999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No.1-CPI"/>
      <sheetName val="No.1-1-CPI"/>
      <sheetName val="Table No.2-Man.Prod.Index"/>
      <sheetName val="Table No.3-Int.rates on time"/>
      <sheetName val="Table No.4-Int.rate loans"/>
      <sheetName val="Table No.5-Employment"/>
      <sheetName val="Table No.6-Manufacturing busine"/>
      <sheetName val="Table No.7-Wholesales"/>
      <sheetName val="Table No.8-Retail Trade"/>
      <sheetName val="Table No.9-Services"/>
      <sheetName val="Table No.10-Hotels and rest"/>
      <sheetName val="Table No.11-Ind. industrial act"/>
      <sheetName val="Table No.12-Ind. Consumption"/>
      <sheetName val="Table No.13-Real and CurrentGDP"/>
      <sheetName val="Table No.14-Real GDP by sector"/>
      <sheetName val="Table No.15-Annual rate of real"/>
      <sheetName val="Table No.16-Quarterly rate of g"/>
      <sheetName val="Table No.17-Nominal GDP by sect"/>
      <sheetName val="Table No.18-Exports goods+servi"/>
      <sheetName val="Table No.19-Imports"/>
      <sheetName val="Table No.20-Balance of Payments"/>
      <sheetName val="Table No.21-Construction"/>
      <sheetName val="Table No.22-Government revenues"/>
      <sheetName val="Table No.23-Goverment expenditu"/>
      <sheetName val="Table No.24-NFPS"/>
      <sheetName val="Table No.25-OCG"/>
      <sheetName val="Table No.26-Public Debt"/>
      <sheetName val="Table No.27-Deposits and loans"/>
      <sheetName val="Table No.28-Bank loans by secto"/>
      <sheetName val="Table No.29-Int.rates mortgage"/>
      <sheetName val="Table No.30-Monly Index of Econ"/>
      <sheetName val="Table No.31-Stock"/>
      <sheetName val="Table No.32-Interbank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>
        <row r="2">
          <cell r="A2">
            <v>316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7">
          <cell r="D67" t="str">
            <v>06/13/2001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utput Database"/>
      <sheetName val="Input_external"/>
      <sheetName val="Input debt service"/>
      <sheetName val="Inp_Outp_debt"/>
      <sheetName val="Tab11_macro"/>
      <sheetName val="SR_Table_Baseline"/>
      <sheetName val="SR_Table_Stress"/>
      <sheetName val="Panel Chart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hart Data"/>
      <sheetName val="Debt Accumulation"/>
      <sheetName val="NPV-GDP"/>
      <sheetName val="NPV-Exports"/>
      <sheetName val="NPV-Revenue"/>
      <sheetName val="DS-Exports"/>
      <sheetName val="DS-Revenues"/>
      <sheetName val="Chart Output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S125"/>
  <sheetViews>
    <sheetView zoomScale="101" workbookViewId="0">
      <pane xSplit="1" ySplit="4" topLeftCell="B46" activePane="bottomRight" state="frozen"/>
      <selection pane="topRight" activeCell="B1" sqref="B1"/>
      <selection pane="bottomLeft" activeCell="A5" sqref="A5"/>
      <selection pane="bottomRight" activeCell="D57" sqref="D57"/>
    </sheetView>
  </sheetViews>
  <sheetFormatPr baseColWidth="10" defaultRowHeight="15.6" x14ac:dyDescent="0.3"/>
  <cols>
    <col min="1" max="1" width="12" style="16" customWidth="1"/>
    <col min="2" max="2" width="17.5546875" style="15" customWidth="1"/>
    <col min="3" max="3" width="22.44140625" style="15" customWidth="1"/>
    <col min="4" max="4" width="16.33203125" style="15" customWidth="1"/>
    <col min="5" max="5" width="12.109375" style="15" bestFit="1" customWidth="1"/>
    <col min="6" max="6" width="11.5546875" style="15"/>
    <col min="7" max="7" width="19.33203125" style="15" customWidth="1"/>
    <col min="8" max="9" width="12.6640625" style="15" bestFit="1" customWidth="1"/>
    <col min="10" max="10" width="16.88671875" style="15" customWidth="1"/>
    <col min="11" max="11" width="12.6640625" style="15" bestFit="1" customWidth="1"/>
    <col min="12" max="12" width="11.5546875" style="15"/>
    <col min="13" max="13" width="13.6640625" style="15" customWidth="1"/>
    <col min="14" max="14" width="12.44140625" style="15" customWidth="1"/>
    <col min="15" max="15" width="20.33203125" style="15" customWidth="1"/>
    <col min="16" max="16" width="18.88671875" style="15" customWidth="1"/>
    <col min="17" max="17" width="12.44140625" style="15" customWidth="1"/>
    <col min="18" max="18" width="4.21875" style="15" customWidth="1"/>
    <col min="19" max="19" width="11.5546875" style="16"/>
    <col min="20" max="20" width="15.44140625" style="15" customWidth="1"/>
    <col min="21" max="21" width="13" style="15" bestFit="1" customWidth="1"/>
    <col min="22" max="22" width="12.109375" style="15" bestFit="1" customWidth="1"/>
    <col min="23" max="23" width="12.44140625" style="15" customWidth="1"/>
    <col min="24" max="24" width="12.33203125" style="15" customWidth="1"/>
    <col min="25" max="25" width="11.5546875" style="15"/>
    <col min="26" max="26" width="12.6640625" style="15" customWidth="1"/>
    <col min="27" max="28" width="11.5546875" style="15"/>
    <col min="29" max="29" width="13.33203125" style="15" customWidth="1"/>
    <col min="30" max="30" width="11.5546875" style="15"/>
    <col min="31" max="31" width="12.77734375" style="15" bestFit="1" customWidth="1"/>
    <col min="32" max="32" width="12.88671875" style="15" customWidth="1"/>
    <col min="33" max="33" width="3.109375" style="15" customWidth="1"/>
    <col min="34" max="34" width="11.5546875" style="16"/>
    <col min="35" max="35" width="19" style="15" customWidth="1"/>
    <col min="36" max="36" width="17.109375" style="15" customWidth="1"/>
    <col min="37" max="37" width="22.33203125" style="15" customWidth="1"/>
    <col min="38" max="38" width="19.44140625" style="15" customWidth="1"/>
    <col min="39" max="39" width="17.44140625" style="15" customWidth="1"/>
    <col min="40" max="41" width="20" style="15" customWidth="1"/>
    <col min="42" max="42" width="21" style="15" customWidth="1"/>
    <col min="43" max="43" width="20.88671875" style="15" customWidth="1"/>
    <col min="44" max="44" width="16.33203125" style="15" customWidth="1"/>
    <col min="45" max="45" width="10.44140625" style="15" customWidth="1"/>
    <col min="46" max="46" width="10.109375" style="15" customWidth="1"/>
    <col min="47" max="47" width="17.88671875" style="15" bestFit="1" customWidth="1"/>
    <col min="48" max="48" width="3.109375" style="15" customWidth="1"/>
    <col min="49" max="49" width="11.5546875" style="16"/>
    <col min="50" max="50" width="18" style="15" customWidth="1"/>
    <col min="51" max="51" width="12.109375" style="15" bestFit="1" customWidth="1"/>
    <col min="52" max="52" width="12.44140625" style="15" customWidth="1"/>
    <col min="53" max="53" width="12.6640625" style="15" customWidth="1"/>
    <col min="54" max="54" width="11.5546875" style="15"/>
    <col min="55" max="55" width="11.44140625" style="15" customWidth="1"/>
    <col min="56" max="56" width="15.33203125" style="15" customWidth="1"/>
    <col min="57" max="57" width="11.5546875" style="15"/>
    <col min="58" max="58" width="13.88671875" style="15" customWidth="1"/>
    <col min="59" max="59" width="13.109375" style="15" customWidth="1"/>
    <col min="60" max="60" width="13.6640625" style="15" customWidth="1"/>
    <col min="61" max="61" width="12.6640625" style="15" customWidth="1"/>
    <col min="62" max="62" width="3.6640625" style="15" customWidth="1"/>
    <col min="63" max="63" width="11.5546875" style="16"/>
    <col min="64" max="64" width="14.44140625" style="15" customWidth="1"/>
    <col min="65" max="65" width="17.33203125" style="15" customWidth="1"/>
    <col min="66" max="66" width="19.88671875" style="15" customWidth="1"/>
    <col min="67" max="68" width="19.109375" style="15" customWidth="1"/>
    <col min="69" max="69" width="16.6640625" style="15" customWidth="1"/>
    <col min="70" max="71" width="17.33203125" style="15" customWidth="1"/>
    <col min="72" max="72" width="18.33203125" style="15" customWidth="1"/>
    <col min="73" max="73" width="20" style="15" customWidth="1"/>
    <col min="74" max="74" width="15.33203125" style="15" customWidth="1"/>
    <col min="75" max="75" width="11.44140625" style="15" customWidth="1"/>
    <col min="76" max="76" width="11.33203125" style="15" customWidth="1"/>
    <col min="77" max="77" width="10.33203125" style="15" customWidth="1"/>
    <col min="78" max="78" width="3.44140625" style="15" customWidth="1"/>
    <col min="79" max="79" width="11.5546875" style="16"/>
    <col min="80" max="80" width="15.88671875" style="15" customWidth="1"/>
    <col min="81" max="81" width="11.109375" style="15" customWidth="1"/>
    <col min="82" max="82" width="12.44140625" style="15" customWidth="1"/>
    <col min="83" max="83" width="13.77734375" style="15" customWidth="1"/>
    <col min="84" max="84" width="11.5546875" style="15"/>
    <col min="85" max="85" width="11.44140625" style="15" customWidth="1"/>
    <col min="86" max="86" width="13" style="15" customWidth="1"/>
    <col min="87" max="87" width="11.5546875" style="15"/>
    <col min="88" max="88" width="13.6640625" style="15" customWidth="1"/>
    <col min="89" max="89" width="12.6640625" style="15" customWidth="1"/>
    <col min="90" max="90" width="16.109375" style="15" customWidth="1"/>
    <col min="91" max="91" width="12.88671875" style="15" customWidth="1"/>
    <col min="92" max="92" width="3.33203125" style="15" customWidth="1"/>
    <col min="93" max="93" width="11.109375" style="15" customWidth="1"/>
    <col min="94" max="94" width="15" style="15" customWidth="1"/>
    <col min="95" max="95" width="16.6640625" style="15" customWidth="1"/>
    <col min="96" max="98" width="17.44140625" style="15" customWidth="1"/>
    <col min="99" max="99" width="18.33203125" style="15" customWidth="1"/>
    <col min="100" max="100" width="3.44140625" style="15" customWidth="1"/>
    <col min="101" max="101" width="11.109375" style="15" customWidth="1"/>
    <col min="102" max="103" width="14.44140625" style="15" customWidth="1"/>
    <col min="104" max="105" width="11.109375" style="15" customWidth="1"/>
    <col min="106" max="106" width="17.88671875" style="15" customWidth="1"/>
    <col min="107" max="107" width="19.44140625" style="15" customWidth="1"/>
    <col min="108" max="108" width="11.109375" style="15" customWidth="1"/>
    <col min="109" max="109" width="17" style="15" customWidth="1"/>
    <col min="110" max="110" width="17.5546875" style="15" customWidth="1"/>
    <col min="111" max="111" width="15.5546875" style="15" customWidth="1"/>
    <col min="112" max="112" width="16.109375" style="15" customWidth="1"/>
    <col min="113" max="114" width="17.88671875" style="15" customWidth="1"/>
    <col min="115" max="115" width="13.88671875" style="15" customWidth="1"/>
    <col min="116" max="116" width="16.6640625" style="15" customWidth="1"/>
    <col min="117" max="117" width="16.88671875" style="15" customWidth="1"/>
    <col min="118" max="118" width="12.5546875" style="15" customWidth="1"/>
    <col min="119" max="119" width="16.88671875" style="15" customWidth="1"/>
    <col min="120" max="120" width="18.109375" style="15" customWidth="1"/>
    <col min="121" max="122" width="17.44140625" style="15" customWidth="1"/>
    <col min="123" max="123" width="17.6640625" style="15" customWidth="1"/>
    <col min="124" max="124" width="17.33203125" style="15" customWidth="1"/>
    <col min="125" max="126" width="15.88671875" style="15" customWidth="1"/>
    <col min="127" max="127" width="15.6640625" style="15" customWidth="1"/>
    <col min="128" max="128" width="17.33203125" style="15" customWidth="1"/>
    <col min="129" max="129" width="22.6640625" style="15" customWidth="1"/>
    <col min="130" max="130" width="11.5546875" style="15"/>
    <col min="131" max="131" width="11.5546875" style="16"/>
    <col min="132" max="132" width="15" style="15" customWidth="1"/>
    <col min="133" max="135" width="11.5546875" style="15"/>
    <col min="136" max="136" width="12.88671875" style="15" customWidth="1"/>
    <col min="137" max="137" width="16" style="15" customWidth="1"/>
    <col min="138" max="138" width="18.44140625" style="15" customWidth="1"/>
    <col min="139" max="139" width="11.5546875" style="15"/>
    <col min="140" max="141" width="14.109375" style="15" customWidth="1"/>
    <col min="142" max="142" width="13.88671875" style="15" customWidth="1"/>
    <col min="143" max="143" width="6" style="15" customWidth="1"/>
    <col min="144" max="144" width="19.33203125" customWidth="1"/>
  </cols>
  <sheetData>
    <row r="1" spans="1:147" x14ac:dyDescent="0.3">
      <c r="B1" s="149" t="s">
        <v>153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10"/>
      <c r="S1" s="149" t="s">
        <v>151</v>
      </c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H1" s="150" t="s">
        <v>162</v>
      </c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W1" s="150" t="s">
        <v>163</v>
      </c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K1" s="151" t="s">
        <v>164</v>
      </c>
      <c r="BL1" s="151"/>
      <c r="BM1" s="151"/>
      <c r="BN1" s="151"/>
      <c r="BO1" s="151"/>
      <c r="BP1" s="151"/>
      <c r="BQ1" s="151"/>
      <c r="BR1" s="151"/>
      <c r="BS1" s="151"/>
      <c r="BT1" s="151"/>
      <c r="BU1" s="151"/>
      <c r="BV1" s="151"/>
      <c r="BW1" s="151"/>
      <c r="BX1" s="151"/>
      <c r="BY1" s="151"/>
      <c r="CA1" s="151" t="s">
        <v>165</v>
      </c>
      <c r="CB1" s="151"/>
      <c r="CC1" s="151"/>
      <c r="CD1" s="151"/>
      <c r="CE1" s="151"/>
      <c r="CF1" s="151"/>
      <c r="CG1" s="151"/>
      <c r="CH1" s="151"/>
      <c r="CI1" s="151"/>
      <c r="CJ1" s="151"/>
      <c r="CK1" s="151"/>
      <c r="CL1" s="151"/>
      <c r="CM1" s="151"/>
      <c r="CN1" s="35"/>
      <c r="CO1" s="141" t="s">
        <v>166</v>
      </c>
      <c r="CP1" s="141"/>
      <c r="CQ1" s="141"/>
      <c r="CR1" s="141"/>
      <c r="CS1" s="141"/>
      <c r="CT1" s="141"/>
      <c r="CU1" s="141"/>
      <c r="CV1" s="35"/>
      <c r="CW1" s="142" t="s">
        <v>182</v>
      </c>
      <c r="CX1" s="142"/>
      <c r="CY1" s="142"/>
      <c r="CZ1" s="142"/>
      <c r="DA1" s="142"/>
      <c r="DB1" s="142"/>
      <c r="DC1" s="142"/>
      <c r="DD1" s="142"/>
      <c r="DE1" s="142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EK1" s="35"/>
      <c r="EL1" s="39"/>
      <c r="EM1" s="39"/>
      <c r="EO1" s="39"/>
      <c r="EP1" s="39"/>
      <c r="EQ1" s="39"/>
    </row>
    <row r="2" spans="1:147" ht="15.75" customHeight="1" x14ac:dyDescent="0.3">
      <c r="A2" s="143" t="s">
        <v>123</v>
      </c>
      <c r="B2" s="146" t="s">
        <v>152</v>
      </c>
      <c r="C2" s="146" t="s">
        <v>183</v>
      </c>
      <c r="D2" s="146" t="s">
        <v>125</v>
      </c>
      <c r="E2" s="146" t="s">
        <v>6</v>
      </c>
      <c r="F2" s="146" t="s">
        <v>7</v>
      </c>
      <c r="G2" s="146" t="s">
        <v>126</v>
      </c>
      <c r="H2" s="146" t="s">
        <v>8</v>
      </c>
      <c r="I2" s="146" t="s">
        <v>9</v>
      </c>
      <c r="J2" s="146" t="s">
        <v>127</v>
      </c>
      <c r="K2" s="146" t="s">
        <v>8</v>
      </c>
      <c r="L2" s="146" t="s">
        <v>9</v>
      </c>
      <c r="M2" s="146" t="s">
        <v>180</v>
      </c>
      <c r="N2" s="146" t="s">
        <v>181</v>
      </c>
      <c r="O2" s="146" t="s">
        <v>184</v>
      </c>
      <c r="P2" s="146" t="s">
        <v>128</v>
      </c>
      <c r="Q2" s="152" t="s">
        <v>129</v>
      </c>
      <c r="R2" s="17"/>
      <c r="S2" s="143" t="s">
        <v>123</v>
      </c>
      <c r="T2" s="146" t="s">
        <v>151</v>
      </c>
      <c r="U2" s="146" t="s">
        <v>130</v>
      </c>
      <c r="V2" s="146" t="s">
        <v>1</v>
      </c>
      <c r="W2" s="146" t="s">
        <v>2</v>
      </c>
      <c r="X2" s="146" t="s">
        <v>3</v>
      </c>
      <c r="Y2" s="146" t="s">
        <v>131</v>
      </c>
      <c r="Z2" s="146" t="s">
        <v>132</v>
      </c>
      <c r="AA2" s="146" t="s">
        <v>10</v>
      </c>
      <c r="AB2" s="146" t="s">
        <v>133</v>
      </c>
      <c r="AC2" s="146" t="s">
        <v>132</v>
      </c>
      <c r="AD2" s="146" t="s">
        <v>10</v>
      </c>
      <c r="AE2" s="146" t="s">
        <v>4</v>
      </c>
      <c r="AF2" s="146" t="s">
        <v>134</v>
      </c>
      <c r="AG2" s="27"/>
      <c r="AH2" s="143" t="s">
        <v>123</v>
      </c>
      <c r="AI2" s="146" t="s">
        <v>155</v>
      </c>
      <c r="AJ2" s="146" t="s">
        <v>0</v>
      </c>
      <c r="AK2" s="146" t="s">
        <v>135</v>
      </c>
      <c r="AL2" s="146" t="s">
        <v>136</v>
      </c>
      <c r="AM2" s="146" t="s">
        <v>137</v>
      </c>
      <c r="AN2" s="146" t="s">
        <v>146</v>
      </c>
      <c r="AO2" s="146" t="s">
        <v>241</v>
      </c>
      <c r="AP2" s="146" t="s">
        <v>240</v>
      </c>
      <c r="AQ2" s="146" t="s">
        <v>238</v>
      </c>
      <c r="AR2" s="146" t="s">
        <v>242</v>
      </c>
      <c r="AS2" s="146" t="s">
        <v>138</v>
      </c>
      <c r="AT2" s="146" t="s">
        <v>139</v>
      </c>
      <c r="AU2" s="152" t="s">
        <v>239</v>
      </c>
      <c r="AV2" s="17"/>
      <c r="AW2" s="143" t="s">
        <v>123</v>
      </c>
      <c r="AX2" s="146" t="s">
        <v>154</v>
      </c>
      <c r="AY2" s="146" t="s">
        <v>5</v>
      </c>
      <c r="AZ2" s="146" t="s">
        <v>140</v>
      </c>
      <c r="BA2" s="146" t="s">
        <v>132</v>
      </c>
      <c r="BB2" s="146" t="s">
        <v>10</v>
      </c>
      <c r="BC2" s="146" t="s">
        <v>141</v>
      </c>
      <c r="BD2" s="146" t="s">
        <v>132</v>
      </c>
      <c r="BE2" s="146" t="s">
        <v>10</v>
      </c>
      <c r="BF2" s="146" t="s">
        <v>142</v>
      </c>
      <c r="BG2" s="146" t="s">
        <v>143</v>
      </c>
      <c r="BH2" s="146" t="s">
        <v>11</v>
      </c>
      <c r="BI2" s="146" t="s">
        <v>144</v>
      </c>
      <c r="BJ2" s="27"/>
      <c r="BK2" s="143" t="s">
        <v>123</v>
      </c>
      <c r="BL2" s="146" t="s">
        <v>145</v>
      </c>
      <c r="BM2" s="146" t="s">
        <v>0</v>
      </c>
      <c r="BN2" s="146" t="s">
        <v>135</v>
      </c>
      <c r="BO2" s="146" t="s">
        <v>136</v>
      </c>
      <c r="BP2" s="146" t="s">
        <v>160</v>
      </c>
      <c r="BQ2" s="146" t="s">
        <v>161</v>
      </c>
      <c r="BR2" s="146" t="s">
        <v>146</v>
      </c>
      <c r="BS2" s="146" t="s">
        <v>241</v>
      </c>
      <c r="BT2" s="146" t="s">
        <v>240</v>
      </c>
      <c r="BU2" s="146" t="s">
        <v>238</v>
      </c>
      <c r="BV2" s="146" t="s">
        <v>127</v>
      </c>
      <c r="BW2" s="146" t="s">
        <v>138</v>
      </c>
      <c r="BX2" s="146" t="s">
        <v>139</v>
      </c>
      <c r="BY2" s="152" t="s">
        <v>239</v>
      </c>
      <c r="BZ2" s="82"/>
      <c r="CA2" s="143" t="s">
        <v>123</v>
      </c>
      <c r="CB2" s="146" t="s">
        <v>156</v>
      </c>
      <c r="CC2" s="146" t="s">
        <v>5</v>
      </c>
      <c r="CD2" s="146" t="s">
        <v>140</v>
      </c>
      <c r="CE2" s="146" t="s">
        <v>132</v>
      </c>
      <c r="CF2" s="146" t="s">
        <v>10</v>
      </c>
      <c r="CG2" s="146" t="s">
        <v>141</v>
      </c>
      <c r="CH2" s="146" t="s">
        <v>132</v>
      </c>
      <c r="CI2" s="146" t="s">
        <v>10</v>
      </c>
      <c r="CJ2" s="146" t="s">
        <v>142</v>
      </c>
      <c r="CK2" s="146" t="s">
        <v>143</v>
      </c>
      <c r="CL2" s="146" t="s">
        <v>11</v>
      </c>
      <c r="CM2" s="146" t="s">
        <v>144</v>
      </c>
      <c r="CN2" s="82"/>
      <c r="CO2" s="143" t="s">
        <v>123</v>
      </c>
      <c r="CP2" s="146" t="s">
        <v>157</v>
      </c>
      <c r="CQ2" s="146" t="s">
        <v>185</v>
      </c>
      <c r="CR2" s="146" t="s">
        <v>186</v>
      </c>
      <c r="CS2" s="146" t="s">
        <v>243</v>
      </c>
      <c r="CT2" s="146" t="s">
        <v>244</v>
      </c>
      <c r="CU2" s="146" t="s">
        <v>187</v>
      </c>
      <c r="CV2" s="82"/>
      <c r="CW2" s="143" t="s">
        <v>123</v>
      </c>
      <c r="CX2" s="146" t="s">
        <v>158</v>
      </c>
      <c r="CY2" s="146" t="s">
        <v>245</v>
      </c>
      <c r="CZ2" s="146" t="s">
        <v>147</v>
      </c>
      <c r="DA2" s="146" t="s">
        <v>148</v>
      </c>
      <c r="DB2" s="146" t="s">
        <v>149</v>
      </c>
      <c r="DC2" s="146" t="s">
        <v>150</v>
      </c>
      <c r="DD2" s="146" t="s">
        <v>188</v>
      </c>
      <c r="DE2" s="146" t="s">
        <v>189</v>
      </c>
      <c r="DF2" s="155"/>
      <c r="DG2" s="155"/>
      <c r="DH2" s="155"/>
      <c r="DI2" s="155"/>
      <c r="DJ2" s="155"/>
      <c r="DK2" s="155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EK2" s="27"/>
      <c r="EL2" s="39"/>
      <c r="EM2" s="39"/>
      <c r="EO2" s="39"/>
      <c r="EP2" s="39"/>
      <c r="EQ2" s="39"/>
    </row>
    <row r="3" spans="1:147" x14ac:dyDescent="0.3">
      <c r="A3" s="144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53"/>
      <c r="R3" s="17"/>
      <c r="S3" s="144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27"/>
      <c r="AH3" s="144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53"/>
      <c r="AV3" s="17"/>
      <c r="AW3" s="144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27"/>
      <c r="BK3" s="144"/>
      <c r="BL3" s="147"/>
      <c r="BM3" s="147"/>
      <c r="BN3" s="147"/>
      <c r="BO3" s="147"/>
      <c r="BP3" s="147"/>
      <c r="BQ3" s="147"/>
      <c r="BR3" s="147"/>
      <c r="BS3" s="147"/>
      <c r="BT3" s="147"/>
      <c r="BU3" s="147"/>
      <c r="BV3" s="147"/>
      <c r="BW3" s="147"/>
      <c r="BX3" s="147"/>
      <c r="BY3" s="153"/>
      <c r="BZ3" s="82"/>
      <c r="CA3" s="144"/>
      <c r="CB3" s="147"/>
      <c r="CC3" s="147"/>
      <c r="CD3" s="147"/>
      <c r="CE3" s="147"/>
      <c r="CF3" s="147"/>
      <c r="CG3" s="147"/>
      <c r="CH3" s="147"/>
      <c r="CI3" s="147"/>
      <c r="CJ3" s="147"/>
      <c r="CK3" s="147"/>
      <c r="CL3" s="147"/>
      <c r="CM3" s="147"/>
      <c r="CN3" s="82"/>
      <c r="CO3" s="144"/>
      <c r="CP3" s="147"/>
      <c r="CQ3" s="147"/>
      <c r="CR3" s="147"/>
      <c r="CS3" s="147"/>
      <c r="CT3" s="147"/>
      <c r="CU3" s="147"/>
      <c r="CV3" s="82"/>
      <c r="CW3" s="144"/>
      <c r="CX3" s="147"/>
      <c r="CY3" s="147"/>
      <c r="CZ3" s="147"/>
      <c r="DA3" s="147"/>
      <c r="DB3" s="147"/>
      <c r="DC3" s="147"/>
      <c r="DD3" s="147"/>
      <c r="DE3" s="147"/>
      <c r="DF3" s="155"/>
      <c r="DG3" s="155"/>
      <c r="DH3" s="155"/>
      <c r="DI3" s="155"/>
      <c r="DJ3" s="155"/>
      <c r="DK3" s="155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EK3" s="27"/>
      <c r="EL3" s="39"/>
      <c r="EM3" s="39"/>
      <c r="EO3" s="39"/>
      <c r="EP3" s="39"/>
      <c r="EQ3" s="39"/>
    </row>
    <row r="4" spans="1:147" ht="16.2" thickBot="1" x14ac:dyDescent="0.35">
      <c r="A4" s="145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54"/>
      <c r="R4" s="17"/>
      <c r="S4" s="145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27"/>
      <c r="AH4" s="145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54"/>
      <c r="AV4" s="17"/>
      <c r="AW4" s="145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27"/>
      <c r="BK4" s="145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54"/>
      <c r="BZ4" s="82"/>
      <c r="CA4" s="145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82"/>
      <c r="CO4" s="145"/>
      <c r="CP4" s="148"/>
      <c r="CQ4" s="148"/>
      <c r="CR4" s="148"/>
      <c r="CS4" s="148"/>
      <c r="CT4" s="148"/>
      <c r="CU4" s="148"/>
      <c r="CV4" s="82"/>
      <c r="CW4" s="145"/>
      <c r="CX4" s="148"/>
      <c r="CY4" s="148"/>
      <c r="CZ4" s="148"/>
      <c r="DA4" s="148"/>
      <c r="DB4" s="148"/>
      <c r="DC4" s="148"/>
      <c r="DD4" s="148"/>
      <c r="DE4" s="148"/>
      <c r="DF4" s="155"/>
      <c r="DG4" s="155"/>
      <c r="DH4" s="155"/>
      <c r="DI4" s="155"/>
      <c r="DJ4" s="155"/>
      <c r="DK4" s="155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EK4" s="27"/>
      <c r="EL4" s="39"/>
      <c r="EM4" s="39"/>
      <c r="EO4" s="39"/>
      <c r="EP4" s="39"/>
      <c r="EQ4" s="39"/>
    </row>
    <row r="5" spans="1:147" ht="16.2" thickTop="1" x14ac:dyDescent="0.3">
      <c r="A5" s="16">
        <v>1885</v>
      </c>
      <c r="B5" s="16" t="s">
        <v>13</v>
      </c>
      <c r="C5" s="16" t="s">
        <v>13</v>
      </c>
      <c r="D5" s="16" t="s">
        <v>13</v>
      </c>
      <c r="E5" s="16" t="s">
        <v>13</v>
      </c>
      <c r="F5" s="16" t="s">
        <v>13</v>
      </c>
      <c r="G5" s="16" t="s">
        <v>13</v>
      </c>
      <c r="H5" s="16" t="s">
        <v>13</v>
      </c>
      <c r="I5" s="16" t="s">
        <v>13</v>
      </c>
      <c r="J5" s="16" t="s">
        <v>13</v>
      </c>
      <c r="K5" s="16" t="s">
        <v>13</v>
      </c>
      <c r="L5" s="16" t="s">
        <v>13</v>
      </c>
      <c r="M5" s="16" t="s">
        <v>13</v>
      </c>
      <c r="N5" s="16" t="s">
        <v>13</v>
      </c>
      <c r="O5" s="16" t="s">
        <v>13</v>
      </c>
      <c r="P5" s="16" t="s">
        <v>13</v>
      </c>
      <c r="Q5" s="16" t="s">
        <v>13</v>
      </c>
      <c r="R5" s="16" t="s">
        <v>13</v>
      </c>
      <c r="S5" s="16" t="s">
        <v>13</v>
      </c>
      <c r="T5" s="16" t="s">
        <v>13</v>
      </c>
      <c r="U5" s="16" t="s">
        <v>13</v>
      </c>
      <c r="V5" s="16" t="s">
        <v>13</v>
      </c>
      <c r="W5" s="16" t="s">
        <v>13</v>
      </c>
      <c r="X5" s="16" t="s">
        <v>13</v>
      </c>
      <c r="Y5" s="16" t="s">
        <v>13</v>
      </c>
      <c r="Z5" s="16" t="s">
        <v>13</v>
      </c>
      <c r="AA5" s="16" t="s">
        <v>13</v>
      </c>
      <c r="AB5" s="16" t="s">
        <v>13</v>
      </c>
      <c r="AC5" s="16" t="s">
        <v>13</v>
      </c>
      <c r="AD5" s="16" t="s">
        <v>13</v>
      </c>
      <c r="AE5" s="16" t="s">
        <v>13</v>
      </c>
      <c r="AF5" s="16" t="s">
        <v>13</v>
      </c>
      <c r="AG5" s="16"/>
      <c r="AH5" s="16" t="s">
        <v>13</v>
      </c>
      <c r="AI5" s="16" t="s">
        <v>13</v>
      </c>
      <c r="AJ5" s="16" t="s">
        <v>13</v>
      </c>
      <c r="AK5" s="16" t="s">
        <v>13</v>
      </c>
      <c r="AL5" s="16" t="s">
        <v>13</v>
      </c>
      <c r="AM5" s="16" t="s">
        <v>13</v>
      </c>
      <c r="AN5" s="16" t="s">
        <v>13</v>
      </c>
      <c r="AO5" s="16" t="s">
        <v>13</v>
      </c>
      <c r="AP5" s="16" t="s">
        <v>13</v>
      </c>
      <c r="AQ5" s="16" t="s">
        <v>13</v>
      </c>
      <c r="AR5" s="16" t="s">
        <v>13</v>
      </c>
      <c r="AS5" s="16" t="s">
        <v>13</v>
      </c>
      <c r="AT5" s="16" t="s">
        <v>13</v>
      </c>
      <c r="AU5" s="16" t="s">
        <v>13</v>
      </c>
      <c r="AV5" s="16"/>
      <c r="AW5" s="16" t="s">
        <v>13</v>
      </c>
      <c r="AX5" s="16" t="s">
        <v>13</v>
      </c>
      <c r="AY5" s="16" t="s">
        <v>13</v>
      </c>
      <c r="AZ5" s="16" t="s">
        <v>13</v>
      </c>
      <c r="BA5" s="16" t="s">
        <v>13</v>
      </c>
      <c r="BB5" s="16" t="s">
        <v>13</v>
      </c>
      <c r="BC5" s="16" t="s">
        <v>13</v>
      </c>
      <c r="BD5" s="16" t="s">
        <v>13</v>
      </c>
      <c r="BE5" s="16" t="s">
        <v>13</v>
      </c>
      <c r="BF5" s="16" t="s">
        <v>13</v>
      </c>
      <c r="BG5" s="16" t="s">
        <v>13</v>
      </c>
      <c r="BH5" s="16" t="s">
        <v>13</v>
      </c>
      <c r="BI5" s="16" t="s">
        <v>13</v>
      </c>
      <c r="BJ5" s="16"/>
      <c r="BK5" s="16" t="s">
        <v>13</v>
      </c>
      <c r="BL5" s="16" t="s">
        <v>13</v>
      </c>
      <c r="BM5" s="16" t="s">
        <v>13</v>
      </c>
      <c r="BN5" s="16" t="s">
        <v>13</v>
      </c>
      <c r="BO5" s="16" t="s">
        <v>13</v>
      </c>
      <c r="BP5" s="16" t="s">
        <v>13</v>
      </c>
      <c r="BQ5" s="16" t="s">
        <v>13</v>
      </c>
      <c r="BR5" s="16" t="s">
        <v>13</v>
      </c>
      <c r="BS5" s="16" t="s">
        <v>13</v>
      </c>
      <c r="BT5" s="16" t="s">
        <v>13</v>
      </c>
      <c r="BU5" s="16" t="s">
        <v>13</v>
      </c>
      <c r="BV5" s="16" t="s">
        <v>13</v>
      </c>
      <c r="BW5" s="16" t="s">
        <v>13</v>
      </c>
      <c r="BX5" s="16" t="s">
        <v>13</v>
      </c>
      <c r="BY5" s="16" t="s">
        <v>13</v>
      </c>
      <c r="BZ5" s="16"/>
      <c r="CA5" s="16" t="s">
        <v>13</v>
      </c>
      <c r="CB5" s="16" t="s">
        <v>13</v>
      </c>
      <c r="CC5" s="16" t="s">
        <v>13</v>
      </c>
      <c r="CD5" s="16" t="s">
        <v>13</v>
      </c>
      <c r="CE5" s="16" t="s">
        <v>13</v>
      </c>
      <c r="CF5" s="16" t="s">
        <v>13</v>
      </c>
      <c r="CG5" s="16" t="s">
        <v>13</v>
      </c>
      <c r="CH5" s="16" t="s">
        <v>13</v>
      </c>
      <c r="CI5" s="16" t="s">
        <v>13</v>
      </c>
      <c r="CJ5" s="16" t="s">
        <v>13</v>
      </c>
      <c r="CK5" s="16" t="s">
        <v>13</v>
      </c>
      <c r="CL5" s="16" t="s">
        <v>13</v>
      </c>
      <c r="CM5" s="16" t="s">
        <v>13</v>
      </c>
      <c r="CN5" s="16"/>
      <c r="CO5" s="16" t="s">
        <v>13</v>
      </c>
      <c r="CP5" s="16" t="s">
        <v>13</v>
      </c>
      <c r="CQ5" s="16" t="s">
        <v>13</v>
      </c>
      <c r="CR5" s="16" t="s">
        <v>13</v>
      </c>
      <c r="CS5" s="16" t="s">
        <v>13</v>
      </c>
      <c r="CT5" s="16" t="s">
        <v>13</v>
      </c>
      <c r="CU5" s="16" t="s">
        <v>13</v>
      </c>
      <c r="CV5" s="16"/>
      <c r="CW5" s="16" t="s">
        <v>13</v>
      </c>
      <c r="CX5" s="16" t="s">
        <v>13</v>
      </c>
      <c r="CY5" s="16" t="s">
        <v>13</v>
      </c>
      <c r="CZ5" s="16" t="s">
        <v>13</v>
      </c>
      <c r="DA5" s="16" t="s">
        <v>13</v>
      </c>
      <c r="DB5" s="16" t="s">
        <v>13</v>
      </c>
      <c r="DC5" s="16" t="s">
        <v>13</v>
      </c>
      <c r="DD5" s="16" t="s">
        <v>13</v>
      </c>
      <c r="DE5" s="16" t="s">
        <v>13</v>
      </c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EK5" s="27"/>
      <c r="EL5" s="39"/>
      <c r="EM5" s="39"/>
      <c r="EO5" s="39"/>
      <c r="EP5" s="39"/>
      <c r="EQ5" s="39"/>
    </row>
    <row r="6" spans="1:147" x14ac:dyDescent="0.3">
      <c r="A6" s="16">
        <v>1886</v>
      </c>
      <c r="B6" s="16" t="s">
        <v>13</v>
      </c>
      <c r="C6" s="16" t="s">
        <v>13</v>
      </c>
      <c r="D6" s="16" t="s">
        <v>13</v>
      </c>
      <c r="E6" s="16" t="s">
        <v>13</v>
      </c>
      <c r="F6" s="16" t="s">
        <v>13</v>
      </c>
      <c r="G6" s="16" t="s">
        <v>13</v>
      </c>
      <c r="H6" s="16" t="s">
        <v>13</v>
      </c>
      <c r="I6" s="16" t="s">
        <v>13</v>
      </c>
      <c r="J6" s="16" t="s">
        <v>13</v>
      </c>
      <c r="K6" s="16" t="s">
        <v>13</v>
      </c>
      <c r="L6" s="16" t="s">
        <v>13</v>
      </c>
      <c r="M6" s="16" t="s">
        <v>13</v>
      </c>
      <c r="N6" s="16" t="s">
        <v>13</v>
      </c>
      <c r="O6" s="16" t="s">
        <v>13</v>
      </c>
      <c r="P6" s="16" t="s">
        <v>13</v>
      </c>
      <c r="Q6" s="16" t="s">
        <v>13</v>
      </c>
      <c r="R6" s="16" t="s">
        <v>13</v>
      </c>
      <c r="S6" s="16" t="s">
        <v>13</v>
      </c>
      <c r="T6" s="16" t="s">
        <v>13</v>
      </c>
      <c r="U6" s="16" t="s">
        <v>13</v>
      </c>
      <c r="V6" s="16" t="s">
        <v>13</v>
      </c>
      <c r="W6" s="16" t="s">
        <v>13</v>
      </c>
      <c r="X6" s="16" t="s">
        <v>13</v>
      </c>
      <c r="Y6" s="16" t="s">
        <v>13</v>
      </c>
      <c r="Z6" s="16" t="s">
        <v>13</v>
      </c>
      <c r="AA6" s="16" t="s">
        <v>13</v>
      </c>
      <c r="AB6" s="16" t="s">
        <v>13</v>
      </c>
      <c r="AC6" s="16" t="s">
        <v>13</v>
      </c>
      <c r="AD6" s="16" t="s">
        <v>13</v>
      </c>
      <c r="AE6" s="16" t="s">
        <v>13</v>
      </c>
      <c r="AF6" s="16" t="s">
        <v>13</v>
      </c>
      <c r="AG6" s="16"/>
      <c r="AH6" s="16" t="s">
        <v>13</v>
      </c>
      <c r="AI6" s="16" t="s">
        <v>13</v>
      </c>
      <c r="AJ6" s="16" t="s">
        <v>13</v>
      </c>
      <c r="AK6" s="16" t="s">
        <v>13</v>
      </c>
      <c r="AL6" s="16" t="s">
        <v>13</v>
      </c>
      <c r="AM6" s="16" t="s">
        <v>13</v>
      </c>
      <c r="AN6" s="16" t="s">
        <v>13</v>
      </c>
      <c r="AO6" s="16" t="s">
        <v>13</v>
      </c>
      <c r="AP6" s="16" t="s">
        <v>13</v>
      </c>
      <c r="AQ6" s="16" t="s">
        <v>13</v>
      </c>
      <c r="AR6" s="16" t="s">
        <v>13</v>
      </c>
      <c r="AS6" s="16" t="s">
        <v>13</v>
      </c>
      <c r="AT6" s="16" t="s">
        <v>13</v>
      </c>
      <c r="AU6" s="16" t="s">
        <v>13</v>
      </c>
      <c r="AV6" s="16"/>
      <c r="AW6" s="16" t="s">
        <v>13</v>
      </c>
      <c r="AX6" s="16" t="s">
        <v>13</v>
      </c>
      <c r="AY6" s="16" t="s">
        <v>13</v>
      </c>
      <c r="AZ6" s="16" t="s">
        <v>13</v>
      </c>
      <c r="BA6" s="16" t="s">
        <v>13</v>
      </c>
      <c r="BB6" s="16" t="s">
        <v>13</v>
      </c>
      <c r="BC6" s="16" t="s">
        <v>13</v>
      </c>
      <c r="BD6" s="16" t="s">
        <v>13</v>
      </c>
      <c r="BE6" s="16" t="s">
        <v>13</v>
      </c>
      <c r="BF6" s="16" t="s">
        <v>13</v>
      </c>
      <c r="BG6" s="16" t="s">
        <v>13</v>
      </c>
      <c r="BH6" s="16" t="s">
        <v>13</v>
      </c>
      <c r="BI6" s="16" t="s">
        <v>13</v>
      </c>
      <c r="BJ6" s="16"/>
      <c r="BK6" s="16" t="s">
        <v>13</v>
      </c>
      <c r="BL6" s="16" t="s">
        <v>13</v>
      </c>
      <c r="BM6" s="16" t="s">
        <v>13</v>
      </c>
      <c r="BN6" s="16" t="s">
        <v>13</v>
      </c>
      <c r="BO6" s="16" t="s">
        <v>13</v>
      </c>
      <c r="BP6" s="16" t="s">
        <v>13</v>
      </c>
      <c r="BQ6" s="16" t="s">
        <v>13</v>
      </c>
      <c r="BR6" s="16" t="s">
        <v>13</v>
      </c>
      <c r="BS6" s="16" t="s">
        <v>13</v>
      </c>
      <c r="BT6" s="16" t="s">
        <v>13</v>
      </c>
      <c r="BU6" s="16" t="s">
        <v>13</v>
      </c>
      <c r="BV6" s="16" t="s">
        <v>13</v>
      </c>
      <c r="BW6" s="16" t="s">
        <v>13</v>
      </c>
      <c r="BX6" s="16" t="s">
        <v>13</v>
      </c>
      <c r="BY6" s="16" t="s">
        <v>13</v>
      </c>
      <c r="BZ6" s="16"/>
      <c r="CA6" s="16" t="s">
        <v>13</v>
      </c>
      <c r="CB6" s="16" t="s">
        <v>13</v>
      </c>
      <c r="CC6" s="16" t="s">
        <v>13</v>
      </c>
      <c r="CD6" s="16" t="s">
        <v>13</v>
      </c>
      <c r="CE6" s="16" t="s">
        <v>13</v>
      </c>
      <c r="CF6" s="16" t="s">
        <v>13</v>
      </c>
      <c r="CG6" s="16" t="s">
        <v>13</v>
      </c>
      <c r="CH6" s="16" t="s">
        <v>13</v>
      </c>
      <c r="CI6" s="16" t="s">
        <v>13</v>
      </c>
      <c r="CJ6" s="16" t="s">
        <v>13</v>
      </c>
      <c r="CK6" s="16" t="s">
        <v>13</v>
      </c>
      <c r="CL6" s="16" t="s">
        <v>13</v>
      </c>
      <c r="CM6" s="16" t="s">
        <v>13</v>
      </c>
      <c r="CN6" s="16"/>
      <c r="CO6" s="16" t="s">
        <v>13</v>
      </c>
      <c r="CP6" s="16" t="s">
        <v>13</v>
      </c>
      <c r="CQ6" s="16" t="s">
        <v>13</v>
      </c>
      <c r="CR6" s="16" t="s">
        <v>13</v>
      </c>
      <c r="CS6" s="16" t="s">
        <v>13</v>
      </c>
      <c r="CT6" s="16" t="s">
        <v>13</v>
      </c>
      <c r="CU6" s="16" t="s">
        <v>13</v>
      </c>
      <c r="CV6" s="16"/>
      <c r="CW6" s="16" t="s">
        <v>13</v>
      </c>
      <c r="CX6" s="16" t="s">
        <v>13</v>
      </c>
      <c r="CY6" s="16" t="s">
        <v>13</v>
      </c>
      <c r="CZ6" s="16" t="s">
        <v>13</v>
      </c>
      <c r="DA6" s="16" t="s">
        <v>13</v>
      </c>
      <c r="DB6" s="16" t="s">
        <v>13</v>
      </c>
      <c r="DC6" s="16" t="s">
        <v>13</v>
      </c>
      <c r="DD6" s="16" t="s">
        <v>13</v>
      </c>
      <c r="DE6" s="16" t="s">
        <v>13</v>
      </c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EK6" s="27"/>
      <c r="EL6" s="39"/>
      <c r="EM6" s="39"/>
      <c r="EO6" s="39"/>
      <c r="EP6" s="39"/>
      <c r="EQ6" s="39"/>
    </row>
    <row r="7" spans="1:147" x14ac:dyDescent="0.3">
      <c r="A7" s="16">
        <v>1887</v>
      </c>
      <c r="B7" s="16" t="s">
        <v>13</v>
      </c>
      <c r="C7" s="16" t="s">
        <v>13</v>
      </c>
      <c r="D7" s="16" t="s">
        <v>13</v>
      </c>
      <c r="E7" s="16" t="s">
        <v>13</v>
      </c>
      <c r="F7" s="16" t="s">
        <v>13</v>
      </c>
      <c r="G7" s="16" t="s">
        <v>13</v>
      </c>
      <c r="H7" s="16" t="s">
        <v>13</v>
      </c>
      <c r="I7" s="16" t="s">
        <v>13</v>
      </c>
      <c r="J7" s="16" t="s">
        <v>13</v>
      </c>
      <c r="K7" s="16" t="s">
        <v>13</v>
      </c>
      <c r="L7" s="16" t="s">
        <v>13</v>
      </c>
      <c r="M7" s="16" t="s">
        <v>13</v>
      </c>
      <c r="N7" s="16" t="s">
        <v>13</v>
      </c>
      <c r="O7" s="16" t="s">
        <v>13</v>
      </c>
      <c r="P7" s="16" t="s">
        <v>13</v>
      </c>
      <c r="Q7" s="16" t="s">
        <v>13</v>
      </c>
      <c r="R7" s="16" t="s">
        <v>13</v>
      </c>
      <c r="S7" s="16" t="s">
        <v>13</v>
      </c>
      <c r="T7" s="16" t="s">
        <v>13</v>
      </c>
      <c r="U7" s="16" t="s">
        <v>13</v>
      </c>
      <c r="V7" s="16" t="s">
        <v>13</v>
      </c>
      <c r="W7" s="16" t="s">
        <v>13</v>
      </c>
      <c r="X7" s="16" t="s">
        <v>13</v>
      </c>
      <c r="Y7" s="16" t="s">
        <v>13</v>
      </c>
      <c r="Z7" s="16" t="s">
        <v>13</v>
      </c>
      <c r="AA7" s="16" t="s">
        <v>13</v>
      </c>
      <c r="AB7" s="16" t="s">
        <v>13</v>
      </c>
      <c r="AC7" s="16" t="s">
        <v>13</v>
      </c>
      <c r="AD7" s="16" t="s">
        <v>13</v>
      </c>
      <c r="AE7" s="16" t="s">
        <v>13</v>
      </c>
      <c r="AF7" s="16" t="s">
        <v>13</v>
      </c>
      <c r="AG7" s="16"/>
      <c r="AH7" s="16" t="s">
        <v>13</v>
      </c>
      <c r="AI7" s="16" t="s">
        <v>13</v>
      </c>
      <c r="AJ7" s="16" t="s">
        <v>13</v>
      </c>
      <c r="AK7" s="16" t="s">
        <v>13</v>
      </c>
      <c r="AL7" s="16" t="s">
        <v>13</v>
      </c>
      <c r="AM7" s="16" t="s">
        <v>13</v>
      </c>
      <c r="AN7" s="16" t="s">
        <v>13</v>
      </c>
      <c r="AO7" s="16" t="s">
        <v>13</v>
      </c>
      <c r="AP7" s="16" t="s">
        <v>13</v>
      </c>
      <c r="AQ7" s="16" t="s">
        <v>13</v>
      </c>
      <c r="AR7" s="16" t="s">
        <v>13</v>
      </c>
      <c r="AS7" s="16" t="s">
        <v>13</v>
      </c>
      <c r="AT7" s="16" t="s">
        <v>13</v>
      </c>
      <c r="AU7" s="16" t="s">
        <v>13</v>
      </c>
      <c r="AV7" s="16"/>
      <c r="AW7" s="16" t="s">
        <v>13</v>
      </c>
      <c r="AX7" s="16" t="s">
        <v>13</v>
      </c>
      <c r="AY7" s="16" t="s">
        <v>13</v>
      </c>
      <c r="AZ7" s="16" t="s">
        <v>13</v>
      </c>
      <c r="BA7" s="16" t="s">
        <v>13</v>
      </c>
      <c r="BB7" s="16" t="s">
        <v>13</v>
      </c>
      <c r="BC7" s="16" t="s">
        <v>13</v>
      </c>
      <c r="BD7" s="16" t="s">
        <v>13</v>
      </c>
      <c r="BE7" s="16" t="s">
        <v>13</v>
      </c>
      <c r="BF7" s="16" t="s">
        <v>13</v>
      </c>
      <c r="BG7" s="16" t="s">
        <v>13</v>
      </c>
      <c r="BH7" s="16" t="s">
        <v>13</v>
      </c>
      <c r="BI7" s="16" t="s">
        <v>13</v>
      </c>
      <c r="BJ7" s="16"/>
      <c r="BK7" s="16" t="s">
        <v>13</v>
      </c>
      <c r="BL7" s="16" t="s">
        <v>13</v>
      </c>
      <c r="BM7" s="16" t="s">
        <v>13</v>
      </c>
      <c r="BN7" s="16" t="s">
        <v>13</v>
      </c>
      <c r="BO7" s="16" t="s">
        <v>13</v>
      </c>
      <c r="BP7" s="16" t="s">
        <v>13</v>
      </c>
      <c r="BQ7" s="16" t="s">
        <v>13</v>
      </c>
      <c r="BR7" s="16" t="s">
        <v>13</v>
      </c>
      <c r="BS7" s="16" t="s">
        <v>13</v>
      </c>
      <c r="BT7" s="16" t="s">
        <v>13</v>
      </c>
      <c r="BU7" s="16" t="s">
        <v>13</v>
      </c>
      <c r="BV7" s="16" t="s">
        <v>13</v>
      </c>
      <c r="BW7" s="16" t="s">
        <v>13</v>
      </c>
      <c r="BX7" s="16" t="s">
        <v>13</v>
      </c>
      <c r="BY7" s="16" t="s">
        <v>13</v>
      </c>
      <c r="BZ7" s="16"/>
      <c r="CA7" s="16" t="s">
        <v>13</v>
      </c>
      <c r="CB7" s="16" t="s">
        <v>13</v>
      </c>
      <c r="CC7" s="16" t="s">
        <v>13</v>
      </c>
      <c r="CD7" s="16" t="s">
        <v>13</v>
      </c>
      <c r="CE7" s="16" t="s">
        <v>13</v>
      </c>
      <c r="CF7" s="16" t="s">
        <v>13</v>
      </c>
      <c r="CG7" s="16" t="s">
        <v>13</v>
      </c>
      <c r="CH7" s="16" t="s">
        <v>13</v>
      </c>
      <c r="CI7" s="16" t="s">
        <v>13</v>
      </c>
      <c r="CJ7" s="16" t="s">
        <v>13</v>
      </c>
      <c r="CK7" s="16" t="s">
        <v>13</v>
      </c>
      <c r="CL7" s="16" t="s">
        <v>13</v>
      </c>
      <c r="CM7" s="16" t="s">
        <v>13</v>
      </c>
      <c r="CN7" s="16"/>
      <c r="CO7" s="16" t="s">
        <v>13</v>
      </c>
      <c r="CP7" s="16" t="s">
        <v>13</v>
      </c>
      <c r="CQ7" s="16" t="s">
        <v>13</v>
      </c>
      <c r="CR7" s="16" t="s">
        <v>13</v>
      </c>
      <c r="CS7" s="16" t="s">
        <v>13</v>
      </c>
      <c r="CT7" s="16" t="s">
        <v>13</v>
      </c>
      <c r="CU7" s="16" t="s">
        <v>13</v>
      </c>
      <c r="CV7" s="16"/>
      <c r="CW7" s="16" t="s">
        <v>13</v>
      </c>
      <c r="CX7" s="16" t="s">
        <v>13</v>
      </c>
      <c r="CY7" s="16" t="s">
        <v>13</v>
      </c>
      <c r="CZ7" s="16" t="s">
        <v>13</v>
      </c>
      <c r="DA7" s="16" t="s">
        <v>13</v>
      </c>
      <c r="DB7" s="16" t="s">
        <v>13</v>
      </c>
      <c r="DC7" s="16" t="s">
        <v>13</v>
      </c>
      <c r="DD7" s="16" t="s">
        <v>13</v>
      </c>
      <c r="DE7" s="16" t="s">
        <v>13</v>
      </c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EK7" s="27"/>
      <c r="EL7" s="39"/>
      <c r="EM7" s="39"/>
      <c r="EO7" s="39"/>
      <c r="EP7" s="39"/>
      <c r="EQ7" s="39"/>
    </row>
    <row r="8" spans="1:147" x14ac:dyDescent="0.3">
      <c r="A8" s="16">
        <v>1888</v>
      </c>
      <c r="B8" s="16" t="s">
        <v>13</v>
      </c>
      <c r="C8" s="16" t="s">
        <v>13</v>
      </c>
      <c r="D8" s="16" t="s">
        <v>13</v>
      </c>
      <c r="E8" s="16" t="s">
        <v>13</v>
      </c>
      <c r="F8" s="16" t="s">
        <v>13</v>
      </c>
      <c r="G8" s="16" t="s">
        <v>13</v>
      </c>
      <c r="H8" s="16" t="s">
        <v>13</v>
      </c>
      <c r="I8" s="16" t="s">
        <v>13</v>
      </c>
      <c r="J8" s="16" t="s">
        <v>13</v>
      </c>
      <c r="K8" s="16" t="s">
        <v>13</v>
      </c>
      <c r="L8" s="16" t="s">
        <v>13</v>
      </c>
      <c r="M8" s="16" t="s">
        <v>13</v>
      </c>
      <c r="N8" s="16" t="s">
        <v>13</v>
      </c>
      <c r="O8" s="16" t="s">
        <v>13</v>
      </c>
      <c r="P8" s="16" t="s">
        <v>13</v>
      </c>
      <c r="Q8" s="16" t="s">
        <v>13</v>
      </c>
      <c r="R8" s="16" t="s">
        <v>13</v>
      </c>
      <c r="S8" s="16" t="s">
        <v>13</v>
      </c>
      <c r="T8" s="16" t="s">
        <v>13</v>
      </c>
      <c r="U8" s="16" t="s">
        <v>13</v>
      </c>
      <c r="V8" s="16" t="s">
        <v>13</v>
      </c>
      <c r="W8" s="16" t="s">
        <v>13</v>
      </c>
      <c r="X8" s="16" t="s">
        <v>13</v>
      </c>
      <c r="Y8" s="16" t="s">
        <v>13</v>
      </c>
      <c r="Z8" s="16" t="s">
        <v>13</v>
      </c>
      <c r="AA8" s="16" t="s">
        <v>13</v>
      </c>
      <c r="AB8" s="16" t="s">
        <v>13</v>
      </c>
      <c r="AC8" s="16" t="s">
        <v>13</v>
      </c>
      <c r="AD8" s="16" t="s">
        <v>13</v>
      </c>
      <c r="AE8" s="16" t="s">
        <v>13</v>
      </c>
      <c r="AF8" s="16" t="s">
        <v>13</v>
      </c>
      <c r="AG8" s="16"/>
      <c r="AH8" s="16" t="s">
        <v>13</v>
      </c>
      <c r="AI8" s="16" t="s">
        <v>13</v>
      </c>
      <c r="AJ8" s="16" t="s">
        <v>13</v>
      </c>
      <c r="AK8" s="16" t="s">
        <v>13</v>
      </c>
      <c r="AL8" s="16" t="s">
        <v>13</v>
      </c>
      <c r="AM8" s="16" t="s">
        <v>13</v>
      </c>
      <c r="AN8" s="16" t="s">
        <v>13</v>
      </c>
      <c r="AO8" s="16" t="s">
        <v>13</v>
      </c>
      <c r="AP8" s="16" t="s">
        <v>13</v>
      </c>
      <c r="AQ8" s="16" t="s">
        <v>13</v>
      </c>
      <c r="AR8" s="16" t="s">
        <v>13</v>
      </c>
      <c r="AS8" s="16" t="s">
        <v>13</v>
      </c>
      <c r="AT8" s="16" t="s">
        <v>13</v>
      </c>
      <c r="AU8" s="16" t="s">
        <v>13</v>
      </c>
      <c r="AV8" s="16"/>
      <c r="AW8" s="16" t="s">
        <v>13</v>
      </c>
      <c r="AX8" s="16" t="s">
        <v>13</v>
      </c>
      <c r="AY8" s="16" t="s">
        <v>13</v>
      </c>
      <c r="AZ8" s="16" t="s">
        <v>13</v>
      </c>
      <c r="BA8" s="16" t="s">
        <v>13</v>
      </c>
      <c r="BB8" s="16" t="s">
        <v>13</v>
      </c>
      <c r="BC8" s="16" t="s">
        <v>13</v>
      </c>
      <c r="BD8" s="16" t="s">
        <v>13</v>
      </c>
      <c r="BE8" s="16" t="s">
        <v>13</v>
      </c>
      <c r="BF8" s="16" t="s">
        <v>13</v>
      </c>
      <c r="BG8" s="16" t="s">
        <v>13</v>
      </c>
      <c r="BH8" s="16" t="s">
        <v>13</v>
      </c>
      <c r="BI8" s="16" t="s">
        <v>13</v>
      </c>
      <c r="BJ8" s="16"/>
      <c r="BK8" s="16" t="s">
        <v>13</v>
      </c>
      <c r="BL8" s="16" t="s">
        <v>13</v>
      </c>
      <c r="BM8" s="16" t="s">
        <v>13</v>
      </c>
      <c r="BN8" s="16" t="s">
        <v>13</v>
      </c>
      <c r="BO8" s="16" t="s">
        <v>13</v>
      </c>
      <c r="BP8" s="16" t="s">
        <v>13</v>
      </c>
      <c r="BQ8" s="16" t="s">
        <v>13</v>
      </c>
      <c r="BR8" s="16" t="s">
        <v>13</v>
      </c>
      <c r="BS8" s="16" t="s">
        <v>13</v>
      </c>
      <c r="BT8" s="16" t="s">
        <v>13</v>
      </c>
      <c r="BU8" s="16" t="s">
        <v>13</v>
      </c>
      <c r="BV8" s="16" t="s">
        <v>13</v>
      </c>
      <c r="BW8" s="16" t="s">
        <v>13</v>
      </c>
      <c r="BX8" s="16" t="s">
        <v>13</v>
      </c>
      <c r="BY8" s="16" t="s">
        <v>13</v>
      </c>
      <c r="BZ8" s="16"/>
      <c r="CA8" s="16" t="s">
        <v>13</v>
      </c>
      <c r="CB8" s="16" t="s">
        <v>13</v>
      </c>
      <c r="CC8" s="16" t="s">
        <v>13</v>
      </c>
      <c r="CD8" s="16" t="s">
        <v>13</v>
      </c>
      <c r="CE8" s="16" t="s">
        <v>13</v>
      </c>
      <c r="CF8" s="16" t="s">
        <v>13</v>
      </c>
      <c r="CG8" s="16" t="s">
        <v>13</v>
      </c>
      <c r="CH8" s="16" t="s">
        <v>13</v>
      </c>
      <c r="CI8" s="16" t="s">
        <v>13</v>
      </c>
      <c r="CJ8" s="16" t="s">
        <v>13</v>
      </c>
      <c r="CK8" s="16" t="s">
        <v>13</v>
      </c>
      <c r="CL8" s="16" t="s">
        <v>13</v>
      </c>
      <c r="CM8" s="16" t="s">
        <v>13</v>
      </c>
      <c r="CN8" s="16"/>
      <c r="CO8" s="16" t="s">
        <v>13</v>
      </c>
      <c r="CP8" s="16" t="s">
        <v>13</v>
      </c>
      <c r="CQ8" s="16" t="s">
        <v>13</v>
      </c>
      <c r="CR8" s="16" t="s">
        <v>13</v>
      </c>
      <c r="CS8" s="16" t="s">
        <v>13</v>
      </c>
      <c r="CT8" s="16" t="s">
        <v>13</v>
      </c>
      <c r="CU8" s="16" t="s">
        <v>13</v>
      </c>
      <c r="CV8" s="16"/>
      <c r="CW8" s="16" t="s">
        <v>13</v>
      </c>
      <c r="CX8" s="16" t="s">
        <v>13</v>
      </c>
      <c r="CY8" s="16" t="s">
        <v>13</v>
      </c>
      <c r="CZ8" s="16" t="s">
        <v>13</v>
      </c>
      <c r="DA8" s="16" t="s">
        <v>13</v>
      </c>
      <c r="DB8" s="16" t="s">
        <v>13</v>
      </c>
      <c r="DC8" s="16" t="s">
        <v>13</v>
      </c>
      <c r="DD8" s="16" t="s">
        <v>13</v>
      </c>
      <c r="DE8" s="16" t="s">
        <v>13</v>
      </c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EK8" s="27"/>
      <c r="EL8" s="39"/>
      <c r="EM8" s="39"/>
      <c r="EO8" s="39"/>
      <c r="EP8" s="39"/>
      <c r="EQ8" s="39"/>
    </row>
    <row r="9" spans="1:147" x14ac:dyDescent="0.3">
      <c r="A9" s="16">
        <v>1889</v>
      </c>
      <c r="B9" s="16" t="s">
        <v>13</v>
      </c>
      <c r="C9" s="16" t="s">
        <v>13</v>
      </c>
      <c r="D9" s="16" t="s">
        <v>13</v>
      </c>
      <c r="E9" s="16" t="s">
        <v>13</v>
      </c>
      <c r="F9" s="16" t="s">
        <v>13</v>
      </c>
      <c r="G9" s="16" t="s">
        <v>13</v>
      </c>
      <c r="H9" s="16" t="s">
        <v>13</v>
      </c>
      <c r="I9" s="16" t="s">
        <v>13</v>
      </c>
      <c r="J9" s="16" t="s">
        <v>13</v>
      </c>
      <c r="K9" s="16" t="s">
        <v>13</v>
      </c>
      <c r="L9" s="16" t="s">
        <v>13</v>
      </c>
      <c r="M9" s="16" t="s">
        <v>13</v>
      </c>
      <c r="N9" s="16" t="s">
        <v>13</v>
      </c>
      <c r="O9" s="16" t="s">
        <v>13</v>
      </c>
      <c r="P9" s="16" t="s">
        <v>13</v>
      </c>
      <c r="Q9" s="16" t="s">
        <v>13</v>
      </c>
      <c r="R9" s="16" t="s">
        <v>13</v>
      </c>
      <c r="S9" s="16" t="s">
        <v>13</v>
      </c>
      <c r="T9" s="16" t="s">
        <v>13</v>
      </c>
      <c r="U9" s="16" t="s">
        <v>13</v>
      </c>
      <c r="V9" s="16" t="s">
        <v>13</v>
      </c>
      <c r="W9" s="16" t="s">
        <v>13</v>
      </c>
      <c r="X9" s="16" t="s">
        <v>13</v>
      </c>
      <c r="Y9" s="16" t="s">
        <v>13</v>
      </c>
      <c r="Z9" s="16" t="s">
        <v>13</v>
      </c>
      <c r="AA9" s="16" t="s">
        <v>13</v>
      </c>
      <c r="AB9" s="16" t="s">
        <v>13</v>
      </c>
      <c r="AC9" s="16" t="s">
        <v>13</v>
      </c>
      <c r="AD9" s="16" t="s">
        <v>13</v>
      </c>
      <c r="AE9" s="16" t="s">
        <v>13</v>
      </c>
      <c r="AF9" s="16" t="s">
        <v>13</v>
      </c>
      <c r="AG9" s="16"/>
      <c r="AH9" s="16" t="s">
        <v>13</v>
      </c>
      <c r="AI9" s="16" t="s">
        <v>13</v>
      </c>
      <c r="AJ9" s="16" t="s">
        <v>13</v>
      </c>
      <c r="AK9" s="16" t="s">
        <v>13</v>
      </c>
      <c r="AL9" s="16" t="s">
        <v>13</v>
      </c>
      <c r="AM9" s="16" t="s">
        <v>13</v>
      </c>
      <c r="AN9" s="16" t="s">
        <v>13</v>
      </c>
      <c r="AO9" s="16" t="s">
        <v>13</v>
      </c>
      <c r="AP9" s="16" t="s">
        <v>13</v>
      </c>
      <c r="AQ9" s="16" t="s">
        <v>13</v>
      </c>
      <c r="AR9" s="16" t="s">
        <v>13</v>
      </c>
      <c r="AS9" s="16" t="s">
        <v>13</v>
      </c>
      <c r="AT9" s="16" t="s">
        <v>13</v>
      </c>
      <c r="AU9" s="16" t="s">
        <v>13</v>
      </c>
      <c r="AV9" s="16"/>
      <c r="AW9" s="16" t="s">
        <v>13</v>
      </c>
      <c r="AX9" s="16" t="s">
        <v>13</v>
      </c>
      <c r="AY9" s="16" t="s">
        <v>13</v>
      </c>
      <c r="AZ9" s="16" t="s">
        <v>13</v>
      </c>
      <c r="BA9" s="16" t="s">
        <v>13</v>
      </c>
      <c r="BB9" s="16" t="s">
        <v>13</v>
      </c>
      <c r="BC9" s="16" t="s">
        <v>13</v>
      </c>
      <c r="BD9" s="16" t="s">
        <v>13</v>
      </c>
      <c r="BE9" s="16" t="s">
        <v>13</v>
      </c>
      <c r="BF9" s="16" t="s">
        <v>13</v>
      </c>
      <c r="BG9" s="16" t="s">
        <v>13</v>
      </c>
      <c r="BH9" s="16" t="s">
        <v>13</v>
      </c>
      <c r="BI9" s="16" t="s">
        <v>13</v>
      </c>
      <c r="BJ9" s="16"/>
      <c r="BK9" s="16" t="s">
        <v>13</v>
      </c>
      <c r="BL9" s="16" t="s">
        <v>13</v>
      </c>
      <c r="BM9" s="16" t="s">
        <v>13</v>
      </c>
      <c r="BN9" s="16" t="s">
        <v>13</v>
      </c>
      <c r="BO9" s="16" t="s">
        <v>13</v>
      </c>
      <c r="BP9" s="16" t="s">
        <v>13</v>
      </c>
      <c r="BQ9" s="16" t="s">
        <v>13</v>
      </c>
      <c r="BR9" s="16" t="s">
        <v>13</v>
      </c>
      <c r="BS9" s="16" t="s">
        <v>13</v>
      </c>
      <c r="BT9" s="16" t="s">
        <v>13</v>
      </c>
      <c r="BU9" s="16" t="s">
        <v>13</v>
      </c>
      <c r="BV9" s="16" t="s">
        <v>13</v>
      </c>
      <c r="BW9" s="16" t="s">
        <v>13</v>
      </c>
      <c r="BX9" s="16" t="s">
        <v>13</v>
      </c>
      <c r="BY9" s="16" t="s">
        <v>13</v>
      </c>
      <c r="BZ9" s="16"/>
      <c r="CA9" s="16" t="s">
        <v>13</v>
      </c>
      <c r="CB9" s="16" t="s">
        <v>13</v>
      </c>
      <c r="CC9" s="16" t="s">
        <v>13</v>
      </c>
      <c r="CD9" s="16" t="s">
        <v>13</v>
      </c>
      <c r="CE9" s="16" t="s">
        <v>13</v>
      </c>
      <c r="CF9" s="16" t="s">
        <v>13</v>
      </c>
      <c r="CG9" s="16" t="s">
        <v>13</v>
      </c>
      <c r="CH9" s="16" t="s">
        <v>13</v>
      </c>
      <c r="CI9" s="16" t="s">
        <v>13</v>
      </c>
      <c r="CJ9" s="16" t="s">
        <v>13</v>
      </c>
      <c r="CK9" s="16" t="s">
        <v>13</v>
      </c>
      <c r="CL9" s="16" t="s">
        <v>13</v>
      </c>
      <c r="CM9" s="16" t="s">
        <v>13</v>
      </c>
      <c r="CN9" s="16"/>
      <c r="CO9" s="16" t="s">
        <v>13</v>
      </c>
      <c r="CP9" s="16" t="s">
        <v>13</v>
      </c>
      <c r="CQ9" s="16" t="s">
        <v>13</v>
      </c>
      <c r="CR9" s="16" t="s">
        <v>13</v>
      </c>
      <c r="CS9" s="16" t="s">
        <v>13</v>
      </c>
      <c r="CT9" s="16" t="s">
        <v>13</v>
      </c>
      <c r="CU9" s="16" t="s">
        <v>13</v>
      </c>
      <c r="CV9" s="16"/>
      <c r="CW9" s="16" t="s">
        <v>13</v>
      </c>
      <c r="CX9" s="16" t="s">
        <v>13</v>
      </c>
      <c r="CY9" s="16" t="s">
        <v>13</v>
      </c>
      <c r="CZ9" s="16" t="s">
        <v>13</v>
      </c>
      <c r="DA9" s="16" t="s">
        <v>13</v>
      </c>
      <c r="DB9" s="16" t="s">
        <v>13</v>
      </c>
      <c r="DC9" s="16" t="s">
        <v>13</v>
      </c>
      <c r="DD9" s="16" t="s">
        <v>13</v>
      </c>
      <c r="DE9" s="16" t="s">
        <v>13</v>
      </c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EK9" s="27"/>
      <c r="EL9" s="39"/>
      <c r="EM9" s="39"/>
      <c r="EO9" s="39"/>
      <c r="EP9" s="39"/>
      <c r="EQ9" s="39"/>
    </row>
    <row r="10" spans="1:147" x14ac:dyDescent="0.3">
      <c r="A10" s="16">
        <v>1890</v>
      </c>
      <c r="B10" s="16" t="s">
        <v>13</v>
      </c>
      <c r="C10" s="16" t="s">
        <v>13</v>
      </c>
      <c r="D10" s="16" t="s">
        <v>13</v>
      </c>
      <c r="E10" s="16" t="s">
        <v>13</v>
      </c>
      <c r="F10" s="16" t="s">
        <v>13</v>
      </c>
      <c r="G10" s="16" t="s">
        <v>13</v>
      </c>
      <c r="H10" s="16" t="s">
        <v>13</v>
      </c>
      <c r="I10" s="16" t="s">
        <v>13</v>
      </c>
      <c r="J10" s="16" t="s">
        <v>13</v>
      </c>
      <c r="K10" s="16" t="s">
        <v>13</v>
      </c>
      <c r="L10" s="16" t="s">
        <v>13</v>
      </c>
      <c r="M10" s="16" t="s">
        <v>13</v>
      </c>
      <c r="N10" s="16" t="s">
        <v>13</v>
      </c>
      <c r="O10" s="16" t="s">
        <v>13</v>
      </c>
      <c r="P10" s="16" t="s">
        <v>13</v>
      </c>
      <c r="Q10" s="16" t="s">
        <v>13</v>
      </c>
      <c r="R10" s="16" t="s">
        <v>13</v>
      </c>
      <c r="S10" s="16" t="s">
        <v>13</v>
      </c>
      <c r="T10" s="16" t="s">
        <v>13</v>
      </c>
      <c r="U10" s="16" t="s">
        <v>13</v>
      </c>
      <c r="V10" s="16" t="s">
        <v>13</v>
      </c>
      <c r="W10" s="16" t="s">
        <v>13</v>
      </c>
      <c r="X10" s="16" t="s">
        <v>13</v>
      </c>
      <c r="Y10" s="16" t="s">
        <v>13</v>
      </c>
      <c r="Z10" s="16" t="s">
        <v>13</v>
      </c>
      <c r="AA10" s="16" t="s">
        <v>13</v>
      </c>
      <c r="AB10" s="16" t="s">
        <v>13</v>
      </c>
      <c r="AC10" s="16" t="s">
        <v>13</v>
      </c>
      <c r="AD10" s="16" t="s">
        <v>13</v>
      </c>
      <c r="AE10" s="16" t="s">
        <v>13</v>
      </c>
      <c r="AF10" s="16" t="s">
        <v>13</v>
      </c>
      <c r="AG10" s="16"/>
      <c r="AH10" s="16" t="s">
        <v>13</v>
      </c>
      <c r="AI10" s="16" t="s">
        <v>13</v>
      </c>
      <c r="AJ10" s="16" t="s">
        <v>13</v>
      </c>
      <c r="AK10" s="16" t="s">
        <v>13</v>
      </c>
      <c r="AL10" s="16" t="s">
        <v>13</v>
      </c>
      <c r="AM10" s="16" t="s">
        <v>13</v>
      </c>
      <c r="AN10" s="16" t="s">
        <v>13</v>
      </c>
      <c r="AO10" s="16" t="s">
        <v>13</v>
      </c>
      <c r="AP10" s="16" t="s">
        <v>13</v>
      </c>
      <c r="AQ10" s="16" t="s">
        <v>13</v>
      </c>
      <c r="AR10" s="16" t="s">
        <v>13</v>
      </c>
      <c r="AS10" s="16" t="s">
        <v>13</v>
      </c>
      <c r="AT10" s="16" t="s">
        <v>13</v>
      </c>
      <c r="AU10" s="16" t="s">
        <v>13</v>
      </c>
      <c r="AV10" s="16"/>
      <c r="AW10" s="16" t="s">
        <v>13</v>
      </c>
      <c r="AX10" s="16" t="s">
        <v>13</v>
      </c>
      <c r="AY10" s="16" t="s">
        <v>13</v>
      </c>
      <c r="AZ10" s="16" t="s">
        <v>13</v>
      </c>
      <c r="BA10" s="16" t="s">
        <v>13</v>
      </c>
      <c r="BB10" s="16" t="s">
        <v>13</v>
      </c>
      <c r="BC10" s="16" t="s">
        <v>13</v>
      </c>
      <c r="BD10" s="16" t="s">
        <v>13</v>
      </c>
      <c r="BE10" s="16" t="s">
        <v>13</v>
      </c>
      <c r="BF10" s="16" t="s">
        <v>13</v>
      </c>
      <c r="BG10" s="16" t="s">
        <v>13</v>
      </c>
      <c r="BH10" s="16" t="s">
        <v>13</v>
      </c>
      <c r="BI10" s="16" t="s">
        <v>13</v>
      </c>
      <c r="BJ10" s="16"/>
      <c r="BK10" s="16" t="s">
        <v>13</v>
      </c>
      <c r="BL10" s="16" t="s">
        <v>13</v>
      </c>
      <c r="BM10" s="16" t="s">
        <v>13</v>
      </c>
      <c r="BN10" s="16" t="s">
        <v>13</v>
      </c>
      <c r="BO10" s="16" t="s">
        <v>13</v>
      </c>
      <c r="BP10" s="16" t="s">
        <v>13</v>
      </c>
      <c r="BQ10" s="16" t="s">
        <v>13</v>
      </c>
      <c r="BR10" s="16" t="s">
        <v>13</v>
      </c>
      <c r="BS10" s="16" t="s">
        <v>13</v>
      </c>
      <c r="BT10" s="16" t="s">
        <v>13</v>
      </c>
      <c r="BU10" s="16" t="s">
        <v>13</v>
      </c>
      <c r="BV10" s="16" t="s">
        <v>13</v>
      </c>
      <c r="BW10" s="16" t="s">
        <v>13</v>
      </c>
      <c r="BX10" s="16" t="s">
        <v>13</v>
      </c>
      <c r="BY10" s="16" t="s">
        <v>13</v>
      </c>
      <c r="BZ10" s="16"/>
      <c r="CA10" s="16" t="s">
        <v>13</v>
      </c>
      <c r="CB10" s="16" t="s">
        <v>13</v>
      </c>
      <c r="CC10" s="16" t="s">
        <v>13</v>
      </c>
      <c r="CD10" s="16" t="s">
        <v>13</v>
      </c>
      <c r="CE10" s="16" t="s">
        <v>13</v>
      </c>
      <c r="CF10" s="16" t="s">
        <v>13</v>
      </c>
      <c r="CG10" s="16" t="s">
        <v>13</v>
      </c>
      <c r="CH10" s="16" t="s">
        <v>13</v>
      </c>
      <c r="CI10" s="16" t="s">
        <v>13</v>
      </c>
      <c r="CJ10" s="16" t="s">
        <v>13</v>
      </c>
      <c r="CK10" s="16" t="s">
        <v>13</v>
      </c>
      <c r="CL10" s="16" t="s">
        <v>13</v>
      </c>
      <c r="CM10" s="16" t="s">
        <v>13</v>
      </c>
      <c r="CN10" s="16"/>
      <c r="CO10" s="16" t="s">
        <v>13</v>
      </c>
      <c r="CP10" s="16" t="s">
        <v>13</v>
      </c>
      <c r="CQ10" s="16" t="s">
        <v>13</v>
      </c>
      <c r="CR10" s="16" t="s">
        <v>13</v>
      </c>
      <c r="CS10" s="16" t="s">
        <v>13</v>
      </c>
      <c r="CT10" s="16" t="s">
        <v>13</v>
      </c>
      <c r="CU10" s="16" t="s">
        <v>13</v>
      </c>
      <c r="CV10" s="16"/>
      <c r="CW10" s="16" t="s">
        <v>13</v>
      </c>
      <c r="CX10" s="16" t="s">
        <v>13</v>
      </c>
      <c r="CY10" s="16" t="s">
        <v>13</v>
      </c>
      <c r="CZ10" s="16" t="s">
        <v>13</v>
      </c>
      <c r="DA10" s="16" t="s">
        <v>13</v>
      </c>
      <c r="DB10" s="16" t="s">
        <v>13</v>
      </c>
      <c r="DC10" s="16" t="s">
        <v>13</v>
      </c>
      <c r="DD10" s="16" t="s">
        <v>13</v>
      </c>
      <c r="DE10" s="16" t="s">
        <v>13</v>
      </c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EK10" s="27"/>
      <c r="EL10" s="39"/>
      <c r="EM10" s="39"/>
      <c r="EO10" s="39"/>
      <c r="EP10" s="39"/>
      <c r="EQ10" s="39"/>
    </row>
    <row r="11" spans="1:147" x14ac:dyDescent="0.3">
      <c r="A11" s="16">
        <v>1891</v>
      </c>
      <c r="B11" s="16" t="s">
        <v>13</v>
      </c>
      <c r="C11" s="16" t="s">
        <v>13</v>
      </c>
      <c r="D11" s="16" t="s">
        <v>13</v>
      </c>
      <c r="E11" s="16" t="s">
        <v>13</v>
      </c>
      <c r="F11" s="16" t="s">
        <v>13</v>
      </c>
      <c r="G11" s="16" t="s">
        <v>13</v>
      </c>
      <c r="H11" s="16" t="s">
        <v>13</v>
      </c>
      <c r="I11" s="16" t="s">
        <v>13</v>
      </c>
      <c r="J11" s="16" t="s">
        <v>13</v>
      </c>
      <c r="K11" s="16" t="s">
        <v>13</v>
      </c>
      <c r="L11" s="16" t="s">
        <v>13</v>
      </c>
      <c r="M11" s="16" t="s">
        <v>13</v>
      </c>
      <c r="N11" s="16" t="s">
        <v>13</v>
      </c>
      <c r="O11" s="16" t="s">
        <v>13</v>
      </c>
      <c r="P11" s="16" t="s">
        <v>13</v>
      </c>
      <c r="Q11" s="16" t="s">
        <v>13</v>
      </c>
      <c r="R11" s="16" t="s">
        <v>13</v>
      </c>
      <c r="S11" s="16" t="s">
        <v>13</v>
      </c>
      <c r="T11" s="16" t="s">
        <v>13</v>
      </c>
      <c r="U11" s="16" t="s">
        <v>13</v>
      </c>
      <c r="V11" s="16" t="s">
        <v>13</v>
      </c>
      <c r="W11" s="16" t="s">
        <v>13</v>
      </c>
      <c r="X11" s="16" t="s">
        <v>13</v>
      </c>
      <c r="Y11" s="16" t="s">
        <v>13</v>
      </c>
      <c r="Z11" s="16" t="s">
        <v>13</v>
      </c>
      <c r="AA11" s="16" t="s">
        <v>13</v>
      </c>
      <c r="AB11" s="16" t="s">
        <v>13</v>
      </c>
      <c r="AC11" s="16" t="s">
        <v>13</v>
      </c>
      <c r="AD11" s="16" t="s">
        <v>13</v>
      </c>
      <c r="AE11" s="16" t="s">
        <v>13</v>
      </c>
      <c r="AF11" s="16" t="s">
        <v>13</v>
      </c>
      <c r="AG11" s="16"/>
      <c r="AH11" s="16" t="s">
        <v>13</v>
      </c>
      <c r="AI11" s="16" t="s">
        <v>13</v>
      </c>
      <c r="AJ11" s="16" t="s">
        <v>13</v>
      </c>
      <c r="AK11" s="16" t="s">
        <v>13</v>
      </c>
      <c r="AL11" s="16" t="s">
        <v>13</v>
      </c>
      <c r="AM11" s="16" t="s">
        <v>13</v>
      </c>
      <c r="AN11" s="16" t="s">
        <v>13</v>
      </c>
      <c r="AO11" s="16" t="s">
        <v>13</v>
      </c>
      <c r="AP11" s="16" t="s">
        <v>13</v>
      </c>
      <c r="AQ11" s="16" t="s">
        <v>13</v>
      </c>
      <c r="AR11" s="16" t="s">
        <v>13</v>
      </c>
      <c r="AS11" s="16" t="s">
        <v>13</v>
      </c>
      <c r="AT11" s="16" t="s">
        <v>13</v>
      </c>
      <c r="AU11" s="16" t="s">
        <v>13</v>
      </c>
      <c r="AV11" s="16"/>
      <c r="AW11" s="16" t="s">
        <v>13</v>
      </c>
      <c r="AX11" s="16" t="s">
        <v>13</v>
      </c>
      <c r="AY11" s="16" t="s">
        <v>13</v>
      </c>
      <c r="AZ11" s="16" t="s">
        <v>13</v>
      </c>
      <c r="BA11" s="16" t="s">
        <v>13</v>
      </c>
      <c r="BB11" s="16" t="s">
        <v>13</v>
      </c>
      <c r="BC11" s="16" t="s">
        <v>13</v>
      </c>
      <c r="BD11" s="16" t="s">
        <v>13</v>
      </c>
      <c r="BE11" s="16" t="s">
        <v>13</v>
      </c>
      <c r="BF11" s="16" t="s">
        <v>13</v>
      </c>
      <c r="BG11" s="16" t="s">
        <v>13</v>
      </c>
      <c r="BH11" s="16" t="s">
        <v>13</v>
      </c>
      <c r="BI11" s="16" t="s">
        <v>13</v>
      </c>
      <c r="BJ11" s="16"/>
      <c r="BK11" s="16" t="s">
        <v>13</v>
      </c>
      <c r="BL11" s="16" t="s">
        <v>13</v>
      </c>
      <c r="BM11" s="16" t="s">
        <v>13</v>
      </c>
      <c r="BN11" s="16" t="s">
        <v>13</v>
      </c>
      <c r="BO11" s="16" t="s">
        <v>13</v>
      </c>
      <c r="BP11" s="16" t="s">
        <v>13</v>
      </c>
      <c r="BQ11" s="16" t="s">
        <v>13</v>
      </c>
      <c r="BR11" s="16" t="s">
        <v>13</v>
      </c>
      <c r="BS11" s="16" t="s">
        <v>13</v>
      </c>
      <c r="BT11" s="16" t="s">
        <v>13</v>
      </c>
      <c r="BU11" s="16" t="s">
        <v>13</v>
      </c>
      <c r="BV11" s="16" t="s">
        <v>13</v>
      </c>
      <c r="BW11" s="16" t="s">
        <v>13</v>
      </c>
      <c r="BX11" s="16" t="s">
        <v>13</v>
      </c>
      <c r="BY11" s="16" t="s">
        <v>13</v>
      </c>
      <c r="BZ11" s="16"/>
      <c r="CA11" s="16" t="s">
        <v>13</v>
      </c>
      <c r="CB11" s="16" t="s">
        <v>13</v>
      </c>
      <c r="CC11" s="16" t="s">
        <v>13</v>
      </c>
      <c r="CD11" s="16" t="s">
        <v>13</v>
      </c>
      <c r="CE11" s="16" t="s">
        <v>13</v>
      </c>
      <c r="CF11" s="16" t="s">
        <v>13</v>
      </c>
      <c r="CG11" s="16" t="s">
        <v>13</v>
      </c>
      <c r="CH11" s="16" t="s">
        <v>13</v>
      </c>
      <c r="CI11" s="16" t="s">
        <v>13</v>
      </c>
      <c r="CJ11" s="16" t="s">
        <v>13</v>
      </c>
      <c r="CK11" s="16" t="s">
        <v>13</v>
      </c>
      <c r="CL11" s="16" t="s">
        <v>13</v>
      </c>
      <c r="CM11" s="16" t="s">
        <v>13</v>
      </c>
      <c r="CN11" s="16"/>
      <c r="CO11" s="16" t="s">
        <v>13</v>
      </c>
      <c r="CP11" s="16" t="s">
        <v>13</v>
      </c>
      <c r="CQ11" s="16" t="s">
        <v>13</v>
      </c>
      <c r="CR11" s="16" t="s">
        <v>13</v>
      </c>
      <c r="CS11" s="16" t="s">
        <v>13</v>
      </c>
      <c r="CT11" s="16" t="s">
        <v>13</v>
      </c>
      <c r="CU11" s="16" t="s">
        <v>13</v>
      </c>
      <c r="CV11" s="16"/>
      <c r="CW11" s="16" t="s">
        <v>13</v>
      </c>
      <c r="CX11" s="16" t="s">
        <v>13</v>
      </c>
      <c r="CY11" s="16" t="s">
        <v>13</v>
      </c>
      <c r="CZ11" s="16" t="s">
        <v>13</v>
      </c>
      <c r="DA11" s="16" t="s">
        <v>13</v>
      </c>
      <c r="DB11" s="16" t="s">
        <v>13</v>
      </c>
      <c r="DC11" s="16" t="s">
        <v>13</v>
      </c>
      <c r="DD11" s="16" t="s">
        <v>13</v>
      </c>
      <c r="DE11" s="16" t="s">
        <v>13</v>
      </c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EK11" s="27"/>
      <c r="EL11" s="39"/>
      <c r="EM11" s="39"/>
      <c r="EO11" s="39"/>
      <c r="EP11" s="39"/>
      <c r="EQ11" s="39"/>
    </row>
    <row r="12" spans="1:147" x14ac:dyDescent="0.3">
      <c r="A12" s="16">
        <v>1892</v>
      </c>
      <c r="B12" s="16" t="s">
        <v>13</v>
      </c>
      <c r="C12" s="16" t="s">
        <v>13</v>
      </c>
      <c r="D12" s="16" t="s">
        <v>13</v>
      </c>
      <c r="E12" s="16" t="s">
        <v>13</v>
      </c>
      <c r="F12" s="16" t="s">
        <v>13</v>
      </c>
      <c r="G12" s="16" t="s">
        <v>13</v>
      </c>
      <c r="H12" s="16" t="s">
        <v>13</v>
      </c>
      <c r="I12" s="16" t="s">
        <v>13</v>
      </c>
      <c r="J12" s="16" t="s">
        <v>13</v>
      </c>
      <c r="K12" s="16" t="s">
        <v>13</v>
      </c>
      <c r="L12" s="16" t="s">
        <v>13</v>
      </c>
      <c r="M12" s="16" t="s">
        <v>13</v>
      </c>
      <c r="N12" s="16" t="s">
        <v>13</v>
      </c>
      <c r="O12" s="16" t="s">
        <v>13</v>
      </c>
      <c r="P12" s="16" t="s">
        <v>13</v>
      </c>
      <c r="Q12" s="16" t="s">
        <v>13</v>
      </c>
      <c r="R12" s="16" t="s">
        <v>13</v>
      </c>
      <c r="S12" s="16" t="s">
        <v>13</v>
      </c>
      <c r="T12" s="16" t="s">
        <v>13</v>
      </c>
      <c r="U12" s="16" t="s">
        <v>13</v>
      </c>
      <c r="V12" s="16" t="s">
        <v>13</v>
      </c>
      <c r="W12" s="16" t="s">
        <v>13</v>
      </c>
      <c r="X12" s="16" t="s">
        <v>13</v>
      </c>
      <c r="Y12" s="16" t="s">
        <v>13</v>
      </c>
      <c r="Z12" s="16" t="s">
        <v>13</v>
      </c>
      <c r="AA12" s="16" t="s">
        <v>13</v>
      </c>
      <c r="AB12" s="16" t="s">
        <v>13</v>
      </c>
      <c r="AC12" s="16" t="s">
        <v>13</v>
      </c>
      <c r="AD12" s="16" t="s">
        <v>13</v>
      </c>
      <c r="AE12" s="16" t="s">
        <v>13</v>
      </c>
      <c r="AF12" s="16" t="s">
        <v>13</v>
      </c>
      <c r="AG12" s="16"/>
      <c r="AH12" s="16" t="s">
        <v>13</v>
      </c>
      <c r="AI12" s="16" t="s">
        <v>13</v>
      </c>
      <c r="AJ12" s="16" t="s">
        <v>13</v>
      </c>
      <c r="AK12" s="16" t="s">
        <v>13</v>
      </c>
      <c r="AL12" s="16" t="s">
        <v>13</v>
      </c>
      <c r="AM12" s="16" t="s">
        <v>13</v>
      </c>
      <c r="AN12" s="16" t="s">
        <v>13</v>
      </c>
      <c r="AO12" s="16" t="s">
        <v>13</v>
      </c>
      <c r="AP12" s="16" t="s">
        <v>13</v>
      </c>
      <c r="AQ12" s="16" t="s">
        <v>13</v>
      </c>
      <c r="AR12" s="16" t="s">
        <v>13</v>
      </c>
      <c r="AS12" s="16" t="s">
        <v>13</v>
      </c>
      <c r="AT12" s="16" t="s">
        <v>13</v>
      </c>
      <c r="AU12" s="16" t="s">
        <v>13</v>
      </c>
      <c r="AV12" s="16"/>
      <c r="AW12" s="16" t="s">
        <v>13</v>
      </c>
      <c r="AX12" s="16" t="s">
        <v>13</v>
      </c>
      <c r="AY12" s="16" t="s">
        <v>13</v>
      </c>
      <c r="AZ12" s="16" t="s">
        <v>13</v>
      </c>
      <c r="BA12" s="16" t="s">
        <v>13</v>
      </c>
      <c r="BB12" s="16" t="s">
        <v>13</v>
      </c>
      <c r="BC12" s="16" t="s">
        <v>13</v>
      </c>
      <c r="BD12" s="16" t="s">
        <v>13</v>
      </c>
      <c r="BE12" s="16" t="s">
        <v>13</v>
      </c>
      <c r="BF12" s="16" t="s">
        <v>13</v>
      </c>
      <c r="BG12" s="16" t="s">
        <v>13</v>
      </c>
      <c r="BH12" s="16" t="s">
        <v>13</v>
      </c>
      <c r="BI12" s="16" t="s">
        <v>13</v>
      </c>
      <c r="BJ12" s="16"/>
      <c r="BK12" s="16" t="s">
        <v>13</v>
      </c>
      <c r="BL12" s="16" t="s">
        <v>13</v>
      </c>
      <c r="BM12" s="16" t="s">
        <v>13</v>
      </c>
      <c r="BN12" s="16" t="s">
        <v>13</v>
      </c>
      <c r="BO12" s="16" t="s">
        <v>13</v>
      </c>
      <c r="BP12" s="16" t="s">
        <v>13</v>
      </c>
      <c r="BQ12" s="16" t="s">
        <v>13</v>
      </c>
      <c r="BR12" s="16" t="s">
        <v>13</v>
      </c>
      <c r="BS12" s="16" t="s">
        <v>13</v>
      </c>
      <c r="BT12" s="16" t="s">
        <v>13</v>
      </c>
      <c r="BU12" s="16" t="s">
        <v>13</v>
      </c>
      <c r="BV12" s="16" t="s">
        <v>13</v>
      </c>
      <c r="BW12" s="16" t="s">
        <v>13</v>
      </c>
      <c r="BX12" s="16" t="s">
        <v>13</v>
      </c>
      <c r="BY12" s="16" t="s">
        <v>13</v>
      </c>
      <c r="BZ12" s="16"/>
      <c r="CA12" s="16" t="s">
        <v>13</v>
      </c>
      <c r="CB12" s="16" t="s">
        <v>13</v>
      </c>
      <c r="CC12" s="16" t="s">
        <v>13</v>
      </c>
      <c r="CD12" s="16" t="s">
        <v>13</v>
      </c>
      <c r="CE12" s="16" t="s">
        <v>13</v>
      </c>
      <c r="CF12" s="16" t="s">
        <v>13</v>
      </c>
      <c r="CG12" s="16" t="s">
        <v>13</v>
      </c>
      <c r="CH12" s="16" t="s">
        <v>13</v>
      </c>
      <c r="CI12" s="16" t="s">
        <v>13</v>
      </c>
      <c r="CJ12" s="16" t="s">
        <v>13</v>
      </c>
      <c r="CK12" s="16" t="s">
        <v>13</v>
      </c>
      <c r="CL12" s="16" t="s">
        <v>13</v>
      </c>
      <c r="CM12" s="16" t="s">
        <v>13</v>
      </c>
      <c r="CN12" s="16"/>
      <c r="CO12" s="16" t="s">
        <v>13</v>
      </c>
      <c r="CP12" s="16" t="s">
        <v>13</v>
      </c>
      <c r="CQ12" s="16" t="s">
        <v>13</v>
      </c>
      <c r="CR12" s="16" t="s">
        <v>13</v>
      </c>
      <c r="CS12" s="16" t="s">
        <v>13</v>
      </c>
      <c r="CT12" s="16" t="s">
        <v>13</v>
      </c>
      <c r="CU12" s="16" t="s">
        <v>13</v>
      </c>
      <c r="CV12" s="16"/>
      <c r="CW12" s="16" t="s">
        <v>13</v>
      </c>
      <c r="CX12" s="16" t="s">
        <v>13</v>
      </c>
      <c r="CY12" s="16" t="s">
        <v>13</v>
      </c>
      <c r="CZ12" s="16" t="s">
        <v>13</v>
      </c>
      <c r="DA12" s="16" t="s">
        <v>13</v>
      </c>
      <c r="DB12" s="16" t="s">
        <v>13</v>
      </c>
      <c r="DC12" s="16" t="s">
        <v>13</v>
      </c>
      <c r="DD12" s="16" t="s">
        <v>13</v>
      </c>
      <c r="DE12" s="16" t="s">
        <v>13</v>
      </c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EK12" s="27"/>
      <c r="EL12" s="39"/>
      <c r="EM12" s="39"/>
      <c r="EO12" s="39"/>
      <c r="EP12" s="39"/>
      <c r="EQ12" s="39"/>
    </row>
    <row r="13" spans="1:147" x14ac:dyDescent="0.3">
      <c r="A13" s="16">
        <v>1893</v>
      </c>
      <c r="B13" s="16" t="s">
        <v>13</v>
      </c>
      <c r="C13" s="16" t="s">
        <v>13</v>
      </c>
      <c r="D13" s="16" t="s">
        <v>13</v>
      </c>
      <c r="E13" s="16" t="s">
        <v>13</v>
      </c>
      <c r="F13" s="16" t="s">
        <v>13</v>
      </c>
      <c r="G13" s="16" t="s">
        <v>13</v>
      </c>
      <c r="H13" s="16" t="s">
        <v>13</v>
      </c>
      <c r="I13" s="16" t="s">
        <v>13</v>
      </c>
      <c r="J13" s="16" t="s">
        <v>13</v>
      </c>
      <c r="K13" s="16" t="s">
        <v>13</v>
      </c>
      <c r="L13" s="16" t="s">
        <v>13</v>
      </c>
      <c r="M13" s="16" t="s">
        <v>13</v>
      </c>
      <c r="N13" s="16" t="s">
        <v>13</v>
      </c>
      <c r="O13" s="16" t="s">
        <v>13</v>
      </c>
      <c r="P13" s="16" t="s">
        <v>13</v>
      </c>
      <c r="Q13" s="16" t="s">
        <v>13</v>
      </c>
      <c r="R13" s="16" t="s">
        <v>13</v>
      </c>
      <c r="S13" s="16" t="s">
        <v>13</v>
      </c>
      <c r="T13" s="16" t="s">
        <v>13</v>
      </c>
      <c r="U13" s="16" t="s">
        <v>13</v>
      </c>
      <c r="V13" s="16" t="s">
        <v>13</v>
      </c>
      <c r="W13" s="16" t="s">
        <v>13</v>
      </c>
      <c r="X13" s="16" t="s">
        <v>13</v>
      </c>
      <c r="Y13" s="16" t="s">
        <v>13</v>
      </c>
      <c r="Z13" s="16" t="s">
        <v>13</v>
      </c>
      <c r="AA13" s="16" t="s">
        <v>13</v>
      </c>
      <c r="AB13" s="16" t="s">
        <v>13</v>
      </c>
      <c r="AC13" s="16" t="s">
        <v>13</v>
      </c>
      <c r="AD13" s="16" t="s">
        <v>13</v>
      </c>
      <c r="AE13" s="16" t="s">
        <v>13</v>
      </c>
      <c r="AF13" s="16" t="s">
        <v>13</v>
      </c>
      <c r="AG13" s="16"/>
      <c r="AH13" s="16" t="s">
        <v>13</v>
      </c>
      <c r="AI13" s="16" t="s">
        <v>13</v>
      </c>
      <c r="AJ13" s="16" t="s">
        <v>13</v>
      </c>
      <c r="AK13" s="16" t="s">
        <v>13</v>
      </c>
      <c r="AL13" s="16" t="s">
        <v>13</v>
      </c>
      <c r="AM13" s="16" t="s">
        <v>13</v>
      </c>
      <c r="AN13" s="16" t="s">
        <v>13</v>
      </c>
      <c r="AO13" s="16" t="s">
        <v>13</v>
      </c>
      <c r="AP13" s="16" t="s">
        <v>13</v>
      </c>
      <c r="AQ13" s="16" t="s">
        <v>13</v>
      </c>
      <c r="AR13" s="16" t="s">
        <v>13</v>
      </c>
      <c r="AS13" s="16" t="s">
        <v>13</v>
      </c>
      <c r="AT13" s="16" t="s">
        <v>13</v>
      </c>
      <c r="AU13" s="16" t="s">
        <v>13</v>
      </c>
      <c r="AV13" s="16"/>
      <c r="AW13" s="16" t="s">
        <v>13</v>
      </c>
      <c r="AX13" s="16" t="s">
        <v>13</v>
      </c>
      <c r="AY13" s="16" t="s">
        <v>13</v>
      </c>
      <c r="AZ13" s="16" t="s">
        <v>13</v>
      </c>
      <c r="BA13" s="16" t="s">
        <v>13</v>
      </c>
      <c r="BB13" s="16" t="s">
        <v>13</v>
      </c>
      <c r="BC13" s="16" t="s">
        <v>13</v>
      </c>
      <c r="BD13" s="16" t="s">
        <v>13</v>
      </c>
      <c r="BE13" s="16" t="s">
        <v>13</v>
      </c>
      <c r="BF13" s="16" t="s">
        <v>13</v>
      </c>
      <c r="BG13" s="16" t="s">
        <v>13</v>
      </c>
      <c r="BH13" s="16" t="s">
        <v>13</v>
      </c>
      <c r="BI13" s="16" t="s">
        <v>13</v>
      </c>
      <c r="BJ13" s="16"/>
      <c r="BK13" s="16" t="s">
        <v>13</v>
      </c>
      <c r="BL13" s="16" t="s">
        <v>13</v>
      </c>
      <c r="BM13" s="16" t="s">
        <v>13</v>
      </c>
      <c r="BN13" s="16" t="s">
        <v>13</v>
      </c>
      <c r="BO13" s="16" t="s">
        <v>13</v>
      </c>
      <c r="BP13" s="16" t="s">
        <v>13</v>
      </c>
      <c r="BQ13" s="16" t="s">
        <v>13</v>
      </c>
      <c r="BR13" s="16" t="s">
        <v>13</v>
      </c>
      <c r="BS13" s="16" t="s">
        <v>13</v>
      </c>
      <c r="BT13" s="16" t="s">
        <v>13</v>
      </c>
      <c r="BU13" s="16" t="s">
        <v>13</v>
      </c>
      <c r="BV13" s="16" t="s">
        <v>13</v>
      </c>
      <c r="BW13" s="16" t="s">
        <v>13</v>
      </c>
      <c r="BX13" s="16" t="s">
        <v>13</v>
      </c>
      <c r="BY13" s="16" t="s">
        <v>13</v>
      </c>
      <c r="BZ13" s="16"/>
      <c r="CA13" s="16" t="s">
        <v>13</v>
      </c>
      <c r="CB13" s="16" t="s">
        <v>13</v>
      </c>
      <c r="CC13" s="16" t="s">
        <v>13</v>
      </c>
      <c r="CD13" s="16" t="s">
        <v>13</v>
      </c>
      <c r="CE13" s="16" t="s">
        <v>13</v>
      </c>
      <c r="CF13" s="16" t="s">
        <v>13</v>
      </c>
      <c r="CG13" s="16" t="s">
        <v>13</v>
      </c>
      <c r="CH13" s="16" t="s">
        <v>13</v>
      </c>
      <c r="CI13" s="16" t="s">
        <v>13</v>
      </c>
      <c r="CJ13" s="16" t="s">
        <v>13</v>
      </c>
      <c r="CK13" s="16" t="s">
        <v>13</v>
      </c>
      <c r="CL13" s="16" t="s">
        <v>13</v>
      </c>
      <c r="CM13" s="16" t="s">
        <v>13</v>
      </c>
      <c r="CN13" s="16"/>
      <c r="CO13" s="16" t="s">
        <v>13</v>
      </c>
      <c r="CP13" s="16" t="s">
        <v>13</v>
      </c>
      <c r="CQ13" s="16" t="s">
        <v>13</v>
      </c>
      <c r="CR13" s="16" t="s">
        <v>13</v>
      </c>
      <c r="CS13" s="16" t="s">
        <v>13</v>
      </c>
      <c r="CT13" s="16" t="s">
        <v>13</v>
      </c>
      <c r="CU13" s="16" t="s">
        <v>13</v>
      </c>
      <c r="CV13" s="16"/>
      <c r="CW13" s="16" t="s">
        <v>13</v>
      </c>
      <c r="CX13" s="16" t="s">
        <v>13</v>
      </c>
      <c r="CY13" s="16" t="s">
        <v>13</v>
      </c>
      <c r="CZ13" s="16" t="s">
        <v>13</v>
      </c>
      <c r="DA13" s="16" t="s">
        <v>13</v>
      </c>
      <c r="DB13" s="16" t="s">
        <v>13</v>
      </c>
      <c r="DC13" s="16" t="s">
        <v>13</v>
      </c>
      <c r="DD13" s="16" t="s">
        <v>13</v>
      </c>
      <c r="DE13" s="16" t="s">
        <v>13</v>
      </c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EK13" s="27"/>
      <c r="EL13" s="39"/>
      <c r="EM13" s="39"/>
      <c r="EO13" s="39"/>
      <c r="EP13" s="39"/>
      <c r="EQ13" s="39"/>
    </row>
    <row r="14" spans="1:147" x14ac:dyDescent="0.3">
      <c r="A14" s="16">
        <v>1894</v>
      </c>
      <c r="B14" s="16" t="s">
        <v>13</v>
      </c>
      <c r="C14" s="16" t="s">
        <v>13</v>
      </c>
      <c r="D14" s="16" t="s">
        <v>13</v>
      </c>
      <c r="E14" s="16" t="s">
        <v>13</v>
      </c>
      <c r="F14" s="16" t="s">
        <v>13</v>
      </c>
      <c r="G14" s="16" t="s">
        <v>13</v>
      </c>
      <c r="H14" s="16" t="s">
        <v>13</v>
      </c>
      <c r="I14" s="16" t="s">
        <v>13</v>
      </c>
      <c r="J14" s="16" t="s">
        <v>13</v>
      </c>
      <c r="K14" s="16" t="s">
        <v>13</v>
      </c>
      <c r="L14" s="16" t="s">
        <v>13</v>
      </c>
      <c r="M14" s="16" t="s">
        <v>13</v>
      </c>
      <c r="N14" s="16" t="s">
        <v>13</v>
      </c>
      <c r="O14" s="16" t="s">
        <v>13</v>
      </c>
      <c r="P14" s="16" t="s">
        <v>13</v>
      </c>
      <c r="Q14" s="16" t="s">
        <v>13</v>
      </c>
      <c r="R14" s="16" t="s">
        <v>13</v>
      </c>
      <c r="S14" s="16" t="s">
        <v>13</v>
      </c>
      <c r="T14" s="16" t="s">
        <v>13</v>
      </c>
      <c r="U14" s="16" t="s">
        <v>13</v>
      </c>
      <c r="V14" s="16" t="s">
        <v>13</v>
      </c>
      <c r="W14" s="16" t="s">
        <v>13</v>
      </c>
      <c r="X14" s="16" t="s">
        <v>13</v>
      </c>
      <c r="Y14" s="16" t="s">
        <v>13</v>
      </c>
      <c r="Z14" s="16" t="s">
        <v>13</v>
      </c>
      <c r="AA14" s="16" t="s">
        <v>13</v>
      </c>
      <c r="AB14" s="16" t="s">
        <v>13</v>
      </c>
      <c r="AC14" s="16" t="s">
        <v>13</v>
      </c>
      <c r="AD14" s="16" t="s">
        <v>13</v>
      </c>
      <c r="AE14" s="16" t="s">
        <v>13</v>
      </c>
      <c r="AF14" s="16" t="s">
        <v>13</v>
      </c>
      <c r="AG14" s="16"/>
      <c r="AH14" s="16" t="s">
        <v>13</v>
      </c>
      <c r="AI14" s="16" t="s">
        <v>13</v>
      </c>
      <c r="AJ14" s="16" t="s">
        <v>13</v>
      </c>
      <c r="AK14" s="16" t="s">
        <v>13</v>
      </c>
      <c r="AL14" s="16" t="s">
        <v>13</v>
      </c>
      <c r="AM14" s="16" t="s">
        <v>13</v>
      </c>
      <c r="AN14" s="16" t="s">
        <v>13</v>
      </c>
      <c r="AO14" s="16" t="s">
        <v>13</v>
      </c>
      <c r="AP14" s="16" t="s">
        <v>13</v>
      </c>
      <c r="AQ14" s="16" t="s">
        <v>13</v>
      </c>
      <c r="AR14" s="16" t="s">
        <v>13</v>
      </c>
      <c r="AS14" s="16" t="s">
        <v>13</v>
      </c>
      <c r="AT14" s="16" t="s">
        <v>13</v>
      </c>
      <c r="AU14" s="16" t="s">
        <v>13</v>
      </c>
      <c r="AV14" s="16"/>
      <c r="AW14" s="16" t="s">
        <v>13</v>
      </c>
      <c r="AX14" s="16" t="s">
        <v>13</v>
      </c>
      <c r="AY14" s="16" t="s">
        <v>13</v>
      </c>
      <c r="AZ14" s="16" t="s">
        <v>13</v>
      </c>
      <c r="BA14" s="16" t="s">
        <v>13</v>
      </c>
      <c r="BB14" s="16" t="s">
        <v>13</v>
      </c>
      <c r="BC14" s="16" t="s">
        <v>13</v>
      </c>
      <c r="BD14" s="16" t="s">
        <v>13</v>
      </c>
      <c r="BE14" s="16" t="s">
        <v>13</v>
      </c>
      <c r="BF14" s="16" t="s">
        <v>13</v>
      </c>
      <c r="BG14" s="16" t="s">
        <v>13</v>
      </c>
      <c r="BH14" s="16" t="s">
        <v>13</v>
      </c>
      <c r="BI14" s="16" t="s">
        <v>13</v>
      </c>
      <c r="BJ14" s="16"/>
      <c r="BK14" s="16" t="s">
        <v>13</v>
      </c>
      <c r="BL14" s="16" t="s">
        <v>13</v>
      </c>
      <c r="BM14" s="16" t="s">
        <v>13</v>
      </c>
      <c r="BN14" s="16" t="s">
        <v>13</v>
      </c>
      <c r="BO14" s="16" t="s">
        <v>13</v>
      </c>
      <c r="BP14" s="16" t="s">
        <v>13</v>
      </c>
      <c r="BQ14" s="16" t="s">
        <v>13</v>
      </c>
      <c r="BR14" s="16" t="s">
        <v>13</v>
      </c>
      <c r="BS14" s="16" t="s">
        <v>13</v>
      </c>
      <c r="BT14" s="16" t="s">
        <v>13</v>
      </c>
      <c r="BU14" s="16" t="s">
        <v>13</v>
      </c>
      <c r="BV14" s="16" t="s">
        <v>13</v>
      </c>
      <c r="BW14" s="16" t="s">
        <v>13</v>
      </c>
      <c r="BX14" s="16" t="s">
        <v>13</v>
      </c>
      <c r="BY14" s="16" t="s">
        <v>13</v>
      </c>
      <c r="BZ14" s="16"/>
      <c r="CA14" s="16" t="s">
        <v>13</v>
      </c>
      <c r="CB14" s="16" t="s">
        <v>13</v>
      </c>
      <c r="CC14" s="16" t="s">
        <v>13</v>
      </c>
      <c r="CD14" s="16" t="s">
        <v>13</v>
      </c>
      <c r="CE14" s="16" t="s">
        <v>13</v>
      </c>
      <c r="CF14" s="16" t="s">
        <v>13</v>
      </c>
      <c r="CG14" s="16" t="s">
        <v>13</v>
      </c>
      <c r="CH14" s="16" t="s">
        <v>13</v>
      </c>
      <c r="CI14" s="16" t="s">
        <v>13</v>
      </c>
      <c r="CJ14" s="16" t="s">
        <v>13</v>
      </c>
      <c r="CK14" s="16" t="s">
        <v>13</v>
      </c>
      <c r="CL14" s="16" t="s">
        <v>13</v>
      </c>
      <c r="CM14" s="16" t="s">
        <v>13</v>
      </c>
      <c r="CN14" s="16"/>
      <c r="CO14" s="16" t="s">
        <v>13</v>
      </c>
      <c r="CP14" s="16" t="s">
        <v>13</v>
      </c>
      <c r="CQ14" s="16" t="s">
        <v>13</v>
      </c>
      <c r="CR14" s="16" t="s">
        <v>13</v>
      </c>
      <c r="CS14" s="16" t="s">
        <v>13</v>
      </c>
      <c r="CT14" s="16" t="s">
        <v>13</v>
      </c>
      <c r="CU14" s="16" t="s">
        <v>13</v>
      </c>
      <c r="CV14" s="16"/>
      <c r="CW14" s="16" t="s">
        <v>13</v>
      </c>
      <c r="CX14" s="16" t="s">
        <v>13</v>
      </c>
      <c r="CY14" s="16" t="s">
        <v>13</v>
      </c>
      <c r="CZ14" s="16" t="s">
        <v>13</v>
      </c>
      <c r="DA14" s="16" t="s">
        <v>13</v>
      </c>
      <c r="DB14" s="16" t="s">
        <v>13</v>
      </c>
      <c r="DC14" s="16" t="s">
        <v>13</v>
      </c>
      <c r="DD14" s="16" t="s">
        <v>13</v>
      </c>
      <c r="DE14" s="16" t="s">
        <v>13</v>
      </c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EK14" s="27"/>
      <c r="EL14" s="39"/>
      <c r="EM14" s="39"/>
      <c r="EO14" s="39"/>
      <c r="EP14" s="39"/>
      <c r="EQ14" s="39"/>
    </row>
    <row r="15" spans="1:147" x14ac:dyDescent="0.3">
      <c r="A15" s="16">
        <v>1895</v>
      </c>
      <c r="B15" s="16" t="s">
        <v>13</v>
      </c>
      <c r="C15" s="16" t="s">
        <v>13</v>
      </c>
      <c r="D15" s="16" t="s">
        <v>13</v>
      </c>
      <c r="E15" s="16" t="s">
        <v>13</v>
      </c>
      <c r="F15" s="16" t="s">
        <v>13</v>
      </c>
      <c r="G15" s="16" t="s">
        <v>13</v>
      </c>
      <c r="H15" s="16" t="s">
        <v>13</v>
      </c>
      <c r="I15" s="16" t="s">
        <v>13</v>
      </c>
      <c r="J15" s="16" t="s">
        <v>13</v>
      </c>
      <c r="K15" s="16" t="s">
        <v>13</v>
      </c>
      <c r="L15" s="16" t="s">
        <v>13</v>
      </c>
      <c r="M15" s="16" t="s">
        <v>13</v>
      </c>
      <c r="N15" s="16" t="s">
        <v>13</v>
      </c>
      <c r="O15" s="16" t="s">
        <v>13</v>
      </c>
      <c r="P15" s="16" t="s">
        <v>13</v>
      </c>
      <c r="Q15" s="16" t="s">
        <v>13</v>
      </c>
      <c r="R15" s="16" t="s">
        <v>13</v>
      </c>
      <c r="S15" s="16" t="s">
        <v>13</v>
      </c>
      <c r="T15" s="16" t="s">
        <v>13</v>
      </c>
      <c r="U15" s="16" t="s">
        <v>13</v>
      </c>
      <c r="V15" s="16" t="s">
        <v>13</v>
      </c>
      <c r="W15" s="16" t="s">
        <v>13</v>
      </c>
      <c r="X15" s="16" t="s">
        <v>13</v>
      </c>
      <c r="Y15" s="16" t="s">
        <v>13</v>
      </c>
      <c r="Z15" s="16" t="s">
        <v>13</v>
      </c>
      <c r="AA15" s="16" t="s">
        <v>13</v>
      </c>
      <c r="AB15" s="16" t="s">
        <v>13</v>
      </c>
      <c r="AC15" s="16" t="s">
        <v>13</v>
      </c>
      <c r="AD15" s="16" t="s">
        <v>13</v>
      </c>
      <c r="AE15" s="16" t="s">
        <v>13</v>
      </c>
      <c r="AF15" s="16" t="s">
        <v>13</v>
      </c>
      <c r="AG15" s="16"/>
      <c r="AH15" s="16" t="s">
        <v>13</v>
      </c>
      <c r="AI15" s="16" t="s">
        <v>13</v>
      </c>
      <c r="AJ15" s="16" t="s">
        <v>13</v>
      </c>
      <c r="AK15" s="16" t="s">
        <v>13</v>
      </c>
      <c r="AL15" s="16" t="s">
        <v>13</v>
      </c>
      <c r="AM15" s="16" t="s">
        <v>13</v>
      </c>
      <c r="AN15" s="16" t="s">
        <v>13</v>
      </c>
      <c r="AO15" s="16" t="s">
        <v>13</v>
      </c>
      <c r="AP15" s="16" t="s">
        <v>13</v>
      </c>
      <c r="AQ15" s="16" t="s">
        <v>13</v>
      </c>
      <c r="AR15" s="16" t="s">
        <v>13</v>
      </c>
      <c r="AS15" s="16" t="s">
        <v>13</v>
      </c>
      <c r="AT15" s="16" t="s">
        <v>13</v>
      </c>
      <c r="AU15" s="16" t="s">
        <v>13</v>
      </c>
      <c r="AV15" s="16"/>
      <c r="AW15" s="16" t="s">
        <v>13</v>
      </c>
      <c r="AX15" s="16" t="s">
        <v>13</v>
      </c>
      <c r="AY15" s="16" t="s">
        <v>13</v>
      </c>
      <c r="AZ15" s="16" t="s">
        <v>13</v>
      </c>
      <c r="BA15" s="16" t="s">
        <v>13</v>
      </c>
      <c r="BB15" s="16" t="s">
        <v>13</v>
      </c>
      <c r="BC15" s="16" t="s">
        <v>13</v>
      </c>
      <c r="BD15" s="16" t="s">
        <v>13</v>
      </c>
      <c r="BE15" s="16" t="s">
        <v>13</v>
      </c>
      <c r="BF15" s="16" t="s">
        <v>13</v>
      </c>
      <c r="BG15" s="16" t="s">
        <v>13</v>
      </c>
      <c r="BH15" s="16" t="s">
        <v>13</v>
      </c>
      <c r="BI15" s="16" t="s">
        <v>13</v>
      </c>
      <c r="BJ15" s="16"/>
      <c r="BK15" s="16" t="s">
        <v>13</v>
      </c>
      <c r="BL15" s="16" t="s">
        <v>13</v>
      </c>
      <c r="BM15" s="16" t="s">
        <v>13</v>
      </c>
      <c r="BN15" s="16" t="s">
        <v>13</v>
      </c>
      <c r="BO15" s="16" t="s">
        <v>13</v>
      </c>
      <c r="BP15" s="16" t="s">
        <v>13</v>
      </c>
      <c r="BQ15" s="16" t="s">
        <v>13</v>
      </c>
      <c r="BR15" s="16" t="s">
        <v>13</v>
      </c>
      <c r="BS15" s="16" t="s">
        <v>13</v>
      </c>
      <c r="BT15" s="16" t="s">
        <v>13</v>
      </c>
      <c r="BU15" s="16" t="s">
        <v>13</v>
      </c>
      <c r="BV15" s="16" t="s">
        <v>13</v>
      </c>
      <c r="BW15" s="16" t="s">
        <v>13</v>
      </c>
      <c r="BX15" s="16" t="s">
        <v>13</v>
      </c>
      <c r="BY15" s="16" t="s">
        <v>13</v>
      </c>
      <c r="BZ15" s="16"/>
      <c r="CA15" s="16" t="s">
        <v>13</v>
      </c>
      <c r="CB15" s="16" t="s">
        <v>13</v>
      </c>
      <c r="CC15" s="16" t="s">
        <v>13</v>
      </c>
      <c r="CD15" s="16" t="s">
        <v>13</v>
      </c>
      <c r="CE15" s="16" t="s">
        <v>13</v>
      </c>
      <c r="CF15" s="16" t="s">
        <v>13</v>
      </c>
      <c r="CG15" s="16" t="s">
        <v>13</v>
      </c>
      <c r="CH15" s="16" t="s">
        <v>13</v>
      </c>
      <c r="CI15" s="16" t="s">
        <v>13</v>
      </c>
      <c r="CJ15" s="16" t="s">
        <v>13</v>
      </c>
      <c r="CK15" s="16" t="s">
        <v>13</v>
      </c>
      <c r="CL15" s="16" t="s">
        <v>13</v>
      </c>
      <c r="CM15" s="16" t="s">
        <v>13</v>
      </c>
      <c r="CN15" s="16"/>
      <c r="CO15" s="16" t="s">
        <v>13</v>
      </c>
      <c r="CP15" s="16" t="s">
        <v>13</v>
      </c>
      <c r="CQ15" s="16" t="s">
        <v>13</v>
      </c>
      <c r="CR15" s="16" t="s">
        <v>13</v>
      </c>
      <c r="CS15" s="16" t="s">
        <v>13</v>
      </c>
      <c r="CT15" s="16" t="s">
        <v>13</v>
      </c>
      <c r="CU15" s="16" t="s">
        <v>13</v>
      </c>
      <c r="CV15" s="16"/>
      <c r="CW15" s="16" t="s">
        <v>13</v>
      </c>
      <c r="CX15" s="16" t="s">
        <v>13</v>
      </c>
      <c r="CY15" s="16" t="s">
        <v>13</v>
      </c>
      <c r="CZ15" s="16" t="s">
        <v>13</v>
      </c>
      <c r="DA15" s="16" t="s">
        <v>13</v>
      </c>
      <c r="DB15" s="16" t="s">
        <v>13</v>
      </c>
      <c r="DC15" s="16" t="s">
        <v>13</v>
      </c>
      <c r="DD15" s="16" t="s">
        <v>13</v>
      </c>
      <c r="DE15" s="16" t="s">
        <v>13</v>
      </c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EK15" s="27"/>
      <c r="EL15" s="39"/>
      <c r="EM15" s="39"/>
      <c r="EO15" s="39"/>
      <c r="EP15" s="39"/>
      <c r="EQ15" s="39"/>
    </row>
    <row r="16" spans="1:147" x14ac:dyDescent="0.3">
      <c r="A16" s="16">
        <v>1896</v>
      </c>
      <c r="B16" s="16" t="s">
        <v>13</v>
      </c>
      <c r="C16" s="16" t="s">
        <v>13</v>
      </c>
      <c r="D16" s="16" t="s">
        <v>13</v>
      </c>
      <c r="E16" s="16" t="s">
        <v>13</v>
      </c>
      <c r="F16" s="16" t="s">
        <v>13</v>
      </c>
      <c r="G16" s="16" t="s">
        <v>13</v>
      </c>
      <c r="H16" s="16" t="s">
        <v>13</v>
      </c>
      <c r="I16" s="16" t="s">
        <v>13</v>
      </c>
      <c r="J16" s="16" t="s">
        <v>13</v>
      </c>
      <c r="K16" s="16" t="s">
        <v>13</v>
      </c>
      <c r="L16" s="16" t="s">
        <v>13</v>
      </c>
      <c r="M16" s="16" t="s">
        <v>13</v>
      </c>
      <c r="N16" s="16" t="s">
        <v>13</v>
      </c>
      <c r="O16" s="16" t="s">
        <v>13</v>
      </c>
      <c r="P16" s="16" t="s">
        <v>13</v>
      </c>
      <c r="Q16" s="16" t="s">
        <v>13</v>
      </c>
      <c r="R16" s="16" t="s">
        <v>13</v>
      </c>
      <c r="S16" s="16" t="s">
        <v>13</v>
      </c>
      <c r="T16" s="16" t="s">
        <v>13</v>
      </c>
      <c r="U16" s="16" t="s">
        <v>13</v>
      </c>
      <c r="V16" s="16" t="s">
        <v>13</v>
      </c>
      <c r="W16" s="16" t="s">
        <v>13</v>
      </c>
      <c r="X16" s="16" t="s">
        <v>13</v>
      </c>
      <c r="Y16" s="16" t="s">
        <v>13</v>
      </c>
      <c r="Z16" s="16" t="s">
        <v>13</v>
      </c>
      <c r="AA16" s="16" t="s">
        <v>13</v>
      </c>
      <c r="AB16" s="16" t="s">
        <v>13</v>
      </c>
      <c r="AC16" s="16" t="s">
        <v>13</v>
      </c>
      <c r="AD16" s="16" t="s">
        <v>13</v>
      </c>
      <c r="AE16" s="16" t="s">
        <v>13</v>
      </c>
      <c r="AF16" s="16" t="s">
        <v>13</v>
      </c>
      <c r="AG16" s="16"/>
      <c r="AH16" s="16" t="s">
        <v>13</v>
      </c>
      <c r="AI16" s="16" t="s">
        <v>13</v>
      </c>
      <c r="AJ16" s="16" t="s">
        <v>13</v>
      </c>
      <c r="AK16" s="16" t="s">
        <v>13</v>
      </c>
      <c r="AL16" s="16" t="s">
        <v>13</v>
      </c>
      <c r="AM16" s="16" t="s">
        <v>13</v>
      </c>
      <c r="AN16" s="16" t="s">
        <v>13</v>
      </c>
      <c r="AO16" s="16" t="s">
        <v>13</v>
      </c>
      <c r="AP16" s="16" t="s">
        <v>13</v>
      </c>
      <c r="AQ16" s="16" t="s">
        <v>13</v>
      </c>
      <c r="AR16" s="16" t="s">
        <v>13</v>
      </c>
      <c r="AS16" s="16" t="s">
        <v>13</v>
      </c>
      <c r="AT16" s="16" t="s">
        <v>13</v>
      </c>
      <c r="AU16" s="16" t="s">
        <v>13</v>
      </c>
      <c r="AV16" s="16"/>
      <c r="AW16" s="16" t="s">
        <v>13</v>
      </c>
      <c r="AX16" s="16" t="s">
        <v>13</v>
      </c>
      <c r="AY16" s="16" t="s">
        <v>13</v>
      </c>
      <c r="AZ16" s="16" t="s">
        <v>13</v>
      </c>
      <c r="BA16" s="16" t="s">
        <v>13</v>
      </c>
      <c r="BB16" s="16" t="s">
        <v>13</v>
      </c>
      <c r="BC16" s="16" t="s">
        <v>13</v>
      </c>
      <c r="BD16" s="16" t="s">
        <v>13</v>
      </c>
      <c r="BE16" s="16" t="s">
        <v>13</v>
      </c>
      <c r="BF16" s="16" t="s">
        <v>13</v>
      </c>
      <c r="BG16" s="16" t="s">
        <v>13</v>
      </c>
      <c r="BH16" s="16" t="s">
        <v>13</v>
      </c>
      <c r="BI16" s="16" t="s">
        <v>13</v>
      </c>
      <c r="BJ16" s="16"/>
      <c r="BK16" s="16" t="s">
        <v>13</v>
      </c>
      <c r="BL16" s="16" t="s">
        <v>13</v>
      </c>
      <c r="BM16" s="16" t="s">
        <v>13</v>
      </c>
      <c r="BN16" s="16" t="s">
        <v>13</v>
      </c>
      <c r="BO16" s="16" t="s">
        <v>13</v>
      </c>
      <c r="BP16" s="16" t="s">
        <v>13</v>
      </c>
      <c r="BQ16" s="16" t="s">
        <v>13</v>
      </c>
      <c r="BR16" s="16" t="s">
        <v>13</v>
      </c>
      <c r="BS16" s="16" t="s">
        <v>13</v>
      </c>
      <c r="BT16" s="16" t="s">
        <v>13</v>
      </c>
      <c r="BU16" s="16" t="s">
        <v>13</v>
      </c>
      <c r="BV16" s="16" t="s">
        <v>13</v>
      </c>
      <c r="BW16" s="16" t="s">
        <v>13</v>
      </c>
      <c r="BX16" s="16" t="s">
        <v>13</v>
      </c>
      <c r="BY16" s="16" t="s">
        <v>13</v>
      </c>
      <c r="BZ16" s="16"/>
      <c r="CA16" s="16" t="s">
        <v>13</v>
      </c>
      <c r="CB16" s="16" t="s">
        <v>13</v>
      </c>
      <c r="CC16" s="16" t="s">
        <v>13</v>
      </c>
      <c r="CD16" s="16" t="s">
        <v>13</v>
      </c>
      <c r="CE16" s="16" t="s">
        <v>13</v>
      </c>
      <c r="CF16" s="16" t="s">
        <v>13</v>
      </c>
      <c r="CG16" s="16" t="s">
        <v>13</v>
      </c>
      <c r="CH16" s="16" t="s">
        <v>13</v>
      </c>
      <c r="CI16" s="16" t="s">
        <v>13</v>
      </c>
      <c r="CJ16" s="16" t="s">
        <v>13</v>
      </c>
      <c r="CK16" s="16" t="s">
        <v>13</v>
      </c>
      <c r="CL16" s="16" t="s">
        <v>13</v>
      </c>
      <c r="CM16" s="16" t="s">
        <v>13</v>
      </c>
      <c r="CN16" s="16"/>
      <c r="CO16" s="16" t="s">
        <v>13</v>
      </c>
      <c r="CP16" s="16" t="s">
        <v>13</v>
      </c>
      <c r="CQ16" s="16" t="s">
        <v>13</v>
      </c>
      <c r="CR16" s="16" t="s">
        <v>13</v>
      </c>
      <c r="CS16" s="16" t="s">
        <v>13</v>
      </c>
      <c r="CT16" s="16" t="s">
        <v>13</v>
      </c>
      <c r="CU16" s="16" t="s">
        <v>13</v>
      </c>
      <c r="CV16" s="16"/>
      <c r="CW16" s="16" t="s">
        <v>13</v>
      </c>
      <c r="CX16" s="16" t="s">
        <v>13</v>
      </c>
      <c r="CY16" s="16" t="s">
        <v>13</v>
      </c>
      <c r="CZ16" s="16" t="s">
        <v>13</v>
      </c>
      <c r="DA16" s="16" t="s">
        <v>13</v>
      </c>
      <c r="DB16" s="16" t="s">
        <v>13</v>
      </c>
      <c r="DC16" s="16" t="s">
        <v>13</v>
      </c>
      <c r="DD16" s="16" t="s">
        <v>13</v>
      </c>
      <c r="DE16" s="16" t="s">
        <v>13</v>
      </c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EK16" s="27"/>
      <c r="EL16" s="39"/>
      <c r="EM16" s="39"/>
      <c r="EO16" s="39"/>
      <c r="EP16" s="39"/>
      <c r="EQ16" s="39"/>
    </row>
    <row r="17" spans="1:147" x14ac:dyDescent="0.3">
      <c r="A17" s="16">
        <v>1897</v>
      </c>
      <c r="B17" s="16" t="s">
        <v>13</v>
      </c>
      <c r="C17" s="16" t="s">
        <v>13</v>
      </c>
      <c r="D17" s="16" t="s">
        <v>13</v>
      </c>
      <c r="E17" s="16" t="s">
        <v>13</v>
      </c>
      <c r="F17" s="16" t="s">
        <v>13</v>
      </c>
      <c r="G17" s="16" t="s">
        <v>13</v>
      </c>
      <c r="H17" s="16" t="s">
        <v>13</v>
      </c>
      <c r="I17" s="16" t="s">
        <v>13</v>
      </c>
      <c r="J17" s="16" t="s">
        <v>13</v>
      </c>
      <c r="K17" s="16" t="s">
        <v>13</v>
      </c>
      <c r="L17" s="16" t="s">
        <v>13</v>
      </c>
      <c r="M17" s="16" t="s">
        <v>13</v>
      </c>
      <c r="N17" s="16" t="s">
        <v>13</v>
      </c>
      <c r="O17" s="16" t="s">
        <v>13</v>
      </c>
      <c r="P17" s="16" t="s">
        <v>13</v>
      </c>
      <c r="Q17" s="16" t="s">
        <v>13</v>
      </c>
      <c r="R17" s="16" t="s">
        <v>13</v>
      </c>
      <c r="S17" s="16" t="s">
        <v>13</v>
      </c>
      <c r="T17" s="16" t="s">
        <v>13</v>
      </c>
      <c r="U17" s="16" t="s">
        <v>13</v>
      </c>
      <c r="V17" s="16" t="s">
        <v>13</v>
      </c>
      <c r="W17" s="16" t="s">
        <v>13</v>
      </c>
      <c r="X17" s="16" t="s">
        <v>13</v>
      </c>
      <c r="Y17" s="16" t="s">
        <v>13</v>
      </c>
      <c r="Z17" s="16" t="s">
        <v>13</v>
      </c>
      <c r="AA17" s="16" t="s">
        <v>13</v>
      </c>
      <c r="AB17" s="16" t="s">
        <v>13</v>
      </c>
      <c r="AC17" s="16" t="s">
        <v>13</v>
      </c>
      <c r="AD17" s="16" t="s">
        <v>13</v>
      </c>
      <c r="AE17" s="16" t="s">
        <v>13</v>
      </c>
      <c r="AF17" s="16" t="s">
        <v>13</v>
      </c>
      <c r="AG17" s="16"/>
      <c r="AH17" s="16" t="s">
        <v>13</v>
      </c>
      <c r="AI17" s="16" t="s">
        <v>13</v>
      </c>
      <c r="AJ17" s="16" t="s">
        <v>13</v>
      </c>
      <c r="AK17" s="16" t="s">
        <v>13</v>
      </c>
      <c r="AL17" s="16" t="s">
        <v>13</v>
      </c>
      <c r="AM17" s="16" t="s">
        <v>13</v>
      </c>
      <c r="AN17" s="16" t="s">
        <v>13</v>
      </c>
      <c r="AO17" s="16" t="s">
        <v>13</v>
      </c>
      <c r="AP17" s="16" t="s">
        <v>13</v>
      </c>
      <c r="AQ17" s="16" t="s">
        <v>13</v>
      </c>
      <c r="AR17" s="16" t="s">
        <v>13</v>
      </c>
      <c r="AS17" s="16" t="s">
        <v>13</v>
      </c>
      <c r="AT17" s="16" t="s">
        <v>13</v>
      </c>
      <c r="AU17" s="16" t="s">
        <v>13</v>
      </c>
      <c r="AV17" s="16"/>
      <c r="AW17" s="16" t="s">
        <v>13</v>
      </c>
      <c r="AX17" s="16" t="s">
        <v>13</v>
      </c>
      <c r="AY17" s="16" t="s">
        <v>13</v>
      </c>
      <c r="AZ17" s="16" t="s">
        <v>13</v>
      </c>
      <c r="BA17" s="16" t="s">
        <v>13</v>
      </c>
      <c r="BB17" s="16" t="s">
        <v>13</v>
      </c>
      <c r="BC17" s="16" t="s">
        <v>13</v>
      </c>
      <c r="BD17" s="16" t="s">
        <v>13</v>
      </c>
      <c r="BE17" s="16" t="s">
        <v>13</v>
      </c>
      <c r="BF17" s="16" t="s">
        <v>13</v>
      </c>
      <c r="BG17" s="16" t="s">
        <v>13</v>
      </c>
      <c r="BH17" s="16" t="s">
        <v>13</v>
      </c>
      <c r="BI17" s="16" t="s">
        <v>13</v>
      </c>
      <c r="BJ17" s="16"/>
      <c r="BK17" s="16" t="s">
        <v>13</v>
      </c>
      <c r="BL17" s="16" t="s">
        <v>13</v>
      </c>
      <c r="BM17" s="16" t="s">
        <v>13</v>
      </c>
      <c r="BN17" s="16" t="s">
        <v>13</v>
      </c>
      <c r="BO17" s="16" t="s">
        <v>13</v>
      </c>
      <c r="BP17" s="16" t="s">
        <v>13</v>
      </c>
      <c r="BQ17" s="16" t="s">
        <v>13</v>
      </c>
      <c r="BR17" s="16" t="s">
        <v>13</v>
      </c>
      <c r="BS17" s="16" t="s">
        <v>13</v>
      </c>
      <c r="BT17" s="16" t="s">
        <v>13</v>
      </c>
      <c r="BU17" s="16" t="s">
        <v>13</v>
      </c>
      <c r="BV17" s="16" t="s">
        <v>13</v>
      </c>
      <c r="BW17" s="16" t="s">
        <v>13</v>
      </c>
      <c r="BX17" s="16" t="s">
        <v>13</v>
      </c>
      <c r="BY17" s="16" t="s">
        <v>13</v>
      </c>
      <c r="BZ17" s="16"/>
      <c r="CA17" s="16" t="s">
        <v>13</v>
      </c>
      <c r="CB17" s="16" t="s">
        <v>13</v>
      </c>
      <c r="CC17" s="16" t="s">
        <v>13</v>
      </c>
      <c r="CD17" s="16" t="s">
        <v>13</v>
      </c>
      <c r="CE17" s="16" t="s">
        <v>13</v>
      </c>
      <c r="CF17" s="16" t="s">
        <v>13</v>
      </c>
      <c r="CG17" s="16" t="s">
        <v>13</v>
      </c>
      <c r="CH17" s="16" t="s">
        <v>13</v>
      </c>
      <c r="CI17" s="16" t="s">
        <v>13</v>
      </c>
      <c r="CJ17" s="16" t="s">
        <v>13</v>
      </c>
      <c r="CK17" s="16" t="s">
        <v>13</v>
      </c>
      <c r="CL17" s="16" t="s">
        <v>13</v>
      </c>
      <c r="CM17" s="16" t="s">
        <v>13</v>
      </c>
      <c r="CN17" s="16"/>
      <c r="CO17" s="16" t="s">
        <v>13</v>
      </c>
      <c r="CP17" s="16" t="s">
        <v>13</v>
      </c>
      <c r="CQ17" s="16" t="s">
        <v>13</v>
      </c>
      <c r="CR17" s="16" t="s">
        <v>13</v>
      </c>
      <c r="CS17" s="16" t="s">
        <v>13</v>
      </c>
      <c r="CT17" s="16" t="s">
        <v>13</v>
      </c>
      <c r="CU17" s="16" t="s">
        <v>13</v>
      </c>
      <c r="CV17" s="16"/>
      <c r="CW17" s="16" t="s">
        <v>13</v>
      </c>
      <c r="CX17" s="16" t="s">
        <v>13</v>
      </c>
      <c r="CY17" s="16" t="s">
        <v>13</v>
      </c>
      <c r="CZ17" s="16" t="s">
        <v>13</v>
      </c>
      <c r="DA17" s="16" t="s">
        <v>13</v>
      </c>
      <c r="DB17" s="16" t="s">
        <v>13</v>
      </c>
      <c r="DC17" s="16" t="s">
        <v>13</v>
      </c>
      <c r="DD17" s="16" t="s">
        <v>13</v>
      </c>
      <c r="DE17" s="16" t="s">
        <v>13</v>
      </c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EK17" s="27"/>
      <c r="EL17" s="39"/>
      <c r="EM17" s="39"/>
      <c r="EO17" s="39"/>
      <c r="EP17" s="39"/>
      <c r="EQ17" s="39"/>
    </row>
    <row r="18" spans="1:147" x14ac:dyDescent="0.3">
      <c r="A18" s="16">
        <v>1898</v>
      </c>
      <c r="B18" s="16" t="s">
        <v>13</v>
      </c>
      <c r="C18" s="16" t="s">
        <v>13</v>
      </c>
      <c r="D18" s="16" t="s">
        <v>13</v>
      </c>
      <c r="E18" s="16" t="s">
        <v>13</v>
      </c>
      <c r="F18" s="16" t="s">
        <v>13</v>
      </c>
      <c r="G18" s="16" t="s">
        <v>13</v>
      </c>
      <c r="H18" s="16" t="s">
        <v>13</v>
      </c>
      <c r="I18" s="16" t="s">
        <v>13</v>
      </c>
      <c r="J18" s="16" t="s">
        <v>13</v>
      </c>
      <c r="K18" s="16" t="s">
        <v>13</v>
      </c>
      <c r="L18" s="16" t="s">
        <v>13</v>
      </c>
      <c r="M18" s="16" t="s">
        <v>13</v>
      </c>
      <c r="N18" s="16" t="s">
        <v>13</v>
      </c>
      <c r="O18" s="16" t="s">
        <v>13</v>
      </c>
      <c r="P18" s="16" t="s">
        <v>13</v>
      </c>
      <c r="Q18" s="16" t="s">
        <v>13</v>
      </c>
      <c r="R18" s="16" t="s">
        <v>13</v>
      </c>
      <c r="S18" s="16" t="s">
        <v>13</v>
      </c>
      <c r="T18" s="16" t="s">
        <v>13</v>
      </c>
      <c r="U18" s="16" t="s">
        <v>13</v>
      </c>
      <c r="V18" s="16" t="s">
        <v>13</v>
      </c>
      <c r="W18" s="16" t="s">
        <v>13</v>
      </c>
      <c r="X18" s="16" t="s">
        <v>13</v>
      </c>
      <c r="Y18" s="16" t="s">
        <v>13</v>
      </c>
      <c r="Z18" s="16" t="s">
        <v>13</v>
      </c>
      <c r="AA18" s="16" t="s">
        <v>13</v>
      </c>
      <c r="AB18" s="16" t="s">
        <v>13</v>
      </c>
      <c r="AC18" s="16" t="s">
        <v>13</v>
      </c>
      <c r="AD18" s="16" t="s">
        <v>13</v>
      </c>
      <c r="AE18" s="16" t="s">
        <v>13</v>
      </c>
      <c r="AF18" s="16" t="s">
        <v>13</v>
      </c>
      <c r="AG18" s="16"/>
      <c r="AH18" s="16" t="s">
        <v>13</v>
      </c>
      <c r="AI18" s="16" t="s">
        <v>13</v>
      </c>
      <c r="AJ18" s="16" t="s">
        <v>13</v>
      </c>
      <c r="AK18" s="16" t="s">
        <v>13</v>
      </c>
      <c r="AL18" s="16" t="s">
        <v>13</v>
      </c>
      <c r="AM18" s="16" t="s">
        <v>13</v>
      </c>
      <c r="AN18" s="16" t="s">
        <v>13</v>
      </c>
      <c r="AO18" s="16" t="s">
        <v>13</v>
      </c>
      <c r="AP18" s="16" t="s">
        <v>13</v>
      </c>
      <c r="AQ18" s="16" t="s">
        <v>13</v>
      </c>
      <c r="AR18" s="16" t="s">
        <v>13</v>
      </c>
      <c r="AS18" s="16" t="s">
        <v>13</v>
      </c>
      <c r="AT18" s="16" t="s">
        <v>13</v>
      </c>
      <c r="AU18" s="16" t="s">
        <v>13</v>
      </c>
      <c r="AV18" s="16"/>
      <c r="AW18" s="16" t="s">
        <v>13</v>
      </c>
      <c r="AX18" s="16" t="s">
        <v>13</v>
      </c>
      <c r="AY18" s="16" t="s">
        <v>13</v>
      </c>
      <c r="AZ18" s="16" t="s">
        <v>13</v>
      </c>
      <c r="BA18" s="16" t="s">
        <v>13</v>
      </c>
      <c r="BB18" s="16" t="s">
        <v>13</v>
      </c>
      <c r="BC18" s="16" t="s">
        <v>13</v>
      </c>
      <c r="BD18" s="16" t="s">
        <v>13</v>
      </c>
      <c r="BE18" s="16" t="s">
        <v>13</v>
      </c>
      <c r="BF18" s="16" t="s">
        <v>13</v>
      </c>
      <c r="BG18" s="16" t="s">
        <v>13</v>
      </c>
      <c r="BH18" s="16" t="s">
        <v>13</v>
      </c>
      <c r="BI18" s="16" t="s">
        <v>13</v>
      </c>
      <c r="BJ18" s="16"/>
      <c r="BK18" s="16" t="s">
        <v>13</v>
      </c>
      <c r="BL18" s="16" t="s">
        <v>13</v>
      </c>
      <c r="BM18" s="16" t="s">
        <v>13</v>
      </c>
      <c r="BN18" s="16" t="s">
        <v>13</v>
      </c>
      <c r="BO18" s="16" t="s">
        <v>13</v>
      </c>
      <c r="BP18" s="16" t="s">
        <v>13</v>
      </c>
      <c r="BQ18" s="16" t="s">
        <v>13</v>
      </c>
      <c r="BR18" s="16" t="s">
        <v>13</v>
      </c>
      <c r="BS18" s="16" t="s">
        <v>13</v>
      </c>
      <c r="BT18" s="16" t="s">
        <v>13</v>
      </c>
      <c r="BU18" s="16" t="s">
        <v>13</v>
      </c>
      <c r="BV18" s="16" t="s">
        <v>13</v>
      </c>
      <c r="BW18" s="16" t="s">
        <v>13</v>
      </c>
      <c r="BX18" s="16" t="s">
        <v>13</v>
      </c>
      <c r="BY18" s="16" t="s">
        <v>13</v>
      </c>
      <c r="BZ18" s="16"/>
      <c r="CA18" s="16" t="s">
        <v>13</v>
      </c>
      <c r="CB18" s="16" t="s">
        <v>13</v>
      </c>
      <c r="CC18" s="16" t="s">
        <v>13</v>
      </c>
      <c r="CD18" s="16" t="s">
        <v>13</v>
      </c>
      <c r="CE18" s="16" t="s">
        <v>13</v>
      </c>
      <c r="CF18" s="16" t="s">
        <v>13</v>
      </c>
      <c r="CG18" s="16" t="s">
        <v>13</v>
      </c>
      <c r="CH18" s="16" t="s">
        <v>13</v>
      </c>
      <c r="CI18" s="16" t="s">
        <v>13</v>
      </c>
      <c r="CJ18" s="16" t="s">
        <v>13</v>
      </c>
      <c r="CK18" s="16" t="s">
        <v>13</v>
      </c>
      <c r="CL18" s="16" t="s">
        <v>13</v>
      </c>
      <c r="CM18" s="16" t="s">
        <v>13</v>
      </c>
      <c r="CN18" s="16"/>
      <c r="CO18" s="16" t="s">
        <v>13</v>
      </c>
      <c r="CP18" s="16" t="s">
        <v>13</v>
      </c>
      <c r="CQ18" s="16" t="s">
        <v>13</v>
      </c>
      <c r="CR18" s="16" t="s">
        <v>13</v>
      </c>
      <c r="CS18" s="16" t="s">
        <v>13</v>
      </c>
      <c r="CT18" s="16" t="s">
        <v>13</v>
      </c>
      <c r="CU18" s="16" t="s">
        <v>13</v>
      </c>
      <c r="CV18" s="16"/>
      <c r="CW18" s="16" t="s">
        <v>13</v>
      </c>
      <c r="CX18" s="16" t="s">
        <v>13</v>
      </c>
      <c r="CY18" s="16" t="s">
        <v>13</v>
      </c>
      <c r="CZ18" s="16" t="s">
        <v>13</v>
      </c>
      <c r="DA18" s="16" t="s">
        <v>13</v>
      </c>
      <c r="DB18" s="16" t="s">
        <v>13</v>
      </c>
      <c r="DC18" s="16" t="s">
        <v>13</v>
      </c>
      <c r="DD18" s="16" t="s">
        <v>13</v>
      </c>
      <c r="DE18" s="16" t="s">
        <v>13</v>
      </c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EK18" s="27"/>
      <c r="EL18" s="39"/>
      <c r="EM18" s="39"/>
      <c r="EO18" s="39"/>
      <c r="EP18" s="39"/>
      <c r="EQ18" s="39"/>
    </row>
    <row r="19" spans="1:147" x14ac:dyDescent="0.3">
      <c r="A19" s="16">
        <v>1899</v>
      </c>
      <c r="B19" s="16" t="s">
        <v>13</v>
      </c>
      <c r="C19" s="16" t="s">
        <v>13</v>
      </c>
      <c r="D19" s="16" t="s">
        <v>13</v>
      </c>
      <c r="E19" s="16" t="s">
        <v>13</v>
      </c>
      <c r="F19" s="16" t="s">
        <v>13</v>
      </c>
      <c r="G19" s="16" t="s">
        <v>13</v>
      </c>
      <c r="H19" s="16" t="s">
        <v>13</v>
      </c>
      <c r="I19" s="16" t="s">
        <v>13</v>
      </c>
      <c r="J19" s="16" t="s">
        <v>13</v>
      </c>
      <c r="K19" s="16" t="s">
        <v>13</v>
      </c>
      <c r="L19" s="16" t="s">
        <v>13</v>
      </c>
      <c r="M19" s="16" t="s">
        <v>13</v>
      </c>
      <c r="N19" s="16" t="s">
        <v>13</v>
      </c>
      <c r="O19" s="16" t="s">
        <v>13</v>
      </c>
      <c r="P19" s="16" t="s">
        <v>13</v>
      </c>
      <c r="Q19" s="16" t="s">
        <v>13</v>
      </c>
      <c r="R19" s="16" t="s">
        <v>13</v>
      </c>
      <c r="S19" s="16" t="s">
        <v>13</v>
      </c>
      <c r="T19" s="16" t="s">
        <v>13</v>
      </c>
      <c r="U19" s="16" t="s">
        <v>13</v>
      </c>
      <c r="V19" s="16" t="s">
        <v>13</v>
      </c>
      <c r="W19" s="16" t="s">
        <v>13</v>
      </c>
      <c r="X19" s="16" t="s">
        <v>13</v>
      </c>
      <c r="Y19" s="16" t="s">
        <v>13</v>
      </c>
      <c r="Z19" s="16" t="s">
        <v>13</v>
      </c>
      <c r="AA19" s="16" t="s">
        <v>13</v>
      </c>
      <c r="AB19" s="16" t="s">
        <v>13</v>
      </c>
      <c r="AC19" s="16" t="s">
        <v>13</v>
      </c>
      <c r="AD19" s="16" t="s">
        <v>13</v>
      </c>
      <c r="AE19" s="16" t="s">
        <v>13</v>
      </c>
      <c r="AF19" s="16" t="s">
        <v>13</v>
      </c>
      <c r="AG19" s="16"/>
      <c r="AH19" s="16" t="s">
        <v>13</v>
      </c>
      <c r="AI19" s="16" t="s">
        <v>13</v>
      </c>
      <c r="AJ19" s="16" t="s">
        <v>13</v>
      </c>
      <c r="AK19" s="16" t="s">
        <v>13</v>
      </c>
      <c r="AL19" s="16" t="s">
        <v>13</v>
      </c>
      <c r="AM19" s="16" t="s">
        <v>13</v>
      </c>
      <c r="AN19" s="16" t="s">
        <v>13</v>
      </c>
      <c r="AO19" s="16" t="s">
        <v>13</v>
      </c>
      <c r="AP19" s="16" t="s">
        <v>13</v>
      </c>
      <c r="AQ19" s="16" t="s">
        <v>13</v>
      </c>
      <c r="AR19" s="16" t="s">
        <v>13</v>
      </c>
      <c r="AS19" s="16" t="s">
        <v>13</v>
      </c>
      <c r="AT19" s="16" t="s">
        <v>13</v>
      </c>
      <c r="AU19" s="16" t="s">
        <v>13</v>
      </c>
      <c r="AV19" s="16"/>
      <c r="AW19" s="16" t="s">
        <v>13</v>
      </c>
      <c r="AX19" s="16" t="s">
        <v>13</v>
      </c>
      <c r="AY19" s="16" t="s">
        <v>13</v>
      </c>
      <c r="AZ19" s="16" t="s">
        <v>13</v>
      </c>
      <c r="BA19" s="16" t="s">
        <v>13</v>
      </c>
      <c r="BB19" s="16" t="s">
        <v>13</v>
      </c>
      <c r="BC19" s="16" t="s">
        <v>13</v>
      </c>
      <c r="BD19" s="16" t="s">
        <v>13</v>
      </c>
      <c r="BE19" s="16" t="s">
        <v>13</v>
      </c>
      <c r="BF19" s="16" t="s">
        <v>13</v>
      </c>
      <c r="BG19" s="16" t="s">
        <v>13</v>
      </c>
      <c r="BH19" s="16" t="s">
        <v>13</v>
      </c>
      <c r="BI19" s="16" t="s">
        <v>13</v>
      </c>
      <c r="BJ19" s="16"/>
      <c r="BK19" s="16" t="s">
        <v>13</v>
      </c>
      <c r="BL19" s="16" t="s">
        <v>13</v>
      </c>
      <c r="BM19" s="16" t="s">
        <v>13</v>
      </c>
      <c r="BN19" s="16" t="s">
        <v>13</v>
      </c>
      <c r="BO19" s="16" t="s">
        <v>13</v>
      </c>
      <c r="BP19" s="16" t="s">
        <v>13</v>
      </c>
      <c r="BQ19" s="16" t="s">
        <v>13</v>
      </c>
      <c r="BR19" s="16" t="s">
        <v>13</v>
      </c>
      <c r="BS19" s="16" t="s">
        <v>13</v>
      </c>
      <c r="BT19" s="16" t="s">
        <v>13</v>
      </c>
      <c r="BU19" s="16" t="s">
        <v>13</v>
      </c>
      <c r="BV19" s="16" t="s">
        <v>13</v>
      </c>
      <c r="BW19" s="16" t="s">
        <v>13</v>
      </c>
      <c r="BX19" s="16" t="s">
        <v>13</v>
      </c>
      <c r="BY19" s="16" t="s">
        <v>13</v>
      </c>
      <c r="BZ19" s="16"/>
      <c r="CA19" s="16" t="s">
        <v>13</v>
      </c>
      <c r="CB19" s="16" t="s">
        <v>13</v>
      </c>
      <c r="CC19" s="16" t="s">
        <v>13</v>
      </c>
      <c r="CD19" s="16" t="s">
        <v>13</v>
      </c>
      <c r="CE19" s="16" t="s">
        <v>13</v>
      </c>
      <c r="CF19" s="16" t="s">
        <v>13</v>
      </c>
      <c r="CG19" s="16" t="s">
        <v>13</v>
      </c>
      <c r="CH19" s="16" t="s">
        <v>13</v>
      </c>
      <c r="CI19" s="16" t="s">
        <v>13</v>
      </c>
      <c r="CJ19" s="16" t="s">
        <v>13</v>
      </c>
      <c r="CK19" s="16" t="s">
        <v>13</v>
      </c>
      <c r="CL19" s="16" t="s">
        <v>13</v>
      </c>
      <c r="CM19" s="16" t="s">
        <v>13</v>
      </c>
      <c r="CN19" s="16"/>
      <c r="CO19" s="16" t="s">
        <v>13</v>
      </c>
      <c r="CP19" s="16" t="s">
        <v>13</v>
      </c>
      <c r="CQ19" s="16" t="s">
        <v>13</v>
      </c>
      <c r="CR19" s="16" t="s">
        <v>13</v>
      </c>
      <c r="CS19" s="16" t="s">
        <v>13</v>
      </c>
      <c r="CT19" s="16" t="s">
        <v>13</v>
      </c>
      <c r="CU19" s="16" t="s">
        <v>13</v>
      </c>
      <c r="CV19" s="16"/>
      <c r="CW19" s="16" t="s">
        <v>13</v>
      </c>
      <c r="CX19" s="16" t="s">
        <v>13</v>
      </c>
      <c r="CY19" s="16" t="s">
        <v>13</v>
      </c>
      <c r="CZ19" s="16" t="s">
        <v>13</v>
      </c>
      <c r="DA19" s="16" t="s">
        <v>13</v>
      </c>
      <c r="DB19" s="16" t="s">
        <v>13</v>
      </c>
      <c r="DC19" s="16" t="s">
        <v>13</v>
      </c>
      <c r="DD19" s="16" t="s">
        <v>13</v>
      </c>
      <c r="DE19" s="16" t="s">
        <v>13</v>
      </c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EK19" s="27"/>
      <c r="EL19" s="39"/>
      <c r="EM19" s="39"/>
      <c r="EO19" s="39"/>
      <c r="EP19" s="39"/>
      <c r="EQ19" s="39"/>
    </row>
    <row r="20" spans="1:147" x14ac:dyDescent="0.3">
      <c r="A20" s="16">
        <v>1900</v>
      </c>
      <c r="B20" s="16" t="s">
        <v>13</v>
      </c>
      <c r="C20" s="16" t="s">
        <v>13</v>
      </c>
      <c r="D20" s="16" t="s">
        <v>13</v>
      </c>
      <c r="E20" s="16" t="s">
        <v>13</v>
      </c>
      <c r="F20" s="16" t="s">
        <v>13</v>
      </c>
      <c r="G20" s="16" t="s">
        <v>13</v>
      </c>
      <c r="H20" s="16" t="s">
        <v>13</v>
      </c>
      <c r="I20" s="16" t="s">
        <v>13</v>
      </c>
      <c r="J20" s="16" t="s">
        <v>13</v>
      </c>
      <c r="K20" s="16" t="s">
        <v>13</v>
      </c>
      <c r="L20" s="16" t="s">
        <v>13</v>
      </c>
      <c r="M20" s="16" t="s">
        <v>13</v>
      </c>
      <c r="N20" s="16" t="s">
        <v>13</v>
      </c>
      <c r="O20" s="16" t="s">
        <v>13</v>
      </c>
      <c r="P20" s="16" t="s">
        <v>13</v>
      </c>
      <c r="Q20" s="16" t="s">
        <v>13</v>
      </c>
      <c r="R20" s="16" t="s">
        <v>13</v>
      </c>
      <c r="S20" s="16" t="s">
        <v>13</v>
      </c>
      <c r="T20" s="16" t="s">
        <v>13</v>
      </c>
      <c r="U20" s="16" t="s">
        <v>13</v>
      </c>
      <c r="V20" s="16" t="s">
        <v>13</v>
      </c>
      <c r="W20" s="16" t="s">
        <v>13</v>
      </c>
      <c r="X20" s="16" t="s">
        <v>13</v>
      </c>
      <c r="Y20" s="16" t="s">
        <v>13</v>
      </c>
      <c r="Z20" s="16" t="s">
        <v>13</v>
      </c>
      <c r="AA20" s="16" t="s">
        <v>13</v>
      </c>
      <c r="AB20" s="16" t="s">
        <v>13</v>
      </c>
      <c r="AC20" s="16" t="s">
        <v>13</v>
      </c>
      <c r="AD20" s="16" t="s">
        <v>13</v>
      </c>
      <c r="AE20" s="16" t="s">
        <v>13</v>
      </c>
      <c r="AF20" s="16" t="s">
        <v>13</v>
      </c>
      <c r="AG20" s="16"/>
      <c r="AH20" s="16" t="s">
        <v>13</v>
      </c>
      <c r="AI20" s="16" t="s">
        <v>13</v>
      </c>
      <c r="AJ20" s="16" t="s">
        <v>13</v>
      </c>
      <c r="AK20" s="16" t="s">
        <v>13</v>
      </c>
      <c r="AL20" s="16" t="s">
        <v>13</v>
      </c>
      <c r="AM20" s="16" t="s">
        <v>13</v>
      </c>
      <c r="AN20" s="16" t="s">
        <v>13</v>
      </c>
      <c r="AO20" s="16" t="s">
        <v>13</v>
      </c>
      <c r="AP20" s="16" t="s">
        <v>13</v>
      </c>
      <c r="AQ20" s="16" t="s">
        <v>13</v>
      </c>
      <c r="AR20" s="16" t="s">
        <v>13</v>
      </c>
      <c r="AS20" s="16" t="s">
        <v>13</v>
      </c>
      <c r="AT20" s="16" t="s">
        <v>13</v>
      </c>
      <c r="AU20" s="16" t="s">
        <v>13</v>
      </c>
      <c r="AV20" s="16"/>
      <c r="AW20" s="16" t="s">
        <v>13</v>
      </c>
      <c r="AX20" s="16" t="s">
        <v>13</v>
      </c>
      <c r="AY20" s="16" t="s">
        <v>13</v>
      </c>
      <c r="AZ20" s="16" t="s">
        <v>13</v>
      </c>
      <c r="BA20" s="16" t="s">
        <v>13</v>
      </c>
      <c r="BB20" s="16" t="s">
        <v>13</v>
      </c>
      <c r="BC20" s="16" t="s">
        <v>13</v>
      </c>
      <c r="BD20" s="16" t="s">
        <v>13</v>
      </c>
      <c r="BE20" s="16" t="s">
        <v>13</v>
      </c>
      <c r="BF20" s="16" t="s">
        <v>13</v>
      </c>
      <c r="BG20" s="16" t="s">
        <v>13</v>
      </c>
      <c r="BH20" s="16" t="s">
        <v>13</v>
      </c>
      <c r="BI20" s="16" t="s">
        <v>13</v>
      </c>
      <c r="BJ20" s="16"/>
      <c r="BK20" s="16" t="s">
        <v>13</v>
      </c>
      <c r="BL20" s="16" t="s">
        <v>13</v>
      </c>
      <c r="BM20" s="16" t="s">
        <v>13</v>
      </c>
      <c r="BN20" s="16" t="s">
        <v>13</v>
      </c>
      <c r="BO20" s="16" t="s">
        <v>13</v>
      </c>
      <c r="BP20" s="16" t="s">
        <v>13</v>
      </c>
      <c r="BQ20" s="16" t="s">
        <v>13</v>
      </c>
      <c r="BR20" s="16" t="s">
        <v>13</v>
      </c>
      <c r="BS20" s="16" t="s">
        <v>13</v>
      </c>
      <c r="BT20" s="16" t="s">
        <v>13</v>
      </c>
      <c r="BU20" s="16" t="s">
        <v>13</v>
      </c>
      <c r="BV20" s="16" t="s">
        <v>13</v>
      </c>
      <c r="BW20" s="16" t="s">
        <v>13</v>
      </c>
      <c r="BX20" s="16" t="s">
        <v>13</v>
      </c>
      <c r="BY20" s="16" t="s">
        <v>13</v>
      </c>
      <c r="BZ20" s="16"/>
      <c r="CA20" s="16" t="s">
        <v>13</v>
      </c>
      <c r="CB20" s="16" t="s">
        <v>13</v>
      </c>
      <c r="CC20" s="16" t="s">
        <v>13</v>
      </c>
      <c r="CD20" s="16" t="s">
        <v>13</v>
      </c>
      <c r="CE20" s="16" t="s">
        <v>13</v>
      </c>
      <c r="CF20" s="16" t="s">
        <v>13</v>
      </c>
      <c r="CG20" s="16" t="s">
        <v>13</v>
      </c>
      <c r="CH20" s="16" t="s">
        <v>13</v>
      </c>
      <c r="CI20" s="16" t="s">
        <v>13</v>
      </c>
      <c r="CJ20" s="16" t="s">
        <v>13</v>
      </c>
      <c r="CK20" s="16" t="s">
        <v>13</v>
      </c>
      <c r="CL20" s="16" t="s">
        <v>13</v>
      </c>
      <c r="CM20" s="16" t="s">
        <v>13</v>
      </c>
      <c r="CN20" s="16"/>
      <c r="CO20" s="16" t="s">
        <v>13</v>
      </c>
      <c r="CP20" s="16" t="s">
        <v>13</v>
      </c>
      <c r="CQ20" s="16" t="s">
        <v>13</v>
      </c>
      <c r="CR20" s="16" t="s">
        <v>13</v>
      </c>
      <c r="CS20" s="16" t="s">
        <v>13</v>
      </c>
      <c r="CT20" s="16" t="s">
        <v>13</v>
      </c>
      <c r="CU20" s="16" t="s">
        <v>13</v>
      </c>
      <c r="CV20" s="16"/>
      <c r="CW20" s="16" t="s">
        <v>13</v>
      </c>
      <c r="CX20" s="16" t="s">
        <v>13</v>
      </c>
      <c r="CY20" s="16" t="s">
        <v>13</v>
      </c>
      <c r="CZ20" s="16" t="s">
        <v>13</v>
      </c>
      <c r="DA20" s="16" t="s">
        <v>13</v>
      </c>
      <c r="DB20" s="16" t="s">
        <v>13</v>
      </c>
      <c r="DC20" s="16" t="s">
        <v>13</v>
      </c>
      <c r="DD20" s="16" t="s">
        <v>13</v>
      </c>
      <c r="DE20" s="16" t="s">
        <v>13</v>
      </c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EK20" s="27"/>
      <c r="EL20" s="39"/>
      <c r="EM20" s="39"/>
      <c r="EO20" s="39"/>
      <c r="EP20" s="39"/>
      <c r="EQ20" s="39"/>
    </row>
    <row r="21" spans="1:147" x14ac:dyDescent="0.3">
      <c r="A21" s="16">
        <v>1901</v>
      </c>
      <c r="B21" s="16" t="s">
        <v>13</v>
      </c>
      <c r="C21" s="16" t="s">
        <v>13</v>
      </c>
      <c r="D21" s="16" t="s">
        <v>13</v>
      </c>
      <c r="E21" s="16" t="s">
        <v>13</v>
      </c>
      <c r="F21" s="16" t="s">
        <v>13</v>
      </c>
      <c r="G21" s="16" t="s">
        <v>13</v>
      </c>
      <c r="H21" s="16" t="s">
        <v>13</v>
      </c>
      <c r="I21" s="16" t="s">
        <v>13</v>
      </c>
      <c r="J21" s="16" t="s">
        <v>13</v>
      </c>
      <c r="K21" s="16" t="s">
        <v>13</v>
      </c>
      <c r="L21" s="16" t="s">
        <v>13</v>
      </c>
      <c r="M21" s="16" t="s">
        <v>13</v>
      </c>
      <c r="N21" s="16" t="s">
        <v>13</v>
      </c>
      <c r="O21" s="16" t="s">
        <v>13</v>
      </c>
      <c r="P21" s="16" t="s">
        <v>13</v>
      </c>
      <c r="Q21" s="16" t="s">
        <v>13</v>
      </c>
      <c r="R21" s="16" t="s">
        <v>13</v>
      </c>
      <c r="S21" s="16" t="s">
        <v>13</v>
      </c>
      <c r="T21" s="16" t="s">
        <v>13</v>
      </c>
      <c r="U21" s="16" t="s">
        <v>13</v>
      </c>
      <c r="V21" s="16" t="s">
        <v>13</v>
      </c>
      <c r="W21" s="16" t="s">
        <v>13</v>
      </c>
      <c r="X21" s="16" t="s">
        <v>13</v>
      </c>
      <c r="Y21" s="16" t="s">
        <v>13</v>
      </c>
      <c r="Z21" s="16" t="s">
        <v>13</v>
      </c>
      <c r="AA21" s="16" t="s">
        <v>13</v>
      </c>
      <c r="AB21" s="16" t="s">
        <v>13</v>
      </c>
      <c r="AC21" s="16" t="s">
        <v>13</v>
      </c>
      <c r="AD21" s="16" t="s">
        <v>13</v>
      </c>
      <c r="AE21" s="16" t="s">
        <v>13</v>
      </c>
      <c r="AF21" s="16" t="s">
        <v>13</v>
      </c>
      <c r="AG21" s="16"/>
      <c r="AH21" s="16" t="s">
        <v>13</v>
      </c>
      <c r="AI21" s="16" t="s">
        <v>13</v>
      </c>
      <c r="AJ21" s="16" t="s">
        <v>13</v>
      </c>
      <c r="AK21" s="16" t="s">
        <v>13</v>
      </c>
      <c r="AL21" s="16" t="s">
        <v>13</v>
      </c>
      <c r="AM21" s="16" t="s">
        <v>13</v>
      </c>
      <c r="AN21" s="16" t="s">
        <v>13</v>
      </c>
      <c r="AO21" s="16" t="s">
        <v>13</v>
      </c>
      <c r="AP21" s="16" t="s">
        <v>13</v>
      </c>
      <c r="AQ21" s="16" t="s">
        <v>13</v>
      </c>
      <c r="AR21" s="16" t="s">
        <v>13</v>
      </c>
      <c r="AS21" s="16" t="s">
        <v>13</v>
      </c>
      <c r="AT21" s="16" t="s">
        <v>13</v>
      </c>
      <c r="AU21" s="16" t="s">
        <v>13</v>
      </c>
      <c r="AV21" s="16"/>
      <c r="AW21" s="16" t="s">
        <v>13</v>
      </c>
      <c r="AX21" s="16" t="s">
        <v>13</v>
      </c>
      <c r="AY21" s="16" t="s">
        <v>13</v>
      </c>
      <c r="AZ21" s="16" t="s">
        <v>13</v>
      </c>
      <c r="BA21" s="16" t="s">
        <v>13</v>
      </c>
      <c r="BB21" s="16" t="s">
        <v>13</v>
      </c>
      <c r="BC21" s="16" t="s">
        <v>13</v>
      </c>
      <c r="BD21" s="16" t="s">
        <v>13</v>
      </c>
      <c r="BE21" s="16" t="s">
        <v>13</v>
      </c>
      <c r="BF21" s="16" t="s">
        <v>13</v>
      </c>
      <c r="BG21" s="16" t="s">
        <v>13</v>
      </c>
      <c r="BH21" s="16" t="s">
        <v>13</v>
      </c>
      <c r="BI21" s="16" t="s">
        <v>13</v>
      </c>
      <c r="BJ21" s="16"/>
      <c r="BK21" s="16" t="s">
        <v>13</v>
      </c>
      <c r="BL21" s="16" t="s">
        <v>13</v>
      </c>
      <c r="BM21" s="16" t="s">
        <v>13</v>
      </c>
      <c r="BN21" s="16" t="s">
        <v>13</v>
      </c>
      <c r="BO21" s="16" t="s">
        <v>13</v>
      </c>
      <c r="BP21" s="16" t="s">
        <v>13</v>
      </c>
      <c r="BQ21" s="16" t="s">
        <v>13</v>
      </c>
      <c r="BR21" s="16" t="s">
        <v>13</v>
      </c>
      <c r="BS21" s="16" t="s">
        <v>13</v>
      </c>
      <c r="BT21" s="16" t="s">
        <v>13</v>
      </c>
      <c r="BU21" s="16" t="s">
        <v>13</v>
      </c>
      <c r="BV21" s="16" t="s">
        <v>13</v>
      </c>
      <c r="BW21" s="16" t="s">
        <v>13</v>
      </c>
      <c r="BX21" s="16" t="s">
        <v>13</v>
      </c>
      <c r="BY21" s="16" t="s">
        <v>13</v>
      </c>
      <c r="BZ21" s="16"/>
      <c r="CA21" s="16" t="s">
        <v>13</v>
      </c>
      <c r="CB21" s="16" t="s">
        <v>13</v>
      </c>
      <c r="CC21" s="16" t="s">
        <v>13</v>
      </c>
      <c r="CD21" s="16" t="s">
        <v>13</v>
      </c>
      <c r="CE21" s="16" t="s">
        <v>13</v>
      </c>
      <c r="CF21" s="16" t="s">
        <v>13</v>
      </c>
      <c r="CG21" s="16" t="s">
        <v>13</v>
      </c>
      <c r="CH21" s="16" t="s">
        <v>13</v>
      </c>
      <c r="CI21" s="16" t="s">
        <v>13</v>
      </c>
      <c r="CJ21" s="16" t="s">
        <v>13</v>
      </c>
      <c r="CK21" s="16" t="s">
        <v>13</v>
      </c>
      <c r="CL21" s="16" t="s">
        <v>13</v>
      </c>
      <c r="CM21" s="16" t="s">
        <v>13</v>
      </c>
      <c r="CN21" s="16"/>
      <c r="CO21" s="16" t="s">
        <v>13</v>
      </c>
      <c r="CP21" s="16" t="s">
        <v>13</v>
      </c>
      <c r="CQ21" s="16" t="s">
        <v>13</v>
      </c>
      <c r="CR21" s="16" t="s">
        <v>13</v>
      </c>
      <c r="CS21" s="16" t="s">
        <v>13</v>
      </c>
      <c r="CT21" s="16" t="s">
        <v>13</v>
      </c>
      <c r="CU21" s="16" t="s">
        <v>13</v>
      </c>
      <c r="CV21" s="16"/>
      <c r="CW21" s="16" t="s">
        <v>13</v>
      </c>
      <c r="CX21" s="16" t="s">
        <v>13</v>
      </c>
      <c r="CY21" s="16" t="s">
        <v>13</v>
      </c>
      <c r="CZ21" s="16" t="s">
        <v>13</v>
      </c>
      <c r="DA21" s="16" t="s">
        <v>13</v>
      </c>
      <c r="DB21" s="16" t="s">
        <v>13</v>
      </c>
      <c r="DC21" s="16" t="s">
        <v>13</v>
      </c>
      <c r="DD21" s="16" t="s">
        <v>13</v>
      </c>
      <c r="DE21" s="16" t="s">
        <v>13</v>
      </c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EK21" s="27"/>
      <c r="EL21" s="39"/>
      <c r="EM21" s="39"/>
      <c r="EO21" s="39"/>
      <c r="EP21" s="39"/>
      <c r="EQ21" s="39"/>
    </row>
    <row r="22" spans="1:147" x14ac:dyDescent="0.3">
      <c r="A22" s="16">
        <v>1902</v>
      </c>
      <c r="B22" s="16" t="s">
        <v>13</v>
      </c>
      <c r="C22" s="16" t="s">
        <v>13</v>
      </c>
      <c r="D22" s="16" t="s">
        <v>13</v>
      </c>
      <c r="E22" s="16" t="s">
        <v>13</v>
      </c>
      <c r="F22" s="16" t="s">
        <v>13</v>
      </c>
      <c r="G22" s="16" t="s">
        <v>13</v>
      </c>
      <c r="H22" s="16" t="s">
        <v>13</v>
      </c>
      <c r="I22" s="16" t="s">
        <v>13</v>
      </c>
      <c r="J22" s="16" t="s">
        <v>13</v>
      </c>
      <c r="K22" s="16" t="s">
        <v>13</v>
      </c>
      <c r="L22" s="16" t="s">
        <v>13</v>
      </c>
      <c r="M22" s="16" t="s">
        <v>13</v>
      </c>
      <c r="N22" s="16" t="s">
        <v>13</v>
      </c>
      <c r="O22" s="16" t="s">
        <v>13</v>
      </c>
      <c r="P22" s="16" t="s">
        <v>13</v>
      </c>
      <c r="Q22" s="16" t="s">
        <v>13</v>
      </c>
      <c r="R22" s="16" t="s">
        <v>13</v>
      </c>
      <c r="S22" s="16" t="s">
        <v>13</v>
      </c>
      <c r="T22" s="16" t="s">
        <v>13</v>
      </c>
      <c r="U22" s="16" t="s">
        <v>13</v>
      </c>
      <c r="V22" s="16" t="s">
        <v>13</v>
      </c>
      <c r="W22" s="16" t="s">
        <v>13</v>
      </c>
      <c r="X22" s="16" t="s">
        <v>13</v>
      </c>
      <c r="Y22" s="16" t="s">
        <v>13</v>
      </c>
      <c r="Z22" s="16" t="s">
        <v>13</v>
      </c>
      <c r="AA22" s="16" t="s">
        <v>13</v>
      </c>
      <c r="AB22" s="16" t="s">
        <v>13</v>
      </c>
      <c r="AC22" s="16" t="s">
        <v>13</v>
      </c>
      <c r="AD22" s="16" t="s">
        <v>13</v>
      </c>
      <c r="AE22" s="16" t="s">
        <v>13</v>
      </c>
      <c r="AF22" s="16" t="s">
        <v>13</v>
      </c>
      <c r="AG22" s="16"/>
      <c r="AH22" s="16" t="s">
        <v>13</v>
      </c>
      <c r="AI22" s="16" t="s">
        <v>13</v>
      </c>
      <c r="AJ22" s="16" t="s">
        <v>13</v>
      </c>
      <c r="AK22" s="16" t="s">
        <v>13</v>
      </c>
      <c r="AL22" s="16" t="s">
        <v>13</v>
      </c>
      <c r="AM22" s="16" t="s">
        <v>13</v>
      </c>
      <c r="AN22" s="16" t="s">
        <v>13</v>
      </c>
      <c r="AO22" s="16" t="s">
        <v>13</v>
      </c>
      <c r="AP22" s="16" t="s">
        <v>13</v>
      </c>
      <c r="AQ22" s="16" t="s">
        <v>13</v>
      </c>
      <c r="AR22" s="16" t="s">
        <v>13</v>
      </c>
      <c r="AS22" s="16" t="s">
        <v>13</v>
      </c>
      <c r="AT22" s="16" t="s">
        <v>13</v>
      </c>
      <c r="AU22" s="16" t="s">
        <v>13</v>
      </c>
      <c r="AV22" s="16"/>
      <c r="AW22" s="16" t="s">
        <v>13</v>
      </c>
      <c r="AX22" s="16" t="s">
        <v>13</v>
      </c>
      <c r="AY22" s="16" t="s">
        <v>13</v>
      </c>
      <c r="AZ22" s="16" t="s">
        <v>13</v>
      </c>
      <c r="BA22" s="16" t="s">
        <v>13</v>
      </c>
      <c r="BB22" s="16" t="s">
        <v>13</v>
      </c>
      <c r="BC22" s="16" t="s">
        <v>13</v>
      </c>
      <c r="BD22" s="16" t="s">
        <v>13</v>
      </c>
      <c r="BE22" s="16" t="s">
        <v>13</v>
      </c>
      <c r="BF22" s="16" t="s">
        <v>13</v>
      </c>
      <c r="BG22" s="16" t="s">
        <v>13</v>
      </c>
      <c r="BH22" s="16" t="s">
        <v>13</v>
      </c>
      <c r="BI22" s="16" t="s">
        <v>13</v>
      </c>
      <c r="BJ22" s="16"/>
      <c r="BK22" s="16" t="s">
        <v>13</v>
      </c>
      <c r="BL22" s="16" t="s">
        <v>13</v>
      </c>
      <c r="BM22" s="16" t="s">
        <v>13</v>
      </c>
      <c r="BN22" s="16" t="s">
        <v>13</v>
      </c>
      <c r="BO22" s="16" t="s">
        <v>13</v>
      </c>
      <c r="BP22" s="16" t="s">
        <v>13</v>
      </c>
      <c r="BQ22" s="16" t="s">
        <v>13</v>
      </c>
      <c r="BR22" s="16" t="s">
        <v>13</v>
      </c>
      <c r="BS22" s="16" t="s">
        <v>13</v>
      </c>
      <c r="BT22" s="16" t="s">
        <v>13</v>
      </c>
      <c r="BU22" s="16" t="s">
        <v>13</v>
      </c>
      <c r="BV22" s="16" t="s">
        <v>13</v>
      </c>
      <c r="BW22" s="16" t="s">
        <v>13</v>
      </c>
      <c r="BX22" s="16" t="s">
        <v>13</v>
      </c>
      <c r="BY22" s="16" t="s">
        <v>13</v>
      </c>
      <c r="BZ22" s="16"/>
      <c r="CA22" s="16" t="s">
        <v>13</v>
      </c>
      <c r="CB22" s="16" t="s">
        <v>13</v>
      </c>
      <c r="CC22" s="16" t="s">
        <v>13</v>
      </c>
      <c r="CD22" s="16" t="s">
        <v>13</v>
      </c>
      <c r="CE22" s="16" t="s">
        <v>13</v>
      </c>
      <c r="CF22" s="16" t="s">
        <v>13</v>
      </c>
      <c r="CG22" s="16" t="s">
        <v>13</v>
      </c>
      <c r="CH22" s="16" t="s">
        <v>13</v>
      </c>
      <c r="CI22" s="16" t="s">
        <v>13</v>
      </c>
      <c r="CJ22" s="16" t="s">
        <v>13</v>
      </c>
      <c r="CK22" s="16" t="s">
        <v>13</v>
      </c>
      <c r="CL22" s="16" t="s">
        <v>13</v>
      </c>
      <c r="CM22" s="16" t="s">
        <v>13</v>
      </c>
      <c r="CN22" s="16"/>
      <c r="CO22" s="16" t="s">
        <v>13</v>
      </c>
      <c r="CP22" s="16" t="s">
        <v>13</v>
      </c>
      <c r="CQ22" s="16" t="s">
        <v>13</v>
      </c>
      <c r="CR22" s="16" t="s">
        <v>13</v>
      </c>
      <c r="CS22" s="16" t="s">
        <v>13</v>
      </c>
      <c r="CT22" s="16" t="s">
        <v>13</v>
      </c>
      <c r="CU22" s="16" t="s">
        <v>13</v>
      </c>
      <c r="CV22" s="16"/>
      <c r="CW22" s="16" t="s">
        <v>13</v>
      </c>
      <c r="CX22" s="16" t="s">
        <v>13</v>
      </c>
      <c r="CY22" s="16" t="s">
        <v>13</v>
      </c>
      <c r="CZ22" s="16" t="s">
        <v>13</v>
      </c>
      <c r="DA22" s="16" t="s">
        <v>13</v>
      </c>
      <c r="DB22" s="16" t="s">
        <v>13</v>
      </c>
      <c r="DC22" s="16" t="s">
        <v>13</v>
      </c>
      <c r="DD22" s="16" t="s">
        <v>13</v>
      </c>
      <c r="DE22" s="16" t="s">
        <v>13</v>
      </c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EK22" s="27"/>
      <c r="EL22" s="39"/>
      <c r="EM22" s="39"/>
      <c r="EO22" s="39"/>
      <c r="EP22" s="39"/>
      <c r="EQ22" s="39"/>
    </row>
    <row r="23" spans="1:147" x14ac:dyDescent="0.3">
      <c r="A23" s="16">
        <v>1903</v>
      </c>
      <c r="B23" s="16" t="s">
        <v>13</v>
      </c>
      <c r="C23" s="16" t="s">
        <v>13</v>
      </c>
      <c r="D23" s="16" t="s">
        <v>13</v>
      </c>
      <c r="E23" s="16" t="s">
        <v>13</v>
      </c>
      <c r="F23" s="16" t="s">
        <v>13</v>
      </c>
      <c r="G23" s="16" t="s">
        <v>13</v>
      </c>
      <c r="H23" s="16" t="s">
        <v>13</v>
      </c>
      <c r="I23" s="16" t="s">
        <v>13</v>
      </c>
      <c r="J23" s="16" t="s">
        <v>13</v>
      </c>
      <c r="K23" s="16" t="s">
        <v>13</v>
      </c>
      <c r="L23" s="16" t="s">
        <v>13</v>
      </c>
      <c r="M23" s="16" t="s">
        <v>13</v>
      </c>
      <c r="N23" s="16" t="s">
        <v>13</v>
      </c>
      <c r="O23" s="16" t="s">
        <v>13</v>
      </c>
      <c r="P23" s="16" t="s">
        <v>13</v>
      </c>
      <c r="Q23" s="16" t="s">
        <v>13</v>
      </c>
      <c r="R23" s="16" t="s">
        <v>13</v>
      </c>
      <c r="S23" s="16" t="s">
        <v>13</v>
      </c>
      <c r="T23" s="16" t="s">
        <v>13</v>
      </c>
      <c r="U23" s="16" t="s">
        <v>13</v>
      </c>
      <c r="V23" s="16" t="s">
        <v>13</v>
      </c>
      <c r="W23" s="16" t="s">
        <v>13</v>
      </c>
      <c r="X23" s="16" t="s">
        <v>13</v>
      </c>
      <c r="Y23" s="16" t="s">
        <v>13</v>
      </c>
      <c r="Z23" s="16" t="s">
        <v>13</v>
      </c>
      <c r="AA23" s="16" t="s">
        <v>13</v>
      </c>
      <c r="AB23" s="16" t="s">
        <v>13</v>
      </c>
      <c r="AC23" s="16" t="s">
        <v>13</v>
      </c>
      <c r="AD23" s="16" t="s">
        <v>13</v>
      </c>
      <c r="AE23" s="16" t="s">
        <v>13</v>
      </c>
      <c r="AF23" s="16" t="s">
        <v>13</v>
      </c>
      <c r="AG23" s="16"/>
      <c r="AH23" s="16" t="s">
        <v>13</v>
      </c>
      <c r="AI23" s="16" t="s">
        <v>13</v>
      </c>
      <c r="AJ23" s="16" t="s">
        <v>13</v>
      </c>
      <c r="AK23" s="16" t="s">
        <v>13</v>
      </c>
      <c r="AL23" s="16" t="s">
        <v>13</v>
      </c>
      <c r="AM23" s="16" t="s">
        <v>13</v>
      </c>
      <c r="AN23" s="16" t="s">
        <v>13</v>
      </c>
      <c r="AO23" s="16" t="s">
        <v>13</v>
      </c>
      <c r="AP23" s="16" t="s">
        <v>13</v>
      </c>
      <c r="AQ23" s="16" t="s">
        <v>13</v>
      </c>
      <c r="AR23" s="16" t="s">
        <v>13</v>
      </c>
      <c r="AS23" s="16" t="s">
        <v>13</v>
      </c>
      <c r="AT23" s="16" t="s">
        <v>13</v>
      </c>
      <c r="AU23" s="16" t="s">
        <v>13</v>
      </c>
      <c r="AV23" s="16"/>
      <c r="AW23" s="16" t="s">
        <v>13</v>
      </c>
      <c r="AX23" s="16" t="s">
        <v>13</v>
      </c>
      <c r="AY23" s="16" t="s">
        <v>13</v>
      </c>
      <c r="AZ23" s="16" t="s">
        <v>13</v>
      </c>
      <c r="BA23" s="16" t="s">
        <v>13</v>
      </c>
      <c r="BB23" s="16" t="s">
        <v>13</v>
      </c>
      <c r="BC23" s="16" t="s">
        <v>13</v>
      </c>
      <c r="BD23" s="16" t="s">
        <v>13</v>
      </c>
      <c r="BE23" s="16" t="s">
        <v>13</v>
      </c>
      <c r="BF23" s="16" t="s">
        <v>13</v>
      </c>
      <c r="BG23" s="16" t="s">
        <v>13</v>
      </c>
      <c r="BH23" s="16" t="s">
        <v>13</v>
      </c>
      <c r="BI23" s="16" t="s">
        <v>13</v>
      </c>
      <c r="BJ23" s="16"/>
      <c r="BK23" s="16" t="s">
        <v>13</v>
      </c>
      <c r="BL23" s="16" t="s">
        <v>13</v>
      </c>
      <c r="BM23" s="16" t="s">
        <v>13</v>
      </c>
      <c r="BN23" s="16" t="s">
        <v>13</v>
      </c>
      <c r="BO23" s="16" t="s">
        <v>13</v>
      </c>
      <c r="BP23" s="16" t="s">
        <v>13</v>
      </c>
      <c r="BQ23" s="16" t="s">
        <v>13</v>
      </c>
      <c r="BR23" s="16" t="s">
        <v>13</v>
      </c>
      <c r="BS23" s="16" t="s">
        <v>13</v>
      </c>
      <c r="BT23" s="16" t="s">
        <v>13</v>
      </c>
      <c r="BU23" s="16" t="s">
        <v>13</v>
      </c>
      <c r="BV23" s="16" t="s">
        <v>13</v>
      </c>
      <c r="BW23" s="16" t="s">
        <v>13</v>
      </c>
      <c r="BX23" s="16" t="s">
        <v>13</v>
      </c>
      <c r="BY23" s="16" t="s">
        <v>13</v>
      </c>
      <c r="BZ23" s="16"/>
      <c r="CA23" s="16" t="s">
        <v>13</v>
      </c>
      <c r="CB23" s="16" t="s">
        <v>13</v>
      </c>
      <c r="CC23" s="16" t="s">
        <v>13</v>
      </c>
      <c r="CD23" s="16" t="s">
        <v>13</v>
      </c>
      <c r="CE23" s="16" t="s">
        <v>13</v>
      </c>
      <c r="CF23" s="16" t="s">
        <v>13</v>
      </c>
      <c r="CG23" s="16" t="s">
        <v>13</v>
      </c>
      <c r="CH23" s="16" t="s">
        <v>13</v>
      </c>
      <c r="CI23" s="16" t="s">
        <v>13</v>
      </c>
      <c r="CJ23" s="16" t="s">
        <v>13</v>
      </c>
      <c r="CK23" s="16" t="s">
        <v>13</v>
      </c>
      <c r="CL23" s="16" t="s">
        <v>13</v>
      </c>
      <c r="CM23" s="16" t="s">
        <v>13</v>
      </c>
      <c r="CN23" s="16"/>
      <c r="CO23" s="16" t="s">
        <v>13</v>
      </c>
      <c r="CP23" s="16" t="s">
        <v>13</v>
      </c>
      <c r="CQ23" s="16" t="s">
        <v>13</v>
      </c>
      <c r="CR23" s="16" t="s">
        <v>13</v>
      </c>
      <c r="CS23" s="16" t="s">
        <v>13</v>
      </c>
      <c r="CT23" s="16" t="s">
        <v>13</v>
      </c>
      <c r="CU23" s="16" t="s">
        <v>13</v>
      </c>
      <c r="CV23" s="16"/>
      <c r="CW23" s="16" t="s">
        <v>13</v>
      </c>
      <c r="CX23" s="16" t="s">
        <v>13</v>
      </c>
      <c r="CY23" s="16" t="s">
        <v>13</v>
      </c>
      <c r="CZ23" s="16" t="s">
        <v>13</v>
      </c>
      <c r="DA23" s="16" t="s">
        <v>13</v>
      </c>
      <c r="DB23" s="16" t="s">
        <v>13</v>
      </c>
      <c r="DC23" s="16" t="s">
        <v>13</v>
      </c>
      <c r="DD23" s="16" t="s">
        <v>13</v>
      </c>
      <c r="DE23" s="16" t="s">
        <v>13</v>
      </c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EK23" s="27"/>
      <c r="EL23" s="39"/>
      <c r="EM23" s="39"/>
      <c r="EO23" s="39"/>
      <c r="EP23" s="39"/>
      <c r="EQ23" s="39"/>
    </row>
    <row r="24" spans="1:147" x14ac:dyDescent="0.3">
      <c r="A24" s="16">
        <v>1904</v>
      </c>
      <c r="B24" s="16" t="s">
        <v>13</v>
      </c>
      <c r="C24" s="16" t="s">
        <v>13</v>
      </c>
      <c r="D24" s="16" t="s">
        <v>13</v>
      </c>
      <c r="E24" s="16" t="s">
        <v>13</v>
      </c>
      <c r="F24" s="16" t="s">
        <v>13</v>
      </c>
      <c r="G24" s="16" t="s">
        <v>13</v>
      </c>
      <c r="H24" s="16" t="s">
        <v>13</v>
      </c>
      <c r="I24" s="16" t="s">
        <v>13</v>
      </c>
      <c r="J24" s="16" t="s">
        <v>13</v>
      </c>
      <c r="K24" s="16" t="s">
        <v>13</v>
      </c>
      <c r="L24" s="16" t="s">
        <v>13</v>
      </c>
      <c r="M24" s="16" t="s">
        <v>13</v>
      </c>
      <c r="N24" s="16" t="s">
        <v>13</v>
      </c>
      <c r="O24" s="16" t="s">
        <v>13</v>
      </c>
      <c r="P24" s="16" t="s">
        <v>13</v>
      </c>
      <c r="Q24" s="16" t="s">
        <v>13</v>
      </c>
      <c r="R24" s="16" t="s">
        <v>13</v>
      </c>
      <c r="S24" s="16" t="s">
        <v>13</v>
      </c>
      <c r="T24" s="16" t="s">
        <v>13</v>
      </c>
      <c r="U24" s="16" t="s">
        <v>13</v>
      </c>
      <c r="V24" s="16" t="s">
        <v>13</v>
      </c>
      <c r="W24" s="16" t="s">
        <v>13</v>
      </c>
      <c r="X24" s="16" t="s">
        <v>13</v>
      </c>
      <c r="Y24" s="16" t="s">
        <v>13</v>
      </c>
      <c r="Z24" s="16" t="s">
        <v>13</v>
      </c>
      <c r="AA24" s="16" t="s">
        <v>13</v>
      </c>
      <c r="AB24" s="16" t="s">
        <v>13</v>
      </c>
      <c r="AC24" s="16" t="s">
        <v>13</v>
      </c>
      <c r="AD24" s="16" t="s">
        <v>13</v>
      </c>
      <c r="AE24" s="16" t="s">
        <v>13</v>
      </c>
      <c r="AF24" s="16" t="s">
        <v>13</v>
      </c>
      <c r="AG24" s="16"/>
      <c r="AH24" s="16" t="s">
        <v>13</v>
      </c>
      <c r="AI24" s="16" t="s">
        <v>13</v>
      </c>
      <c r="AJ24" s="16" t="s">
        <v>13</v>
      </c>
      <c r="AK24" s="16" t="s">
        <v>13</v>
      </c>
      <c r="AL24" s="16" t="s">
        <v>13</v>
      </c>
      <c r="AM24" s="16" t="s">
        <v>13</v>
      </c>
      <c r="AN24" s="16" t="s">
        <v>13</v>
      </c>
      <c r="AO24" s="16" t="s">
        <v>13</v>
      </c>
      <c r="AP24" s="16" t="s">
        <v>13</v>
      </c>
      <c r="AQ24" s="16" t="s">
        <v>13</v>
      </c>
      <c r="AR24" s="16" t="s">
        <v>13</v>
      </c>
      <c r="AS24" s="16" t="s">
        <v>13</v>
      </c>
      <c r="AT24" s="16" t="s">
        <v>13</v>
      </c>
      <c r="AU24" s="16" t="s">
        <v>13</v>
      </c>
      <c r="AV24" s="16"/>
      <c r="AW24" s="16" t="s">
        <v>13</v>
      </c>
      <c r="AX24" s="16" t="s">
        <v>13</v>
      </c>
      <c r="AY24" s="16" t="s">
        <v>13</v>
      </c>
      <c r="AZ24" s="16" t="s">
        <v>13</v>
      </c>
      <c r="BA24" s="16" t="s">
        <v>13</v>
      </c>
      <c r="BB24" s="16" t="s">
        <v>13</v>
      </c>
      <c r="BC24" s="16" t="s">
        <v>13</v>
      </c>
      <c r="BD24" s="16" t="s">
        <v>13</v>
      </c>
      <c r="BE24" s="16" t="s">
        <v>13</v>
      </c>
      <c r="BF24" s="16" t="s">
        <v>13</v>
      </c>
      <c r="BG24" s="16" t="s">
        <v>13</v>
      </c>
      <c r="BH24" s="16" t="s">
        <v>13</v>
      </c>
      <c r="BI24" s="16" t="s">
        <v>13</v>
      </c>
      <c r="BJ24" s="16"/>
      <c r="BK24" s="16" t="s">
        <v>13</v>
      </c>
      <c r="BL24" s="16" t="s">
        <v>13</v>
      </c>
      <c r="BM24" s="16" t="s">
        <v>13</v>
      </c>
      <c r="BN24" s="16" t="s">
        <v>13</v>
      </c>
      <c r="BO24" s="16" t="s">
        <v>13</v>
      </c>
      <c r="BP24" s="16" t="s">
        <v>13</v>
      </c>
      <c r="BQ24" s="16" t="s">
        <v>13</v>
      </c>
      <c r="BR24" s="16" t="s">
        <v>13</v>
      </c>
      <c r="BS24" s="16" t="s">
        <v>13</v>
      </c>
      <c r="BT24" s="16" t="s">
        <v>13</v>
      </c>
      <c r="BU24" s="16" t="s">
        <v>13</v>
      </c>
      <c r="BV24" s="16" t="s">
        <v>13</v>
      </c>
      <c r="BW24" s="16" t="s">
        <v>13</v>
      </c>
      <c r="BX24" s="16" t="s">
        <v>13</v>
      </c>
      <c r="BY24" s="16" t="s">
        <v>13</v>
      </c>
      <c r="BZ24" s="16"/>
      <c r="CA24" s="16" t="s">
        <v>13</v>
      </c>
      <c r="CB24" s="16" t="s">
        <v>13</v>
      </c>
      <c r="CC24" s="16" t="s">
        <v>13</v>
      </c>
      <c r="CD24" s="16" t="s">
        <v>13</v>
      </c>
      <c r="CE24" s="16" t="s">
        <v>13</v>
      </c>
      <c r="CF24" s="16" t="s">
        <v>13</v>
      </c>
      <c r="CG24" s="16" t="s">
        <v>13</v>
      </c>
      <c r="CH24" s="16" t="s">
        <v>13</v>
      </c>
      <c r="CI24" s="16" t="s">
        <v>13</v>
      </c>
      <c r="CJ24" s="16" t="s">
        <v>13</v>
      </c>
      <c r="CK24" s="16" t="s">
        <v>13</v>
      </c>
      <c r="CL24" s="16" t="s">
        <v>13</v>
      </c>
      <c r="CM24" s="16" t="s">
        <v>13</v>
      </c>
      <c r="CN24" s="16"/>
      <c r="CO24" s="16" t="s">
        <v>13</v>
      </c>
      <c r="CP24" s="16" t="s">
        <v>13</v>
      </c>
      <c r="CQ24" s="16" t="s">
        <v>13</v>
      </c>
      <c r="CR24" s="16" t="s">
        <v>13</v>
      </c>
      <c r="CS24" s="16" t="s">
        <v>13</v>
      </c>
      <c r="CT24" s="16" t="s">
        <v>13</v>
      </c>
      <c r="CU24" s="16" t="s">
        <v>13</v>
      </c>
      <c r="CV24" s="16"/>
      <c r="CW24" s="16" t="s">
        <v>13</v>
      </c>
      <c r="CX24" s="16" t="s">
        <v>13</v>
      </c>
      <c r="CY24" s="16" t="s">
        <v>13</v>
      </c>
      <c r="CZ24" s="16" t="s">
        <v>13</v>
      </c>
      <c r="DA24" s="16" t="s">
        <v>13</v>
      </c>
      <c r="DB24" s="16" t="s">
        <v>13</v>
      </c>
      <c r="DC24" s="16" t="s">
        <v>13</v>
      </c>
      <c r="DD24" s="16" t="s">
        <v>13</v>
      </c>
      <c r="DE24" s="16" t="s">
        <v>13</v>
      </c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EK24" s="27"/>
      <c r="EL24" s="39"/>
      <c r="EM24" s="39"/>
      <c r="EO24" s="39"/>
      <c r="EP24" s="39"/>
      <c r="EQ24" s="39"/>
    </row>
    <row r="25" spans="1:147" x14ac:dyDescent="0.3">
      <c r="A25" s="16">
        <v>1905</v>
      </c>
      <c r="B25" s="16" t="s">
        <v>13</v>
      </c>
      <c r="C25" s="16" t="s">
        <v>13</v>
      </c>
      <c r="D25" s="16" t="s">
        <v>13</v>
      </c>
      <c r="E25" s="16" t="s">
        <v>13</v>
      </c>
      <c r="F25" s="16" t="s">
        <v>13</v>
      </c>
      <c r="G25" s="16" t="s">
        <v>13</v>
      </c>
      <c r="H25" s="16" t="s">
        <v>13</v>
      </c>
      <c r="I25" s="16" t="s">
        <v>13</v>
      </c>
      <c r="J25" s="16" t="s">
        <v>13</v>
      </c>
      <c r="K25" s="16" t="s">
        <v>13</v>
      </c>
      <c r="L25" s="16" t="s">
        <v>13</v>
      </c>
      <c r="M25" s="16" t="s">
        <v>13</v>
      </c>
      <c r="N25" s="16" t="s">
        <v>13</v>
      </c>
      <c r="O25" s="16" t="s">
        <v>13</v>
      </c>
      <c r="P25" s="16" t="s">
        <v>13</v>
      </c>
      <c r="Q25" s="16" t="s">
        <v>13</v>
      </c>
      <c r="R25" s="16" t="s">
        <v>13</v>
      </c>
      <c r="S25" s="16" t="s">
        <v>13</v>
      </c>
      <c r="T25" s="16" t="s">
        <v>13</v>
      </c>
      <c r="U25" s="16" t="s">
        <v>13</v>
      </c>
      <c r="V25" s="16" t="s">
        <v>13</v>
      </c>
      <c r="W25" s="16" t="s">
        <v>13</v>
      </c>
      <c r="X25" s="16" t="s">
        <v>13</v>
      </c>
      <c r="Y25" s="16" t="s">
        <v>13</v>
      </c>
      <c r="Z25" s="16" t="s">
        <v>13</v>
      </c>
      <c r="AA25" s="16" t="s">
        <v>13</v>
      </c>
      <c r="AB25" s="16" t="s">
        <v>13</v>
      </c>
      <c r="AC25" s="16" t="s">
        <v>13</v>
      </c>
      <c r="AD25" s="16" t="s">
        <v>13</v>
      </c>
      <c r="AE25" s="16" t="s">
        <v>13</v>
      </c>
      <c r="AF25" s="16" t="s">
        <v>13</v>
      </c>
      <c r="AG25" s="16"/>
      <c r="AH25" s="16" t="s">
        <v>13</v>
      </c>
      <c r="AI25" s="16" t="s">
        <v>13</v>
      </c>
      <c r="AJ25" s="16" t="s">
        <v>13</v>
      </c>
      <c r="AK25" s="16" t="s">
        <v>13</v>
      </c>
      <c r="AL25" s="16" t="s">
        <v>13</v>
      </c>
      <c r="AM25" s="16" t="s">
        <v>13</v>
      </c>
      <c r="AN25" s="16" t="s">
        <v>13</v>
      </c>
      <c r="AO25" s="16" t="s">
        <v>13</v>
      </c>
      <c r="AP25" s="16" t="s">
        <v>13</v>
      </c>
      <c r="AQ25" s="16" t="s">
        <v>13</v>
      </c>
      <c r="AR25" s="16" t="s">
        <v>13</v>
      </c>
      <c r="AS25" s="16" t="s">
        <v>13</v>
      </c>
      <c r="AT25" s="16" t="s">
        <v>13</v>
      </c>
      <c r="AU25" s="16" t="s">
        <v>13</v>
      </c>
      <c r="AV25" s="16"/>
      <c r="AW25" s="16" t="s">
        <v>13</v>
      </c>
      <c r="AX25" s="16" t="s">
        <v>13</v>
      </c>
      <c r="AY25" s="16" t="s">
        <v>13</v>
      </c>
      <c r="AZ25" s="16" t="s">
        <v>13</v>
      </c>
      <c r="BA25" s="16" t="s">
        <v>13</v>
      </c>
      <c r="BB25" s="16" t="s">
        <v>13</v>
      </c>
      <c r="BC25" s="16" t="s">
        <v>13</v>
      </c>
      <c r="BD25" s="16" t="s">
        <v>13</v>
      </c>
      <c r="BE25" s="16" t="s">
        <v>13</v>
      </c>
      <c r="BF25" s="16" t="s">
        <v>13</v>
      </c>
      <c r="BG25" s="16" t="s">
        <v>13</v>
      </c>
      <c r="BH25" s="16" t="s">
        <v>13</v>
      </c>
      <c r="BI25" s="16" t="s">
        <v>13</v>
      </c>
      <c r="BJ25" s="16"/>
      <c r="BK25" s="16" t="s">
        <v>13</v>
      </c>
      <c r="BL25" s="16" t="s">
        <v>13</v>
      </c>
      <c r="BM25" s="16" t="s">
        <v>13</v>
      </c>
      <c r="BN25" s="16" t="s">
        <v>13</v>
      </c>
      <c r="BO25" s="16" t="s">
        <v>13</v>
      </c>
      <c r="BP25" s="16" t="s">
        <v>13</v>
      </c>
      <c r="BQ25" s="16" t="s">
        <v>13</v>
      </c>
      <c r="BR25" s="16" t="s">
        <v>13</v>
      </c>
      <c r="BS25" s="16" t="s">
        <v>13</v>
      </c>
      <c r="BT25" s="16" t="s">
        <v>13</v>
      </c>
      <c r="BU25" s="16" t="s">
        <v>13</v>
      </c>
      <c r="BV25" s="16" t="s">
        <v>13</v>
      </c>
      <c r="BW25" s="16" t="s">
        <v>13</v>
      </c>
      <c r="BX25" s="16" t="s">
        <v>13</v>
      </c>
      <c r="BY25" s="16" t="s">
        <v>13</v>
      </c>
      <c r="BZ25" s="16"/>
      <c r="CA25" s="16" t="s">
        <v>13</v>
      </c>
      <c r="CB25" s="16" t="s">
        <v>13</v>
      </c>
      <c r="CC25" s="16" t="s">
        <v>13</v>
      </c>
      <c r="CD25" s="16" t="s">
        <v>13</v>
      </c>
      <c r="CE25" s="16" t="s">
        <v>13</v>
      </c>
      <c r="CF25" s="16" t="s">
        <v>13</v>
      </c>
      <c r="CG25" s="16" t="s">
        <v>13</v>
      </c>
      <c r="CH25" s="16" t="s">
        <v>13</v>
      </c>
      <c r="CI25" s="16" t="s">
        <v>13</v>
      </c>
      <c r="CJ25" s="16" t="s">
        <v>13</v>
      </c>
      <c r="CK25" s="16" t="s">
        <v>13</v>
      </c>
      <c r="CL25" s="16" t="s">
        <v>13</v>
      </c>
      <c r="CM25" s="16" t="s">
        <v>13</v>
      </c>
      <c r="CN25" s="16"/>
      <c r="CO25" s="16" t="s">
        <v>13</v>
      </c>
      <c r="CP25" s="16" t="s">
        <v>13</v>
      </c>
      <c r="CQ25" s="16" t="s">
        <v>13</v>
      </c>
      <c r="CR25" s="16" t="s">
        <v>13</v>
      </c>
      <c r="CS25" s="16" t="s">
        <v>13</v>
      </c>
      <c r="CT25" s="16" t="s">
        <v>13</v>
      </c>
      <c r="CU25" s="16" t="s">
        <v>13</v>
      </c>
      <c r="CV25" s="16"/>
      <c r="CW25" s="16" t="s">
        <v>13</v>
      </c>
      <c r="CX25" s="16" t="s">
        <v>13</v>
      </c>
      <c r="CY25" s="16" t="s">
        <v>13</v>
      </c>
      <c r="CZ25" s="16" t="s">
        <v>13</v>
      </c>
      <c r="DA25" s="16" t="s">
        <v>13</v>
      </c>
      <c r="DB25" s="16" t="s">
        <v>13</v>
      </c>
      <c r="DC25" s="16" t="s">
        <v>13</v>
      </c>
      <c r="DD25" s="16" t="s">
        <v>13</v>
      </c>
      <c r="DE25" s="16" t="s">
        <v>13</v>
      </c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EK25" s="27"/>
      <c r="EL25" s="39"/>
      <c r="EM25" s="39"/>
      <c r="EO25" s="39"/>
      <c r="EP25" s="39"/>
      <c r="EQ25" s="39"/>
    </row>
    <row r="26" spans="1:147" x14ac:dyDescent="0.3">
      <c r="A26" s="16">
        <v>1906</v>
      </c>
      <c r="B26" s="16" t="s">
        <v>13</v>
      </c>
      <c r="C26" s="16" t="s">
        <v>13</v>
      </c>
      <c r="D26" s="16" t="s">
        <v>13</v>
      </c>
      <c r="E26" s="16" t="s">
        <v>13</v>
      </c>
      <c r="F26" s="16" t="s">
        <v>13</v>
      </c>
      <c r="G26" s="16" t="s">
        <v>13</v>
      </c>
      <c r="H26" s="16" t="s">
        <v>13</v>
      </c>
      <c r="I26" s="16" t="s">
        <v>13</v>
      </c>
      <c r="J26" s="16" t="s">
        <v>13</v>
      </c>
      <c r="K26" s="16" t="s">
        <v>13</v>
      </c>
      <c r="L26" s="16" t="s">
        <v>13</v>
      </c>
      <c r="M26" s="16" t="s">
        <v>13</v>
      </c>
      <c r="N26" s="16" t="s">
        <v>13</v>
      </c>
      <c r="O26" s="16" t="s">
        <v>13</v>
      </c>
      <c r="P26" s="16" t="s">
        <v>13</v>
      </c>
      <c r="Q26" s="16" t="s">
        <v>13</v>
      </c>
      <c r="R26" s="16" t="s">
        <v>13</v>
      </c>
      <c r="S26" s="16" t="s">
        <v>13</v>
      </c>
      <c r="T26" s="16" t="s">
        <v>13</v>
      </c>
      <c r="U26" s="16" t="s">
        <v>13</v>
      </c>
      <c r="V26" s="16" t="s">
        <v>13</v>
      </c>
      <c r="W26" s="16" t="s">
        <v>13</v>
      </c>
      <c r="X26" s="16" t="s">
        <v>13</v>
      </c>
      <c r="Y26" s="16" t="s">
        <v>13</v>
      </c>
      <c r="Z26" s="16" t="s">
        <v>13</v>
      </c>
      <c r="AA26" s="16" t="s">
        <v>13</v>
      </c>
      <c r="AB26" s="16" t="s">
        <v>13</v>
      </c>
      <c r="AC26" s="16" t="s">
        <v>13</v>
      </c>
      <c r="AD26" s="16" t="s">
        <v>13</v>
      </c>
      <c r="AE26" s="16" t="s">
        <v>13</v>
      </c>
      <c r="AF26" s="16" t="s">
        <v>13</v>
      </c>
      <c r="AG26" s="16"/>
      <c r="AH26" s="16" t="s">
        <v>13</v>
      </c>
      <c r="AI26" s="16" t="s">
        <v>13</v>
      </c>
      <c r="AJ26" s="16" t="s">
        <v>13</v>
      </c>
      <c r="AK26" s="16" t="s">
        <v>13</v>
      </c>
      <c r="AL26" s="16" t="s">
        <v>13</v>
      </c>
      <c r="AM26" s="16" t="s">
        <v>13</v>
      </c>
      <c r="AN26" s="16" t="s">
        <v>13</v>
      </c>
      <c r="AO26" s="16" t="s">
        <v>13</v>
      </c>
      <c r="AP26" s="16" t="s">
        <v>13</v>
      </c>
      <c r="AQ26" s="16" t="s">
        <v>13</v>
      </c>
      <c r="AR26" s="16" t="s">
        <v>13</v>
      </c>
      <c r="AS26" s="16" t="s">
        <v>13</v>
      </c>
      <c r="AT26" s="16" t="s">
        <v>13</v>
      </c>
      <c r="AU26" s="16" t="s">
        <v>13</v>
      </c>
      <c r="AV26" s="16"/>
      <c r="AW26" s="16" t="s">
        <v>13</v>
      </c>
      <c r="AX26" s="16" t="s">
        <v>13</v>
      </c>
      <c r="AY26" s="16" t="s">
        <v>13</v>
      </c>
      <c r="AZ26" s="16" t="s">
        <v>13</v>
      </c>
      <c r="BA26" s="16" t="s">
        <v>13</v>
      </c>
      <c r="BB26" s="16" t="s">
        <v>13</v>
      </c>
      <c r="BC26" s="16" t="s">
        <v>13</v>
      </c>
      <c r="BD26" s="16" t="s">
        <v>13</v>
      </c>
      <c r="BE26" s="16" t="s">
        <v>13</v>
      </c>
      <c r="BF26" s="16" t="s">
        <v>13</v>
      </c>
      <c r="BG26" s="16" t="s">
        <v>13</v>
      </c>
      <c r="BH26" s="16" t="s">
        <v>13</v>
      </c>
      <c r="BI26" s="16" t="s">
        <v>13</v>
      </c>
      <c r="BJ26" s="16"/>
      <c r="BK26" s="16" t="s">
        <v>13</v>
      </c>
      <c r="BL26" s="16" t="s">
        <v>13</v>
      </c>
      <c r="BM26" s="16" t="s">
        <v>13</v>
      </c>
      <c r="BN26" s="16" t="s">
        <v>13</v>
      </c>
      <c r="BO26" s="16" t="s">
        <v>13</v>
      </c>
      <c r="BP26" s="16" t="s">
        <v>13</v>
      </c>
      <c r="BQ26" s="16" t="s">
        <v>13</v>
      </c>
      <c r="BR26" s="16" t="s">
        <v>13</v>
      </c>
      <c r="BS26" s="16" t="s">
        <v>13</v>
      </c>
      <c r="BT26" s="16" t="s">
        <v>13</v>
      </c>
      <c r="BU26" s="16" t="s">
        <v>13</v>
      </c>
      <c r="BV26" s="16" t="s">
        <v>13</v>
      </c>
      <c r="BW26" s="16" t="s">
        <v>13</v>
      </c>
      <c r="BX26" s="16" t="s">
        <v>13</v>
      </c>
      <c r="BY26" s="16" t="s">
        <v>13</v>
      </c>
      <c r="BZ26" s="16"/>
      <c r="CA26" s="16" t="s">
        <v>13</v>
      </c>
      <c r="CB26" s="16" t="s">
        <v>13</v>
      </c>
      <c r="CC26" s="16" t="s">
        <v>13</v>
      </c>
      <c r="CD26" s="16" t="s">
        <v>13</v>
      </c>
      <c r="CE26" s="16" t="s">
        <v>13</v>
      </c>
      <c r="CF26" s="16" t="s">
        <v>13</v>
      </c>
      <c r="CG26" s="16" t="s">
        <v>13</v>
      </c>
      <c r="CH26" s="16" t="s">
        <v>13</v>
      </c>
      <c r="CI26" s="16" t="s">
        <v>13</v>
      </c>
      <c r="CJ26" s="16" t="s">
        <v>13</v>
      </c>
      <c r="CK26" s="16" t="s">
        <v>13</v>
      </c>
      <c r="CL26" s="16" t="s">
        <v>13</v>
      </c>
      <c r="CM26" s="16" t="s">
        <v>13</v>
      </c>
      <c r="CN26" s="16"/>
      <c r="CO26" s="16" t="s">
        <v>13</v>
      </c>
      <c r="CP26" s="16" t="s">
        <v>13</v>
      </c>
      <c r="CQ26" s="16" t="s">
        <v>13</v>
      </c>
      <c r="CR26" s="16" t="s">
        <v>13</v>
      </c>
      <c r="CS26" s="16" t="s">
        <v>13</v>
      </c>
      <c r="CT26" s="16" t="s">
        <v>13</v>
      </c>
      <c r="CU26" s="16" t="s">
        <v>13</v>
      </c>
      <c r="CV26" s="16"/>
      <c r="CW26" s="16" t="s">
        <v>13</v>
      </c>
      <c r="CX26" s="16" t="s">
        <v>13</v>
      </c>
      <c r="CY26" s="16" t="s">
        <v>13</v>
      </c>
      <c r="CZ26" s="16" t="s">
        <v>13</v>
      </c>
      <c r="DA26" s="16" t="s">
        <v>13</v>
      </c>
      <c r="DB26" s="16" t="s">
        <v>13</v>
      </c>
      <c r="DC26" s="16" t="s">
        <v>13</v>
      </c>
      <c r="DD26" s="16" t="s">
        <v>13</v>
      </c>
      <c r="DE26" s="16" t="s">
        <v>13</v>
      </c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EK26" s="27"/>
      <c r="EL26" s="39"/>
      <c r="EM26" s="39"/>
      <c r="EO26" s="39"/>
      <c r="EP26" s="39"/>
      <c r="EQ26" s="39"/>
    </row>
    <row r="27" spans="1:147" x14ac:dyDescent="0.3">
      <c r="A27" s="16">
        <v>1907</v>
      </c>
      <c r="B27" s="16" t="s">
        <v>13</v>
      </c>
      <c r="C27" s="16" t="s">
        <v>13</v>
      </c>
      <c r="D27" s="16" t="s">
        <v>13</v>
      </c>
      <c r="E27" s="16" t="s">
        <v>13</v>
      </c>
      <c r="F27" s="16" t="s">
        <v>13</v>
      </c>
      <c r="G27" s="16" t="s">
        <v>13</v>
      </c>
      <c r="H27" s="16" t="s">
        <v>13</v>
      </c>
      <c r="I27" s="16" t="s">
        <v>13</v>
      </c>
      <c r="J27" s="16" t="s">
        <v>13</v>
      </c>
      <c r="K27" s="16" t="s">
        <v>13</v>
      </c>
      <c r="L27" s="16" t="s">
        <v>13</v>
      </c>
      <c r="M27" s="16" t="s">
        <v>13</v>
      </c>
      <c r="N27" s="16" t="s">
        <v>13</v>
      </c>
      <c r="O27" s="16" t="s">
        <v>13</v>
      </c>
      <c r="P27" s="16" t="s">
        <v>13</v>
      </c>
      <c r="Q27" s="16" t="s">
        <v>13</v>
      </c>
      <c r="R27" s="16" t="s">
        <v>13</v>
      </c>
      <c r="S27" s="16" t="s">
        <v>13</v>
      </c>
      <c r="T27" s="16" t="s">
        <v>13</v>
      </c>
      <c r="U27" s="16" t="s">
        <v>13</v>
      </c>
      <c r="V27" s="16" t="s">
        <v>13</v>
      </c>
      <c r="W27" s="16" t="s">
        <v>13</v>
      </c>
      <c r="X27" s="16" t="s">
        <v>13</v>
      </c>
      <c r="Y27" s="16" t="s">
        <v>13</v>
      </c>
      <c r="Z27" s="16" t="s">
        <v>13</v>
      </c>
      <c r="AA27" s="16" t="s">
        <v>13</v>
      </c>
      <c r="AB27" s="16" t="s">
        <v>13</v>
      </c>
      <c r="AC27" s="16" t="s">
        <v>13</v>
      </c>
      <c r="AD27" s="16" t="s">
        <v>13</v>
      </c>
      <c r="AE27" s="16" t="s">
        <v>13</v>
      </c>
      <c r="AF27" s="16" t="s">
        <v>13</v>
      </c>
      <c r="AG27" s="16"/>
      <c r="AH27" s="16" t="s">
        <v>13</v>
      </c>
      <c r="AI27" s="16" t="s">
        <v>13</v>
      </c>
      <c r="AJ27" s="16" t="s">
        <v>13</v>
      </c>
      <c r="AK27" s="16" t="s">
        <v>13</v>
      </c>
      <c r="AL27" s="16" t="s">
        <v>13</v>
      </c>
      <c r="AM27" s="16" t="s">
        <v>13</v>
      </c>
      <c r="AN27" s="16" t="s">
        <v>13</v>
      </c>
      <c r="AO27" s="16" t="s">
        <v>13</v>
      </c>
      <c r="AP27" s="16" t="s">
        <v>13</v>
      </c>
      <c r="AQ27" s="16" t="s">
        <v>13</v>
      </c>
      <c r="AR27" s="16" t="s">
        <v>13</v>
      </c>
      <c r="AS27" s="16" t="s">
        <v>13</v>
      </c>
      <c r="AT27" s="16" t="s">
        <v>13</v>
      </c>
      <c r="AU27" s="16" t="s">
        <v>13</v>
      </c>
      <c r="AV27" s="16"/>
      <c r="AW27" s="16" t="s">
        <v>13</v>
      </c>
      <c r="AX27" s="16" t="s">
        <v>13</v>
      </c>
      <c r="AY27" s="16" t="s">
        <v>13</v>
      </c>
      <c r="AZ27" s="16" t="s">
        <v>13</v>
      </c>
      <c r="BA27" s="16" t="s">
        <v>13</v>
      </c>
      <c r="BB27" s="16" t="s">
        <v>13</v>
      </c>
      <c r="BC27" s="16" t="s">
        <v>13</v>
      </c>
      <c r="BD27" s="16" t="s">
        <v>13</v>
      </c>
      <c r="BE27" s="16" t="s">
        <v>13</v>
      </c>
      <c r="BF27" s="16" t="s">
        <v>13</v>
      </c>
      <c r="BG27" s="16" t="s">
        <v>13</v>
      </c>
      <c r="BH27" s="16" t="s">
        <v>13</v>
      </c>
      <c r="BI27" s="16" t="s">
        <v>13</v>
      </c>
      <c r="BJ27" s="16"/>
      <c r="BK27" s="16" t="s">
        <v>13</v>
      </c>
      <c r="BL27" s="16" t="s">
        <v>13</v>
      </c>
      <c r="BM27" s="16" t="s">
        <v>13</v>
      </c>
      <c r="BN27" s="16" t="s">
        <v>13</v>
      </c>
      <c r="BO27" s="16" t="s">
        <v>13</v>
      </c>
      <c r="BP27" s="16" t="s">
        <v>13</v>
      </c>
      <c r="BQ27" s="16" t="s">
        <v>13</v>
      </c>
      <c r="BR27" s="16" t="s">
        <v>13</v>
      </c>
      <c r="BS27" s="16" t="s">
        <v>13</v>
      </c>
      <c r="BT27" s="16" t="s">
        <v>13</v>
      </c>
      <c r="BU27" s="16" t="s">
        <v>13</v>
      </c>
      <c r="BV27" s="16" t="s">
        <v>13</v>
      </c>
      <c r="BW27" s="16" t="s">
        <v>13</v>
      </c>
      <c r="BX27" s="16" t="s">
        <v>13</v>
      </c>
      <c r="BY27" s="16" t="s">
        <v>13</v>
      </c>
      <c r="BZ27" s="16"/>
      <c r="CA27" s="16" t="s">
        <v>13</v>
      </c>
      <c r="CB27" s="16" t="s">
        <v>13</v>
      </c>
      <c r="CC27" s="16" t="s">
        <v>13</v>
      </c>
      <c r="CD27" s="16" t="s">
        <v>13</v>
      </c>
      <c r="CE27" s="16" t="s">
        <v>13</v>
      </c>
      <c r="CF27" s="16" t="s">
        <v>13</v>
      </c>
      <c r="CG27" s="16" t="s">
        <v>13</v>
      </c>
      <c r="CH27" s="16" t="s">
        <v>13</v>
      </c>
      <c r="CI27" s="16" t="s">
        <v>13</v>
      </c>
      <c r="CJ27" s="16" t="s">
        <v>13</v>
      </c>
      <c r="CK27" s="16" t="s">
        <v>13</v>
      </c>
      <c r="CL27" s="16" t="s">
        <v>13</v>
      </c>
      <c r="CM27" s="16" t="s">
        <v>13</v>
      </c>
      <c r="CN27" s="16"/>
      <c r="CO27" s="16" t="s">
        <v>13</v>
      </c>
      <c r="CP27" s="16" t="s">
        <v>13</v>
      </c>
      <c r="CQ27" s="16" t="s">
        <v>13</v>
      </c>
      <c r="CR27" s="16" t="s">
        <v>13</v>
      </c>
      <c r="CS27" s="16" t="s">
        <v>13</v>
      </c>
      <c r="CT27" s="16" t="s">
        <v>13</v>
      </c>
      <c r="CU27" s="16" t="s">
        <v>13</v>
      </c>
      <c r="CV27" s="16"/>
      <c r="CW27" s="16" t="s">
        <v>13</v>
      </c>
      <c r="CX27" s="16" t="s">
        <v>13</v>
      </c>
      <c r="CY27" s="16" t="s">
        <v>13</v>
      </c>
      <c r="CZ27" s="16" t="s">
        <v>13</v>
      </c>
      <c r="DA27" s="16" t="s">
        <v>13</v>
      </c>
      <c r="DB27" s="16" t="s">
        <v>13</v>
      </c>
      <c r="DC27" s="16" t="s">
        <v>13</v>
      </c>
      <c r="DD27" s="16" t="s">
        <v>13</v>
      </c>
      <c r="DE27" s="16" t="s">
        <v>13</v>
      </c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EK27" s="27"/>
      <c r="EL27" s="39"/>
      <c r="EM27" s="39"/>
      <c r="EO27" s="39"/>
      <c r="EP27" s="39"/>
      <c r="EQ27" s="39"/>
    </row>
    <row r="28" spans="1:147" x14ac:dyDescent="0.3">
      <c r="A28" s="16">
        <v>1908</v>
      </c>
      <c r="B28" s="16" t="s">
        <v>13</v>
      </c>
      <c r="C28" s="16" t="s">
        <v>13</v>
      </c>
      <c r="D28" s="16" t="s">
        <v>13</v>
      </c>
      <c r="E28" s="16" t="s">
        <v>13</v>
      </c>
      <c r="F28" s="16" t="s">
        <v>13</v>
      </c>
      <c r="G28" s="16" t="s">
        <v>13</v>
      </c>
      <c r="H28" s="16" t="s">
        <v>13</v>
      </c>
      <c r="I28" s="16" t="s">
        <v>13</v>
      </c>
      <c r="J28" s="16" t="s">
        <v>13</v>
      </c>
      <c r="K28" s="16" t="s">
        <v>13</v>
      </c>
      <c r="L28" s="16" t="s">
        <v>13</v>
      </c>
      <c r="M28" s="16" t="s">
        <v>13</v>
      </c>
      <c r="N28" s="16" t="s">
        <v>13</v>
      </c>
      <c r="O28" s="16" t="s">
        <v>13</v>
      </c>
      <c r="P28" s="16" t="s">
        <v>13</v>
      </c>
      <c r="Q28" s="16" t="s">
        <v>13</v>
      </c>
      <c r="R28" s="16" t="s">
        <v>13</v>
      </c>
      <c r="S28" s="16" t="s">
        <v>13</v>
      </c>
      <c r="T28" s="16" t="s">
        <v>13</v>
      </c>
      <c r="U28" s="16" t="s">
        <v>13</v>
      </c>
      <c r="V28" s="16" t="s">
        <v>13</v>
      </c>
      <c r="W28" s="16" t="s">
        <v>13</v>
      </c>
      <c r="X28" s="16" t="s">
        <v>13</v>
      </c>
      <c r="Y28" s="16" t="s">
        <v>13</v>
      </c>
      <c r="Z28" s="16" t="s">
        <v>13</v>
      </c>
      <c r="AA28" s="16" t="s">
        <v>13</v>
      </c>
      <c r="AB28" s="16" t="s">
        <v>13</v>
      </c>
      <c r="AC28" s="16" t="s">
        <v>13</v>
      </c>
      <c r="AD28" s="16" t="s">
        <v>13</v>
      </c>
      <c r="AE28" s="16" t="s">
        <v>13</v>
      </c>
      <c r="AF28" s="16" t="s">
        <v>13</v>
      </c>
      <c r="AG28" s="16"/>
      <c r="AH28" s="16" t="s">
        <v>13</v>
      </c>
      <c r="AI28" s="16" t="s">
        <v>13</v>
      </c>
      <c r="AJ28" s="16" t="s">
        <v>13</v>
      </c>
      <c r="AK28" s="16" t="s">
        <v>13</v>
      </c>
      <c r="AL28" s="16" t="s">
        <v>13</v>
      </c>
      <c r="AM28" s="16" t="s">
        <v>13</v>
      </c>
      <c r="AN28" s="16" t="s">
        <v>13</v>
      </c>
      <c r="AO28" s="16" t="s">
        <v>13</v>
      </c>
      <c r="AP28" s="16" t="s">
        <v>13</v>
      </c>
      <c r="AQ28" s="16" t="s">
        <v>13</v>
      </c>
      <c r="AR28" s="16" t="s">
        <v>13</v>
      </c>
      <c r="AS28" s="16" t="s">
        <v>13</v>
      </c>
      <c r="AT28" s="16" t="s">
        <v>13</v>
      </c>
      <c r="AU28" s="16" t="s">
        <v>13</v>
      </c>
      <c r="AV28" s="16"/>
      <c r="AW28" s="16" t="s">
        <v>13</v>
      </c>
      <c r="AX28" s="16" t="s">
        <v>13</v>
      </c>
      <c r="AY28" s="16" t="s">
        <v>13</v>
      </c>
      <c r="AZ28" s="16" t="s">
        <v>13</v>
      </c>
      <c r="BA28" s="16" t="s">
        <v>13</v>
      </c>
      <c r="BB28" s="16" t="s">
        <v>13</v>
      </c>
      <c r="BC28" s="16" t="s">
        <v>13</v>
      </c>
      <c r="BD28" s="16" t="s">
        <v>13</v>
      </c>
      <c r="BE28" s="16" t="s">
        <v>13</v>
      </c>
      <c r="BF28" s="16" t="s">
        <v>13</v>
      </c>
      <c r="BG28" s="16" t="s">
        <v>13</v>
      </c>
      <c r="BH28" s="16" t="s">
        <v>13</v>
      </c>
      <c r="BI28" s="16" t="s">
        <v>13</v>
      </c>
      <c r="BJ28" s="16"/>
      <c r="BK28" s="16" t="s">
        <v>13</v>
      </c>
      <c r="BL28" s="16" t="s">
        <v>13</v>
      </c>
      <c r="BM28" s="16" t="s">
        <v>13</v>
      </c>
      <c r="BN28" s="16" t="s">
        <v>13</v>
      </c>
      <c r="BO28" s="16" t="s">
        <v>13</v>
      </c>
      <c r="BP28" s="16" t="s">
        <v>13</v>
      </c>
      <c r="BQ28" s="16" t="s">
        <v>13</v>
      </c>
      <c r="BR28" s="16" t="s">
        <v>13</v>
      </c>
      <c r="BS28" s="16" t="s">
        <v>13</v>
      </c>
      <c r="BT28" s="16" t="s">
        <v>13</v>
      </c>
      <c r="BU28" s="16" t="s">
        <v>13</v>
      </c>
      <c r="BV28" s="16" t="s">
        <v>13</v>
      </c>
      <c r="BW28" s="16" t="s">
        <v>13</v>
      </c>
      <c r="BX28" s="16" t="s">
        <v>13</v>
      </c>
      <c r="BY28" s="16" t="s">
        <v>13</v>
      </c>
      <c r="BZ28" s="16"/>
      <c r="CA28" s="16" t="s">
        <v>13</v>
      </c>
      <c r="CB28" s="16" t="s">
        <v>13</v>
      </c>
      <c r="CC28" s="16" t="s">
        <v>13</v>
      </c>
      <c r="CD28" s="16" t="s">
        <v>13</v>
      </c>
      <c r="CE28" s="16" t="s">
        <v>13</v>
      </c>
      <c r="CF28" s="16" t="s">
        <v>13</v>
      </c>
      <c r="CG28" s="16" t="s">
        <v>13</v>
      </c>
      <c r="CH28" s="16" t="s">
        <v>13</v>
      </c>
      <c r="CI28" s="16" t="s">
        <v>13</v>
      </c>
      <c r="CJ28" s="16" t="s">
        <v>13</v>
      </c>
      <c r="CK28" s="16" t="s">
        <v>13</v>
      </c>
      <c r="CL28" s="16" t="s">
        <v>13</v>
      </c>
      <c r="CM28" s="16" t="s">
        <v>13</v>
      </c>
      <c r="CN28" s="16"/>
      <c r="CO28" s="16" t="s">
        <v>13</v>
      </c>
      <c r="CP28" s="16" t="s">
        <v>13</v>
      </c>
      <c r="CQ28" s="16" t="s">
        <v>13</v>
      </c>
      <c r="CR28" s="16" t="s">
        <v>13</v>
      </c>
      <c r="CS28" s="16" t="s">
        <v>13</v>
      </c>
      <c r="CT28" s="16" t="s">
        <v>13</v>
      </c>
      <c r="CU28" s="16" t="s">
        <v>13</v>
      </c>
      <c r="CV28" s="16"/>
      <c r="CW28" s="16" t="s">
        <v>13</v>
      </c>
      <c r="CX28" s="16" t="s">
        <v>13</v>
      </c>
      <c r="CY28" s="16" t="s">
        <v>13</v>
      </c>
      <c r="CZ28" s="16" t="s">
        <v>13</v>
      </c>
      <c r="DA28" s="16" t="s">
        <v>13</v>
      </c>
      <c r="DB28" s="16" t="s">
        <v>13</v>
      </c>
      <c r="DC28" s="16" t="s">
        <v>13</v>
      </c>
      <c r="DD28" s="16" t="s">
        <v>13</v>
      </c>
      <c r="DE28" s="16" t="s">
        <v>13</v>
      </c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EK28" s="27"/>
      <c r="EL28" s="39"/>
      <c r="EM28" s="39"/>
      <c r="EO28" s="39"/>
      <c r="EP28" s="39"/>
      <c r="EQ28" s="39"/>
    </row>
    <row r="29" spans="1:147" x14ac:dyDescent="0.3">
      <c r="A29" s="16">
        <v>1909</v>
      </c>
      <c r="B29" s="16" t="s">
        <v>13</v>
      </c>
      <c r="C29" s="16" t="s">
        <v>13</v>
      </c>
      <c r="D29" s="16" t="s">
        <v>13</v>
      </c>
      <c r="E29" s="16" t="s">
        <v>13</v>
      </c>
      <c r="F29" s="16" t="s">
        <v>13</v>
      </c>
      <c r="G29" s="16" t="s">
        <v>13</v>
      </c>
      <c r="H29" s="16" t="s">
        <v>13</v>
      </c>
      <c r="I29" s="16" t="s">
        <v>13</v>
      </c>
      <c r="J29" s="16" t="s">
        <v>13</v>
      </c>
      <c r="K29" s="16" t="s">
        <v>13</v>
      </c>
      <c r="L29" s="16" t="s">
        <v>13</v>
      </c>
      <c r="M29" s="16" t="s">
        <v>13</v>
      </c>
      <c r="N29" s="16" t="s">
        <v>13</v>
      </c>
      <c r="O29" s="16" t="s">
        <v>13</v>
      </c>
      <c r="P29" s="16" t="s">
        <v>13</v>
      </c>
      <c r="Q29" s="16" t="s">
        <v>13</v>
      </c>
      <c r="R29" s="16" t="s">
        <v>13</v>
      </c>
      <c r="S29" s="16" t="s">
        <v>13</v>
      </c>
      <c r="T29" s="16" t="s">
        <v>13</v>
      </c>
      <c r="U29" s="16" t="s">
        <v>13</v>
      </c>
      <c r="V29" s="16" t="s">
        <v>13</v>
      </c>
      <c r="W29" s="16" t="s">
        <v>13</v>
      </c>
      <c r="X29" s="16" t="s">
        <v>13</v>
      </c>
      <c r="Y29" s="16" t="s">
        <v>13</v>
      </c>
      <c r="Z29" s="16" t="s">
        <v>13</v>
      </c>
      <c r="AA29" s="16" t="s">
        <v>13</v>
      </c>
      <c r="AB29" s="16" t="s">
        <v>13</v>
      </c>
      <c r="AC29" s="16" t="s">
        <v>13</v>
      </c>
      <c r="AD29" s="16" t="s">
        <v>13</v>
      </c>
      <c r="AE29" s="16" t="s">
        <v>13</v>
      </c>
      <c r="AF29" s="16" t="s">
        <v>13</v>
      </c>
      <c r="AG29" s="16"/>
      <c r="AH29" s="16" t="s">
        <v>13</v>
      </c>
      <c r="AI29" s="16" t="s">
        <v>13</v>
      </c>
      <c r="AJ29" s="16" t="s">
        <v>13</v>
      </c>
      <c r="AK29" s="16" t="s">
        <v>13</v>
      </c>
      <c r="AL29" s="16" t="s">
        <v>13</v>
      </c>
      <c r="AM29" s="16" t="s">
        <v>13</v>
      </c>
      <c r="AN29" s="16" t="s">
        <v>13</v>
      </c>
      <c r="AO29" s="16" t="s">
        <v>13</v>
      </c>
      <c r="AP29" s="16" t="s">
        <v>13</v>
      </c>
      <c r="AQ29" s="16" t="s">
        <v>13</v>
      </c>
      <c r="AR29" s="16" t="s">
        <v>13</v>
      </c>
      <c r="AS29" s="16" t="s">
        <v>13</v>
      </c>
      <c r="AT29" s="16" t="s">
        <v>13</v>
      </c>
      <c r="AU29" s="16" t="s">
        <v>13</v>
      </c>
      <c r="AV29" s="16"/>
      <c r="AW29" s="16" t="s">
        <v>13</v>
      </c>
      <c r="AX29" s="16" t="s">
        <v>13</v>
      </c>
      <c r="AY29" s="16" t="s">
        <v>13</v>
      </c>
      <c r="AZ29" s="16" t="s">
        <v>13</v>
      </c>
      <c r="BA29" s="16" t="s">
        <v>13</v>
      </c>
      <c r="BB29" s="16" t="s">
        <v>13</v>
      </c>
      <c r="BC29" s="16" t="s">
        <v>13</v>
      </c>
      <c r="BD29" s="16" t="s">
        <v>13</v>
      </c>
      <c r="BE29" s="16" t="s">
        <v>13</v>
      </c>
      <c r="BF29" s="16" t="s">
        <v>13</v>
      </c>
      <c r="BG29" s="16" t="s">
        <v>13</v>
      </c>
      <c r="BH29" s="16" t="s">
        <v>13</v>
      </c>
      <c r="BI29" s="16" t="s">
        <v>13</v>
      </c>
      <c r="BJ29" s="16"/>
      <c r="BK29" s="16" t="s">
        <v>13</v>
      </c>
      <c r="BL29" s="16" t="s">
        <v>13</v>
      </c>
      <c r="BM29" s="16" t="s">
        <v>13</v>
      </c>
      <c r="BN29" s="16" t="s">
        <v>13</v>
      </c>
      <c r="BO29" s="16" t="s">
        <v>13</v>
      </c>
      <c r="BP29" s="16" t="s">
        <v>13</v>
      </c>
      <c r="BQ29" s="16" t="s">
        <v>13</v>
      </c>
      <c r="BR29" s="16" t="s">
        <v>13</v>
      </c>
      <c r="BS29" s="16" t="s">
        <v>13</v>
      </c>
      <c r="BT29" s="16" t="s">
        <v>13</v>
      </c>
      <c r="BU29" s="16" t="s">
        <v>13</v>
      </c>
      <c r="BV29" s="16" t="s">
        <v>13</v>
      </c>
      <c r="BW29" s="16" t="s">
        <v>13</v>
      </c>
      <c r="BX29" s="16" t="s">
        <v>13</v>
      </c>
      <c r="BY29" s="16" t="s">
        <v>13</v>
      </c>
      <c r="BZ29" s="16"/>
      <c r="CA29" s="16" t="s">
        <v>13</v>
      </c>
      <c r="CB29" s="16" t="s">
        <v>13</v>
      </c>
      <c r="CC29" s="16" t="s">
        <v>13</v>
      </c>
      <c r="CD29" s="16" t="s">
        <v>13</v>
      </c>
      <c r="CE29" s="16" t="s">
        <v>13</v>
      </c>
      <c r="CF29" s="16" t="s">
        <v>13</v>
      </c>
      <c r="CG29" s="16" t="s">
        <v>13</v>
      </c>
      <c r="CH29" s="16" t="s">
        <v>13</v>
      </c>
      <c r="CI29" s="16" t="s">
        <v>13</v>
      </c>
      <c r="CJ29" s="16" t="s">
        <v>13</v>
      </c>
      <c r="CK29" s="16" t="s">
        <v>13</v>
      </c>
      <c r="CL29" s="16" t="s">
        <v>13</v>
      </c>
      <c r="CM29" s="16" t="s">
        <v>13</v>
      </c>
      <c r="CN29" s="16"/>
      <c r="CO29" s="16" t="s">
        <v>13</v>
      </c>
      <c r="CP29" s="16" t="s">
        <v>13</v>
      </c>
      <c r="CQ29" s="16" t="s">
        <v>13</v>
      </c>
      <c r="CR29" s="16" t="s">
        <v>13</v>
      </c>
      <c r="CS29" s="16" t="s">
        <v>13</v>
      </c>
      <c r="CT29" s="16" t="s">
        <v>13</v>
      </c>
      <c r="CU29" s="16" t="s">
        <v>13</v>
      </c>
      <c r="CV29" s="16"/>
      <c r="CW29" s="16" t="s">
        <v>13</v>
      </c>
      <c r="CX29" s="16" t="s">
        <v>13</v>
      </c>
      <c r="CY29" s="16" t="s">
        <v>13</v>
      </c>
      <c r="CZ29" s="16" t="s">
        <v>13</v>
      </c>
      <c r="DA29" s="16" t="s">
        <v>13</v>
      </c>
      <c r="DB29" s="16" t="s">
        <v>13</v>
      </c>
      <c r="DC29" s="16" t="s">
        <v>13</v>
      </c>
      <c r="DD29" s="16" t="s">
        <v>13</v>
      </c>
      <c r="DE29" s="16" t="s">
        <v>13</v>
      </c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EK29" s="27"/>
      <c r="EL29" s="39"/>
      <c r="EM29" s="39"/>
      <c r="EO29" s="39"/>
      <c r="EP29" s="39"/>
      <c r="EQ29" s="39"/>
    </row>
    <row r="30" spans="1:147" x14ac:dyDescent="0.3">
      <c r="A30" s="16">
        <v>1910</v>
      </c>
      <c r="B30" s="16" t="s">
        <v>13</v>
      </c>
      <c r="C30" s="16" t="s">
        <v>13</v>
      </c>
      <c r="D30" s="16" t="s">
        <v>13</v>
      </c>
      <c r="E30" s="16" t="s">
        <v>13</v>
      </c>
      <c r="F30" s="16" t="s">
        <v>13</v>
      </c>
      <c r="G30" s="16" t="s">
        <v>13</v>
      </c>
      <c r="H30" s="16" t="s">
        <v>13</v>
      </c>
      <c r="I30" s="16" t="s">
        <v>13</v>
      </c>
      <c r="J30" s="16" t="s">
        <v>13</v>
      </c>
      <c r="K30" s="16" t="s">
        <v>13</v>
      </c>
      <c r="L30" s="16" t="s">
        <v>13</v>
      </c>
      <c r="M30" s="16" t="s">
        <v>13</v>
      </c>
      <c r="N30" s="16" t="s">
        <v>13</v>
      </c>
      <c r="O30" s="16" t="s">
        <v>13</v>
      </c>
      <c r="P30" s="16" t="s">
        <v>13</v>
      </c>
      <c r="Q30" s="16" t="s">
        <v>13</v>
      </c>
      <c r="R30" s="16" t="s">
        <v>13</v>
      </c>
      <c r="S30" s="16" t="s">
        <v>13</v>
      </c>
      <c r="T30" s="16" t="s">
        <v>13</v>
      </c>
      <c r="U30" s="16" t="s">
        <v>13</v>
      </c>
      <c r="V30" s="16" t="s">
        <v>13</v>
      </c>
      <c r="W30" s="16" t="s">
        <v>13</v>
      </c>
      <c r="X30" s="16" t="s">
        <v>13</v>
      </c>
      <c r="Y30" s="16" t="s">
        <v>13</v>
      </c>
      <c r="Z30" s="16" t="s">
        <v>13</v>
      </c>
      <c r="AA30" s="16" t="s">
        <v>13</v>
      </c>
      <c r="AB30" s="16" t="s">
        <v>13</v>
      </c>
      <c r="AC30" s="16" t="s">
        <v>13</v>
      </c>
      <c r="AD30" s="16" t="s">
        <v>13</v>
      </c>
      <c r="AE30" s="16" t="s">
        <v>13</v>
      </c>
      <c r="AF30" s="16" t="s">
        <v>13</v>
      </c>
      <c r="AG30" s="16"/>
      <c r="AH30" s="16" t="s">
        <v>13</v>
      </c>
      <c r="AI30" s="16" t="s">
        <v>13</v>
      </c>
      <c r="AJ30" s="16" t="s">
        <v>13</v>
      </c>
      <c r="AK30" s="16" t="s">
        <v>13</v>
      </c>
      <c r="AL30" s="16" t="s">
        <v>13</v>
      </c>
      <c r="AM30" s="16" t="s">
        <v>13</v>
      </c>
      <c r="AN30" s="16" t="s">
        <v>13</v>
      </c>
      <c r="AO30" s="16" t="s">
        <v>13</v>
      </c>
      <c r="AP30" s="16" t="s">
        <v>13</v>
      </c>
      <c r="AQ30" s="16" t="s">
        <v>13</v>
      </c>
      <c r="AR30" s="16" t="s">
        <v>13</v>
      </c>
      <c r="AS30" s="16" t="s">
        <v>13</v>
      </c>
      <c r="AT30" s="16" t="s">
        <v>13</v>
      </c>
      <c r="AU30" s="16" t="s">
        <v>13</v>
      </c>
      <c r="AV30" s="16"/>
      <c r="AW30" s="16" t="s">
        <v>13</v>
      </c>
      <c r="AX30" s="16" t="s">
        <v>13</v>
      </c>
      <c r="AY30" s="16" t="s">
        <v>13</v>
      </c>
      <c r="AZ30" s="16" t="s">
        <v>13</v>
      </c>
      <c r="BA30" s="16" t="s">
        <v>13</v>
      </c>
      <c r="BB30" s="16" t="s">
        <v>13</v>
      </c>
      <c r="BC30" s="16" t="s">
        <v>13</v>
      </c>
      <c r="BD30" s="16" t="s">
        <v>13</v>
      </c>
      <c r="BE30" s="16" t="s">
        <v>13</v>
      </c>
      <c r="BF30" s="16" t="s">
        <v>13</v>
      </c>
      <c r="BG30" s="16" t="s">
        <v>13</v>
      </c>
      <c r="BH30" s="16" t="s">
        <v>13</v>
      </c>
      <c r="BI30" s="16" t="s">
        <v>13</v>
      </c>
      <c r="BJ30" s="16"/>
      <c r="BK30" s="16" t="s">
        <v>13</v>
      </c>
      <c r="BL30" s="16" t="s">
        <v>13</v>
      </c>
      <c r="BM30" s="16" t="s">
        <v>13</v>
      </c>
      <c r="BN30" s="16" t="s">
        <v>13</v>
      </c>
      <c r="BO30" s="16" t="s">
        <v>13</v>
      </c>
      <c r="BP30" s="16" t="s">
        <v>13</v>
      </c>
      <c r="BQ30" s="16" t="s">
        <v>13</v>
      </c>
      <c r="BR30" s="16" t="s">
        <v>13</v>
      </c>
      <c r="BS30" s="16" t="s">
        <v>13</v>
      </c>
      <c r="BT30" s="16" t="s">
        <v>13</v>
      </c>
      <c r="BU30" s="16" t="s">
        <v>13</v>
      </c>
      <c r="BV30" s="16" t="s">
        <v>13</v>
      </c>
      <c r="BW30" s="16" t="s">
        <v>13</v>
      </c>
      <c r="BX30" s="16" t="s">
        <v>13</v>
      </c>
      <c r="BY30" s="16" t="s">
        <v>13</v>
      </c>
      <c r="BZ30" s="16"/>
      <c r="CA30" s="16" t="s">
        <v>13</v>
      </c>
      <c r="CB30" s="16" t="s">
        <v>13</v>
      </c>
      <c r="CC30" s="16" t="s">
        <v>13</v>
      </c>
      <c r="CD30" s="16" t="s">
        <v>13</v>
      </c>
      <c r="CE30" s="16" t="s">
        <v>13</v>
      </c>
      <c r="CF30" s="16" t="s">
        <v>13</v>
      </c>
      <c r="CG30" s="16" t="s">
        <v>13</v>
      </c>
      <c r="CH30" s="16" t="s">
        <v>13</v>
      </c>
      <c r="CI30" s="16" t="s">
        <v>13</v>
      </c>
      <c r="CJ30" s="16" t="s">
        <v>13</v>
      </c>
      <c r="CK30" s="16" t="s">
        <v>13</v>
      </c>
      <c r="CL30" s="16" t="s">
        <v>13</v>
      </c>
      <c r="CM30" s="16" t="s">
        <v>13</v>
      </c>
      <c r="CN30" s="16"/>
      <c r="CO30" s="16" t="s">
        <v>13</v>
      </c>
      <c r="CP30" s="16" t="s">
        <v>13</v>
      </c>
      <c r="CQ30" s="16" t="s">
        <v>13</v>
      </c>
      <c r="CR30" s="16" t="s">
        <v>13</v>
      </c>
      <c r="CS30" s="16" t="s">
        <v>13</v>
      </c>
      <c r="CT30" s="16" t="s">
        <v>13</v>
      </c>
      <c r="CU30" s="16" t="s">
        <v>13</v>
      </c>
      <c r="CV30" s="16"/>
      <c r="CW30" s="16" t="s">
        <v>13</v>
      </c>
      <c r="CX30" s="16" t="s">
        <v>13</v>
      </c>
      <c r="CY30" s="16" t="s">
        <v>13</v>
      </c>
      <c r="CZ30" s="16" t="s">
        <v>13</v>
      </c>
      <c r="DA30" s="16" t="s">
        <v>13</v>
      </c>
      <c r="DB30" s="16" t="s">
        <v>13</v>
      </c>
      <c r="DC30" s="16" t="s">
        <v>13</v>
      </c>
      <c r="DD30" s="16" t="s">
        <v>13</v>
      </c>
      <c r="DE30" s="16" t="s">
        <v>13</v>
      </c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EK30" s="27"/>
      <c r="EL30" s="39"/>
      <c r="EM30" s="39"/>
      <c r="EO30" s="39"/>
      <c r="EP30" s="39"/>
      <c r="EQ30" s="39"/>
    </row>
    <row r="31" spans="1:147" x14ac:dyDescent="0.3">
      <c r="A31" s="16">
        <v>1911</v>
      </c>
      <c r="B31" s="16" t="s">
        <v>13</v>
      </c>
      <c r="C31" s="16" t="s">
        <v>13</v>
      </c>
      <c r="D31" s="16" t="s">
        <v>13</v>
      </c>
      <c r="E31" s="16" t="s">
        <v>13</v>
      </c>
      <c r="F31" s="16" t="s">
        <v>13</v>
      </c>
      <c r="G31" s="16" t="s">
        <v>13</v>
      </c>
      <c r="H31" s="16" t="s">
        <v>13</v>
      </c>
      <c r="I31" s="16" t="s">
        <v>13</v>
      </c>
      <c r="J31" s="16" t="s">
        <v>13</v>
      </c>
      <c r="K31" s="16" t="s">
        <v>13</v>
      </c>
      <c r="L31" s="16" t="s">
        <v>13</v>
      </c>
      <c r="M31" s="16" t="s">
        <v>13</v>
      </c>
      <c r="N31" s="16" t="s">
        <v>13</v>
      </c>
      <c r="O31" s="16" t="s">
        <v>13</v>
      </c>
      <c r="P31" s="16" t="s">
        <v>13</v>
      </c>
      <c r="Q31" s="16" t="s">
        <v>13</v>
      </c>
      <c r="R31" s="16" t="s">
        <v>13</v>
      </c>
      <c r="S31" s="16" t="s">
        <v>13</v>
      </c>
      <c r="T31" s="16" t="s">
        <v>13</v>
      </c>
      <c r="U31" s="16" t="s">
        <v>13</v>
      </c>
      <c r="V31" s="16" t="s">
        <v>13</v>
      </c>
      <c r="W31" s="16" t="s">
        <v>13</v>
      </c>
      <c r="X31" s="16" t="s">
        <v>13</v>
      </c>
      <c r="Y31" s="16" t="s">
        <v>13</v>
      </c>
      <c r="Z31" s="16" t="s">
        <v>13</v>
      </c>
      <c r="AA31" s="16" t="s">
        <v>13</v>
      </c>
      <c r="AB31" s="16" t="s">
        <v>13</v>
      </c>
      <c r="AC31" s="16" t="s">
        <v>13</v>
      </c>
      <c r="AD31" s="16" t="s">
        <v>13</v>
      </c>
      <c r="AE31" s="16" t="s">
        <v>13</v>
      </c>
      <c r="AF31" s="16" t="s">
        <v>13</v>
      </c>
      <c r="AG31" s="16"/>
      <c r="AH31" s="16" t="s">
        <v>13</v>
      </c>
      <c r="AI31" s="16" t="s">
        <v>13</v>
      </c>
      <c r="AJ31" s="16" t="s">
        <v>13</v>
      </c>
      <c r="AK31" s="16" t="s">
        <v>13</v>
      </c>
      <c r="AL31" s="16" t="s">
        <v>13</v>
      </c>
      <c r="AM31" s="16" t="s">
        <v>13</v>
      </c>
      <c r="AN31" s="16" t="s">
        <v>13</v>
      </c>
      <c r="AO31" s="16" t="s">
        <v>13</v>
      </c>
      <c r="AP31" s="16" t="s">
        <v>13</v>
      </c>
      <c r="AQ31" s="16" t="s">
        <v>13</v>
      </c>
      <c r="AR31" s="16" t="s">
        <v>13</v>
      </c>
      <c r="AS31" s="16" t="s">
        <v>13</v>
      </c>
      <c r="AT31" s="16" t="s">
        <v>13</v>
      </c>
      <c r="AU31" s="16" t="s">
        <v>13</v>
      </c>
      <c r="AV31" s="16"/>
      <c r="AW31" s="16" t="s">
        <v>13</v>
      </c>
      <c r="AX31" s="16" t="s">
        <v>13</v>
      </c>
      <c r="AY31" s="16" t="s">
        <v>13</v>
      </c>
      <c r="AZ31" s="16" t="s">
        <v>13</v>
      </c>
      <c r="BA31" s="16" t="s">
        <v>13</v>
      </c>
      <c r="BB31" s="16" t="s">
        <v>13</v>
      </c>
      <c r="BC31" s="16" t="s">
        <v>13</v>
      </c>
      <c r="BD31" s="16" t="s">
        <v>13</v>
      </c>
      <c r="BE31" s="16" t="s">
        <v>13</v>
      </c>
      <c r="BF31" s="16" t="s">
        <v>13</v>
      </c>
      <c r="BG31" s="16" t="s">
        <v>13</v>
      </c>
      <c r="BH31" s="16" t="s">
        <v>13</v>
      </c>
      <c r="BI31" s="16" t="s">
        <v>13</v>
      </c>
      <c r="BJ31" s="16"/>
      <c r="BK31" s="16" t="s">
        <v>13</v>
      </c>
      <c r="BL31" s="16" t="s">
        <v>13</v>
      </c>
      <c r="BM31" s="16" t="s">
        <v>13</v>
      </c>
      <c r="BN31" s="16" t="s">
        <v>13</v>
      </c>
      <c r="BO31" s="16" t="s">
        <v>13</v>
      </c>
      <c r="BP31" s="16" t="s">
        <v>13</v>
      </c>
      <c r="BQ31" s="16" t="s">
        <v>13</v>
      </c>
      <c r="BR31" s="16" t="s">
        <v>13</v>
      </c>
      <c r="BS31" s="16" t="s">
        <v>13</v>
      </c>
      <c r="BT31" s="16" t="s">
        <v>13</v>
      </c>
      <c r="BU31" s="16" t="s">
        <v>13</v>
      </c>
      <c r="BV31" s="16" t="s">
        <v>13</v>
      </c>
      <c r="BW31" s="16" t="s">
        <v>13</v>
      </c>
      <c r="BX31" s="16" t="s">
        <v>13</v>
      </c>
      <c r="BY31" s="16" t="s">
        <v>13</v>
      </c>
      <c r="BZ31" s="16"/>
      <c r="CA31" s="16" t="s">
        <v>13</v>
      </c>
      <c r="CB31" s="16" t="s">
        <v>13</v>
      </c>
      <c r="CC31" s="16" t="s">
        <v>13</v>
      </c>
      <c r="CD31" s="16" t="s">
        <v>13</v>
      </c>
      <c r="CE31" s="16" t="s">
        <v>13</v>
      </c>
      <c r="CF31" s="16" t="s">
        <v>13</v>
      </c>
      <c r="CG31" s="16" t="s">
        <v>13</v>
      </c>
      <c r="CH31" s="16" t="s">
        <v>13</v>
      </c>
      <c r="CI31" s="16" t="s">
        <v>13</v>
      </c>
      <c r="CJ31" s="16" t="s">
        <v>13</v>
      </c>
      <c r="CK31" s="16" t="s">
        <v>13</v>
      </c>
      <c r="CL31" s="16" t="s">
        <v>13</v>
      </c>
      <c r="CM31" s="16" t="s">
        <v>13</v>
      </c>
      <c r="CN31" s="16"/>
      <c r="CO31" s="16" t="s">
        <v>13</v>
      </c>
      <c r="CP31" s="16" t="s">
        <v>13</v>
      </c>
      <c r="CQ31" s="16" t="s">
        <v>13</v>
      </c>
      <c r="CR31" s="16" t="s">
        <v>13</v>
      </c>
      <c r="CS31" s="16" t="s">
        <v>13</v>
      </c>
      <c r="CT31" s="16" t="s">
        <v>13</v>
      </c>
      <c r="CU31" s="16" t="s">
        <v>13</v>
      </c>
      <c r="CV31" s="16"/>
      <c r="CW31" s="16" t="s">
        <v>13</v>
      </c>
      <c r="CX31" s="16" t="s">
        <v>13</v>
      </c>
      <c r="CY31" s="16" t="s">
        <v>13</v>
      </c>
      <c r="CZ31" s="16" t="s">
        <v>13</v>
      </c>
      <c r="DA31" s="16" t="s">
        <v>13</v>
      </c>
      <c r="DB31" s="16" t="s">
        <v>13</v>
      </c>
      <c r="DC31" s="16" t="s">
        <v>13</v>
      </c>
      <c r="DD31" s="16" t="s">
        <v>13</v>
      </c>
      <c r="DE31" s="16" t="s">
        <v>13</v>
      </c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EK31" s="27"/>
      <c r="EL31" s="39"/>
      <c r="EM31" s="39"/>
      <c r="EO31" s="39"/>
      <c r="EP31" s="39"/>
      <c r="EQ31" s="39"/>
    </row>
    <row r="32" spans="1:147" x14ac:dyDescent="0.3">
      <c r="A32" s="16">
        <v>1912</v>
      </c>
      <c r="B32" s="16" t="s">
        <v>13</v>
      </c>
      <c r="C32" s="16" t="s">
        <v>13</v>
      </c>
      <c r="D32" s="16" t="s">
        <v>13</v>
      </c>
      <c r="E32" s="16" t="s">
        <v>13</v>
      </c>
      <c r="F32" s="16" t="s">
        <v>13</v>
      </c>
      <c r="G32" s="16" t="s">
        <v>13</v>
      </c>
      <c r="H32" s="16" t="s">
        <v>13</v>
      </c>
      <c r="I32" s="16" t="s">
        <v>13</v>
      </c>
      <c r="J32" s="16" t="s">
        <v>13</v>
      </c>
      <c r="K32" s="16" t="s">
        <v>13</v>
      </c>
      <c r="L32" s="16" t="s">
        <v>13</v>
      </c>
      <c r="M32" s="16" t="s">
        <v>13</v>
      </c>
      <c r="N32" s="16" t="s">
        <v>13</v>
      </c>
      <c r="O32" s="16" t="s">
        <v>13</v>
      </c>
      <c r="P32" s="16" t="s">
        <v>13</v>
      </c>
      <c r="Q32" s="16" t="s">
        <v>13</v>
      </c>
      <c r="R32" s="16" t="s">
        <v>13</v>
      </c>
      <c r="S32" s="16" t="s">
        <v>13</v>
      </c>
      <c r="T32" s="16" t="s">
        <v>13</v>
      </c>
      <c r="U32" s="16" t="s">
        <v>13</v>
      </c>
      <c r="V32" s="16" t="s">
        <v>13</v>
      </c>
      <c r="W32" s="16" t="s">
        <v>13</v>
      </c>
      <c r="X32" s="16" t="s">
        <v>13</v>
      </c>
      <c r="Y32" s="16" t="s">
        <v>13</v>
      </c>
      <c r="Z32" s="16" t="s">
        <v>13</v>
      </c>
      <c r="AA32" s="16" t="s">
        <v>13</v>
      </c>
      <c r="AB32" s="16" t="s">
        <v>13</v>
      </c>
      <c r="AC32" s="16" t="s">
        <v>13</v>
      </c>
      <c r="AD32" s="16" t="s">
        <v>13</v>
      </c>
      <c r="AE32" s="16" t="s">
        <v>13</v>
      </c>
      <c r="AF32" s="16" t="s">
        <v>13</v>
      </c>
      <c r="AG32" s="16"/>
      <c r="AH32" s="16" t="s">
        <v>13</v>
      </c>
      <c r="AI32" s="16" t="s">
        <v>13</v>
      </c>
      <c r="AJ32" s="16" t="s">
        <v>13</v>
      </c>
      <c r="AK32" s="16" t="s">
        <v>13</v>
      </c>
      <c r="AL32" s="16" t="s">
        <v>13</v>
      </c>
      <c r="AM32" s="16" t="s">
        <v>13</v>
      </c>
      <c r="AN32" s="16" t="s">
        <v>13</v>
      </c>
      <c r="AO32" s="16" t="s">
        <v>13</v>
      </c>
      <c r="AP32" s="16" t="s">
        <v>13</v>
      </c>
      <c r="AQ32" s="16" t="s">
        <v>13</v>
      </c>
      <c r="AR32" s="16" t="s">
        <v>13</v>
      </c>
      <c r="AS32" s="16" t="s">
        <v>13</v>
      </c>
      <c r="AT32" s="16" t="s">
        <v>13</v>
      </c>
      <c r="AU32" s="16" t="s">
        <v>13</v>
      </c>
      <c r="AV32" s="16"/>
      <c r="AW32" s="16" t="s">
        <v>13</v>
      </c>
      <c r="AX32" s="16" t="s">
        <v>13</v>
      </c>
      <c r="AY32" s="16" t="s">
        <v>13</v>
      </c>
      <c r="AZ32" s="16" t="s">
        <v>13</v>
      </c>
      <c r="BA32" s="16" t="s">
        <v>13</v>
      </c>
      <c r="BB32" s="16" t="s">
        <v>13</v>
      </c>
      <c r="BC32" s="16" t="s">
        <v>13</v>
      </c>
      <c r="BD32" s="16" t="s">
        <v>13</v>
      </c>
      <c r="BE32" s="16" t="s">
        <v>13</v>
      </c>
      <c r="BF32" s="16" t="s">
        <v>13</v>
      </c>
      <c r="BG32" s="16" t="s">
        <v>13</v>
      </c>
      <c r="BH32" s="16" t="s">
        <v>13</v>
      </c>
      <c r="BI32" s="16" t="s">
        <v>13</v>
      </c>
      <c r="BJ32" s="16"/>
      <c r="BK32" s="16" t="s">
        <v>13</v>
      </c>
      <c r="BL32" s="16" t="s">
        <v>13</v>
      </c>
      <c r="BM32" s="16" t="s">
        <v>13</v>
      </c>
      <c r="BN32" s="16" t="s">
        <v>13</v>
      </c>
      <c r="BO32" s="16" t="s">
        <v>13</v>
      </c>
      <c r="BP32" s="16" t="s">
        <v>13</v>
      </c>
      <c r="BQ32" s="16" t="s">
        <v>13</v>
      </c>
      <c r="BR32" s="16" t="s">
        <v>13</v>
      </c>
      <c r="BS32" s="16" t="s">
        <v>13</v>
      </c>
      <c r="BT32" s="16" t="s">
        <v>13</v>
      </c>
      <c r="BU32" s="16" t="s">
        <v>13</v>
      </c>
      <c r="BV32" s="16" t="s">
        <v>13</v>
      </c>
      <c r="BW32" s="16" t="s">
        <v>13</v>
      </c>
      <c r="BX32" s="16" t="s">
        <v>13</v>
      </c>
      <c r="BY32" s="16" t="s">
        <v>13</v>
      </c>
      <c r="BZ32" s="16"/>
      <c r="CA32" s="16" t="s">
        <v>13</v>
      </c>
      <c r="CB32" s="16" t="s">
        <v>13</v>
      </c>
      <c r="CC32" s="16" t="s">
        <v>13</v>
      </c>
      <c r="CD32" s="16" t="s">
        <v>13</v>
      </c>
      <c r="CE32" s="16" t="s">
        <v>13</v>
      </c>
      <c r="CF32" s="16" t="s">
        <v>13</v>
      </c>
      <c r="CG32" s="16" t="s">
        <v>13</v>
      </c>
      <c r="CH32" s="16" t="s">
        <v>13</v>
      </c>
      <c r="CI32" s="16" t="s">
        <v>13</v>
      </c>
      <c r="CJ32" s="16" t="s">
        <v>13</v>
      </c>
      <c r="CK32" s="16" t="s">
        <v>13</v>
      </c>
      <c r="CL32" s="16" t="s">
        <v>13</v>
      </c>
      <c r="CM32" s="16" t="s">
        <v>13</v>
      </c>
      <c r="CN32" s="16"/>
      <c r="CO32" s="16" t="s">
        <v>13</v>
      </c>
      <c r="CP32" s="16" t="s">
        <v>13</v>
      </c>
      <c r="CQ32" s="16" t="s">
        <v>13</v>
      </c>
      <c r="CR32" s="16" t="s">
        <v>13</v>
      </c>
      <c r="CS32" s="16" t="s">
        <v>13</v>
      </c>
      <c r="CT32" s="16" t="s">
        <v>13</v>
      </c>
      <c r="CU32" s="16" t="s">
        <v>13</v>
      </c>
      <c r="CV32" s="16"/>
      <c r="CW32" s="16" t="s">
        <v>13</v>
      </c>
      <c r="CX32" s="16" t="s">
        <v>13</v>
      </c>
      <c r="CY32" s="16" t="s">
        <v>13</v>
      </c>
      <c r="CZ32" s="16" t="s">
        <v>13</v>
      </c>
      <c r="DA32" s="16" t="s">
        <v>13</v>
      </c>
      <c r="DB32" s="16" t="s">
        <v>13</v>
      </c>
      <c r="DC32" s="16" t="s">
        <v>13</v>
      </c>
      <c r="DD32" s="16" t="s">
        <v>13</v>
      </c>
      <c r="DE32" s="16" t="s">
        <v>13</v>
      </c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EK32" s="27"/>
      <c r="EL32" s="39"/>
      <c r="EM32" s="39"/>
      <c r="EO32" s="39"/>
      <c r="EP32" s="39"/>
      <c r="EQ32" s="39"/>
    </row>
    <row r="33" spans="1:147" x14ac:dyDescent="0.3">
      <c r="A33" s="16">
        <v>1913</v>
      </c>
      <c r="B33" s="16" t="s">
        <v>13</v>
      </c>
      <c r="C33" s="16" t="s">
        <v>13</v>
      </c>
      <c r="D33" s="16" t="s">
        <v>13</v>
      </c>
      <c r="E33" s="16" t="s">
        <v>13</v>
      </c>
      <c r="F33" s="16" t="s">
        <v>13</v>
      </c>
      <c r="G33" s="16" t="s">
        <v>13</v>
      </c>
      <c r="H33" s="16" t="s">
        <v>13</v>
      </c>
      <c r="I33" s="16" t="s">
        <v>13</v>
      </c>
      <c r="J33" s="16" t="s">
        <v>13</v>
      </c>
      <c r="K33" s="16" t="s">
        <v>13</v>
      </c>
      <c r="L33" s="16" t="s">
        <v>13</v>
      </c>
      <c r="M33" s="16" t="s">
        <v>13</v>
      </c>
      <c r="N33" s="16" t="s">
        <v>13</v>
      </c>
      <c r="O33" s="16" t="s">
        <v>13</v>
      </c>
      <c r="P33" s="16" t="s">
        <v>13</v>
      </c>
      <c r="Q33" s="16" t="s">
        <v>13</v>
      </c>
      <c r="R33" s="16" t="s">
        <v>13</v>
      </c>
      <c r="S33" s="16" t="s">
        <v>13</v>
      </c>
      <c r="T33" s="16" t="s">
        <v>13</v>
      </c>
      <c r="U33" s="16" t="s">
        <v>13</v>
      </c>
      <c r="V33" s="16" t="s">
        <v>13</v>
      </c>
      <c r="W33" s="16" t="s">
        <v>13</v>
      </c>
      <c r="X33" s="16" t="s">
        <v>13</v>
      </c>
      <c r="Y33" s="16" t="s">
        <v>13</v>
      </c>
      <c r="Z33" s="16" t="s">
        <v>13</v>
      </c>
      <c r="AA33" s="16" t="s">
        <v>13</v>
      </c>
      <c r="AB33" s="16" t="s">
        <v>13</v>
      </c>
      <c r="AC33" s="16" t="s">
        <v>13</v>
      </c>
      <c r="AD33" s="16" t="s">
        <v>13</v>
      </c>
      <c r="AE33" s="16" t="s">
        <v>13</v>
      </c>
      <c r="AF33" s="16" t="s">
        <v>13</v>
      </c>
      <c r="AG33" s="16"/>
      <c r="AH33" s="16" t="s">
        <v>13</v>
      </c>
      <c r="AI33" s="16" t="s">
        <v>13</v>
      </c>
      <c r="AJ33" s="16" t="s">
        <v>13</v>
      </c>
      <c r="AK33" s="16" t="s">
        <v>13</v>
      </c>
      <c r="AL33" s="16" t="s">
        <v>13</v>
      </c>
      <c r="AM33" s="16" t="s">
        <v>13</v>
      </c>
      <c r="AN33" s="16" t="s">
        <v>13</v>
      </c>
      <c r="AO33" s="16" t="s">
        <v>13</v>
      </c>
      <c r="AP33" s="16" t="s">
        <v>13</v>
      </c>
      <c r="AQ33" s="16" t="s">
        <v>13</v>
      </c>
      <c r="AR33" s="16" t="s">
        <v>13</v>
      </c>
      <c r="AS33" s="16" t="s">
        <v>13</v>
      </c>
      <c r="AT33" s="16" t="s">
        <v>13</v>
      </c>
      <c r="AU33" s="16" t="s">
        <v>13</v>
      </c>
      <c r="AV33" s="16"/>
      <c r="AW33" s="16" t="s">
        <v>13</v>
      </c>
      <c r="AX33" s="16" t="s">
        <v>13</v>
      </c>
      <c r="AY33" s="16" t="s">
        <v>13</v>
      </c>
      <c r="AZ33" s="16" t="s">
        <v>13</v>
      </c>
      <c r="BA33" s="16" t="s">
        <v>13</v>
      </c>
      <c r="BB33" s="16" t="s">
        <v>13</v>
      </c>
      <c r="BC33" s="16" t="s">
        <v>13</v>
      </c>
      <c r="BD33" s="16" t="s">
        <v>13</v>
      </c>
      <c r="BE33" s="16" t="s">
        <v>13</v>
      </c>
      <c r="BF33" s="16" t="s">
        <v>13</v>
      </c>
      <c r="BG33" s="16" t="s">
        <v>13</v>
      </c>
      <c r="BH33" s="16" t="s">
        <v>13</v>
      </c>
      <c r="BI33" s="16" t="s">
        <v>13</v>
      </c>
      <c r="BJ33" s="16"/>
      <c r="BK33" s="16" t="s">
        <v>13</v>
      </c>
      <c r="BL33" s="16" t="s">
        <v>13</v>
      </c>
      <c r="BM33" s="16" t="s">
        <v>13</v>
      </c>
      <c r="BN33" s="16" t="s">
        <v>13</v>
      </c>
      <c r="BO33" s="16" t="s">
        <v>13</v>
      </c>
      <c r="BP33" s="16" t="s">
        <v>13</v>
      </c>
      <c r="BQ33" s="16" t="s">
        <v>13</v>
      </c>
      <c r="BR33" s="16" t="s">
        <v>13</v>
      </c>
      <c r="BS33" s="16" t="s">
        <v>13</v>
      </c>
      <c r="BT33" s="16" t="s">
        <v>13</v>
      </c>
      <c r="BU33" s="16" t="s">
        <v>13</v>
      </c>
      <c r="BV33" s="16" t="s">
        <v>13</v>
      </c>
      <c r="BW33" s="16" t="s">
        <v>13</v>
      </c>
      <c r="BX33" s="16" t="s">
        <v>13</v>
      </c>
      <c r="BY33" s="16" t="s">
        <v>13</v>
      </c>
      <c r="BZ33" s="16"/>
      <c r="CA33" s="16" t="s">
        <v>13</v>
      </c>
      <c r="CB33" s="16" t="s">
        <v>13</v>
      </c>
      <c r="CC33" s="16" t="s">
        <v>13</v>
      </c>
      <c r="CD33" s="16" t="s">
        <v>13</v>
      </c>
      <c r="CE33" s="16" t="s">
        <v>13</v>
      </c>
      <c r="CF33" s="16" t="s">
        <v>13</v>
      </c>
      <c r="CG33" s="16" t="s">
        <v>13</v>
      </c>
      <c r="CH33" s="16" t="s">
        <v>13</v>
      </c>
      <c r="CI33" s="16" t="s">
        <v>13</v>
      </c>
      <c r="CJ33" s="16" t="s">
        <v>13</v>
      </c>
      <c r="CK33" s="16" t="s">
        <v>13</v>
      </c>
      <c r="CL33" s="16" t="s">
        <v>13</v>
      </c>
      <c r="CM33" s="16" t="s">
        <v>13</v>
      </c>
      <c r="CN33" s="16"/>
      <c r="CO33" s="16" t="s">
        <v>13</v>
      </c>
      <c r="CP33" s="16" t="s">
        <v>13</v>
      </c>
      <c r="CQ33" s="16" t="s">
        <v>13</v>
      </c>
      <c r="CR33" s="16" t="s">
        <v>13</v>
      </c>
      <c r="CS33" s="16" t="s">
        <v>13</v>
      </c>
      <c r="CT33" s="16" t="s">
        <v>13</v>
      </c>
      <c r="CU33" s="16" t="s">
        <v>13</v>
      </c>
      <c r="CV33" s="16"/>
      <c r="CW33" s="16" t="s">
        <v>13</v>
      </c>
      <c r="CX33" s="16" t="s">
        <v>13</v>
      </c>
      <c r="CY33" s="16" t="s">
        <v>13</v>
      </c>
      <c r="CZ33" s="16" t="s">
        <v>13</v>
      </c>
      <c r="DA33" s="16" t="s">
        <v>13</v>
      </c>
      <c r="DB33" s="16" t="s">
        <v>13</v>
      </c>
      <c r="DC33" s="16" t="s">
        <v>13</v>
      </c>
      <c r="DD33" s="16" t="s">
        <v>13</v>
      </c>
      <c r="DE33" s="16" t="s">
        <v>13</v>
      </c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EK33" s="27"/>
      <c r="EL33" s="39"/>
      <c r="EM33" s="39"/>
      <c r="EO33" s="39"/>
      <c r="EP33" s="39"/>
      <c r="EQ33" s="39"/>
    </row>
    <row r="34" spans="1:147" x14ac:dyDescent="0.3">
      <c r="A34" s="16">
        <v>1914</v>
      </c>
      <c r="B34" s="16" t="s">
        <v>13</v>
      </c>
      <c r="C34" s="16" t="s">
        <v>13</v>
      </c>
      <c r="D34" s="16" t="s">
        <v>13</v>
      </c>
      <c r="E34" s="16" t="s">
        <v>13</v>
      </c>
      <c r="F34" s="16" t="s">
        <v>13</v>
      </c>
      <c r="G34" s="16" t="s">
        <v>13</v>
      </c>
      <c r="H34" s="16" t="s">
        <v>13</v>
      </c>
      <c r="I34" s="16" t="s">
        <v>13</v>
      </c>
      <c r="J34" s="16" t="s">
        <v>13</v>
      </c>
      <c r="K34" s="16" t="s">
        <v>13</v>
      </c>
      <c r="L34" s="16" t="s">
        <v>13</v>
      </c>
      <c r="M34" s="16" t="s">
        <v>13</v>
      </c>
      <c r="N34" s="16" t="s">
        <v>13</v>
      </c>
      <c r="O34" s="16" t="s">
        <v>13</v>
      </c>
      <c r="P34" s="16" t="s">
        <v>13</v>
      </c>
      <c r="Q34" s="16" t="s">
        <v>13</v>
      </c>
      <c r="R34" s="16" t="s">
        <v>13</v>
      </c>
      <c r="S34" s="16" t="s">
        <v>13</v>
      </c>
      <c r="T34" s="16" t="s">
        <v>13</v>
      </c>
      <c r="U34" s="16" t="s">
        <v>13</v>
      </c>
      <c r="V34" s="16" t="s">
        <v>13</v>
      </c>
      <c r="W34" s="16" t="s">
        <v>13</v>
      </c>
      <c r="X34" s="16" t="s">
        <v>13</v>
      </c>
      <c r="Y34" s="16" t="s">
        <v>13</v>
      </c>
      <c r="Z34" s="16" t="s">
        <v>13</v>
      </c>
      <c r="AA34" s="16" t="s">
        <v>13</v>
      </c>
      <c r="AB34" s="16" t="s">
        <v>13</v>
      </c>
      <c r="AC34" s="16" t="s">
        <v>13</v>
      </c>
      <c r="AD34" s="16" t="s">
        <v>13</v>
      </c>
      <c r="AE34" s="16" t="s">
        <v>13</v>
      </c>
      <c r="AF34" s="16" t="s">
        <v>13</v>
      </c>
      <c r="AG34" s="16"/>
      <c r="AH34" s="16" t="s">
        <v>13</v>
      </c>
      <c r="AI34" s="16" t="s">
        <v>13</v>
      </c>
      <c r="AJ34" s="16" t="s">
        <v>13</v>
      </c>
      <c r="AK34" s="16" t="s">
        <v>13</v>
      </c>
      <c r="AL34" s="16" t="s">
        <v>13</v>
      </c>
      <c r="AM34" s="16" t="s">
        <v>13</v>
      </c>
      <c r="AN34" s="16" t="s">
        <v>13</v>
      </c>
      <c r="AO34" s="16" t="s">
        <v>13</v>
      </c>
      <c r="AP34" s="16" t="s">
        <v>13</v>
      </c>
      <c r="AQ34" s="16" t="s">
        <v>13</v>
      </c>
      <c r="AR34" s="16" t="s">
        <v>13</v>
      </c>
      <c r="AS34" s="16" t="s">
        <v>13</v>
      </c>
      <c r="AT34" s="16" t="s">
        <v>13</v>
      </c>
      <c r="AU34" s="16" t="s">
        <v>13</v>
      </c>
      <c r="AV34" s="16"/>
      <c r="AW34" s="16" t="s">
        <v>13</v>
      </c>
      <c r="AX34" s="16" t="s">
        <v>13</v>
      </c>
      <c r="AY34" s="16" t="s">
        <v>13</v>
      </c>
      <c r="AZ34" s="16" t="s">
        <v>13</v>
      </c>
      <c r="BA34" s="16" t="s">
        <v>13</v>
      </c>
      <c r="BB34" s="16" t="s">
        <v>13</v>
      </c>
      <c r="BC34" s="16" t="s">
        <v>13</v>
      </c>
      <c r="BD34" s="16" t="s">
        <v>13</v>
      </c>
      <c r="BE34" s="16" t="s">
        <v>13</v>
      </c>
      <c r="BF34" s="16" t="s">
        <v>13</v>
      </c>
      <c r="BG34" s="16" t="s">
        <v>13</v>
      </c>
      <c r="BH34" s="16" t="s">
        <v>13</v>
      </c>
      <c r="BI34" s="16" t="s">
        <v>13</v>
      </c>
      <c r="BJ34" s="16"/>
      <c r="BK34" s="16" t="s">
        <v>13</v>
      </c>
      <c r="BL34" s="16" t="s">
        <v>13</v>
      </c>
      <c r="BM34" s="16" t="s">
        <v>13</v>
      </c>
      <c r="BN34" s="16" t="s">
        <v>13</v>
      </c>
      <c r="BO34" s="16" t="s">
        <v>13</v>
      </c>
      <c r="BP34" s="16" t="s">
        <v>13</v>
      </c>
      <c r="BQ34" s="16" t="s">
        <v>13</v>
      </c>
      <c r="BR34" s="16" t="s">
        <v>13</v>
      </c>
      <c r="BS34" s="16" t="s">
        <v>13</v>
      </c>
      <c r="BT34" s="16" t="s">
        <v>13</v>
      </c>
      <c r="BU34" s="16" t="s">
        <v>13</v>
      </c>
      <c r="BV34" s="16" t="s">
        <v>13</v>
      </c>
      <c r="BW34" s="16" t="s">
        <v>13</v>
      </c>
      <c r="BX34" s="16" t="s">
        <v>13</v>
      </c>
      <c r="BY34" s="16" t="s">
        <v>13</v>
      </c>
      <c r="BZ34" s="16"/>
      <c r="CA34" s="16" t="s">
        <v>13</v>
      </c>
      <c r="CB34" s="16" t="s">
        <v>13</v>
      </c>
      <c r="CC34" s="16" t="s">
        <v>13</v>
      </c>
      <c r="CD34" s="16" t="s">
        <v>13</v>
      </c>
      <c r="CE34" s="16" t="s">
        <v>13</v>
      </c>
      <c r="CF34" s="16" t="s">
        <v>13</v>
      </c>
      <c r="CG34" s="16" t="s">
        <v>13</v>
      </c>
      <c r="CH34" s="16" t="s">
        <v>13</v>
      </c>
      <c r="CI34" s="16" t="s">
        <v>13</v>
      </c>
      <c r="CJ34" s="16" t="s">
        <v>13</v>
      </c>
      <c r="CK34" s="16" t="s">
        <v>13</v>
      </c>
      <c r="CL34" s="16" t="s">
        <v>13</v>
      </c>
      <c r="CM34" s="16" t="s">
        <v>13</v>
      </c>
      <c r="CN34" s="16"/>
      <c r="CO34" s="16" t="s">
        <v>13</v>
      </c>
      <c r="CP34" s="16" t="s">
        <v>13</v>
      </c>
      <c r="CQ34" s="16" t="s">
        <v>13</v>
      </c>
      <c r="CR34" s="16" t="s">
        <v>13</v>
      </c>
      <c r="CS34" s="16" t="s">
        <v>13</v>
      </c>
      <c r="CT34" s="16" t="s">
        <v>13</v>
      </c>
      <c r="CU34" s="16" t="s">
        <v>13</v>
      </c>
      <c r="CV34" s="16"/>
      <c r="CW34" s="16" t="s">
        <v>13</v>
      </c>
      <c r="CX34" s="16" t="s">
        <v>13</v>
      </c>
      <c r="CY34" s="16" t="s">
        <v>13</v>
      </c>
      <c r="CZ34" s="16" t="s">
        <v>13</v>
      </c>
      <c r="DA34" s="16" t="s">
        <v>13</v>
      </c>
      <c r="DB34" s="16" t="s">
        <v>13</v>
      </c>
      <c r="DC34" s="16" t="s">
        <v>13</v>
      </c>
      <c r="DD34" s="16" t="s">
        <v>13</v>
      </c>
      <c r="DE34" s="16" t="s">
        <v>13</v>
      </c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EK34" s="27"/>
      <c r="EL34" s="39"/>
      <c r="EM34" s="39"/>
      <c r="EO34" s="39"/>
      <c r="EP34" s="39"/>
      <c r="EQ34" s="39"/>
    </row>
    <row r="35" spans="1:147" x14ac:dyDescent="0.3">
      <c r="A35" s="16">
        <v>1915</v>
      </c>
      <c r="B35" s="16" t="s">
        <v>13</v>
      </c>
      <c r="C35" s="16" t="s">
        <v>13</v>
      </c>
      <c r="D35" s="16" t="s">
        <v>13</v>
      </c>
      <c r="E35" s="16" t="s">
        <v>13</v>
      </c>
      <c r="F35" s="16" t="s">
        <v>13</v>
      </c>
      <c r="G35" s="16" t="s">
        <v>13</v>
      </c>
      <c r="H35" s="16" t="s">
        <v>13</v>
      </c>
      <c r="I35" s="16" t="s">
        <v>13</v>
      </c>
      <c r="J35" s="16" t="s">
        <v>13</v>
      </c>
      <c r="K35" s="16" t="s">
        <v>13</v>
      </c>
      <c r="L35" s="16" t="s">
        <v>13</v>
      </c>
      <c r="M35" s="16" t="s">
        <v>13</v>
      </c>
      <c r="N35" s="16" t="s">
        <v>13</v>
      </c>
      <c r="O35" s="16" t="s">
        <v>13</v>
      </c>
      <c r="P35" s="16" t="s">
        <v>13</v>
      </c>
      <c r="Q35" s="16" t="s">
        <v>13</v>
      </c>
      <c r="R35" s="16" t="s">
        <v>13</v>
      </c>
      <c r="S35" s="16" t="s">
        <v>13</v>
      </c>
      <c r="T35" s="16" t="s">
        <v>13</v>
      </c>
      <c r="U35" s="16" t="s">
        <v>13</v>
      </c>
      <c r="V35" s="16" t="s">
        <v>13</v>
      </c>
      <c r="W35" s="16" t="s">
        <v>13</v>
      </c>
      <c r="X35" s="16" t="s">
        <v>13</v>
      </c>
      <c r="Y35" s="16" t="s">
        <v>13</v>
      </c>
      <c r="Z35" s="16" t="s">
        <v>13</v>
      </c>
      <c r="AA35" s="16" t="s">
        <v>13</v>
      </c>
      <c r="AB35" s="16" t="s">
        <v>13</v>
      </c>
      <c r="AC35" s="16" t="s">
        <v>13</v>
      </c>
      <c r="AD35" s="16" t="s">
        <v>13</v>
      </c>
      <c r="AE35" s="16" t="s">
        <v>13</v>
      </c>
      <c r="AF35" s="16" t="s">
        <v>13</v>
      </c>
      <c r="AG35" s="16"/>
      <c r="AH35" s="16" t="s">
        <v>13</v>
      </c>
      <c r="AI35" s="16" t="s">
        <v>13</v>
      </c>
      <c r="AJ35" s="16" t="s">
        <v>13</v>
      </c>
      <c r="AK35" s="16" t="s">
        <v>13</v>
      </c>
      <c r="AL35" s="16" t="s">
        <v>13</v>
      </c>
      <c r="AM35" s="16" t="s">
        <v>13</v>
      </c>
      <c r="AN35" s="16" t="s">
        <v>13</v>
      </c>
      <c r="AO35" s="16" t="s">
        <v>13</v>
      </c>
      <c r="AP35" s="16" t="s">
        <v>13</v>
      </c>
      <c r="AQ35" s="16" t="s">
        <v>13</v>
      </c>
      <c r="AR35" s="16" t="s">
        <v>13</v>
      </c>
      <c r="AS35" s="16" t="s">
        <v>13</v>
      </c>
      <c r="AT35" s="16" t="s">
        <v>13</v>
      </c>
      <c r="AU35" s="16" t="s">
        <v>13</v>
      </c>
      <c r="AV35" s="16"/>
      <c r="AW35" s="16" t="s">
        <v>13</v>
      </c>
      <c r="AX35" s="16" t="s">
        <v>13</v>
      </c>
      <c r="AY35" s="16" t="s">
        <v>13</v>
      </c>
      <c r="AZ35" s="16" t="s">
        <v>13</v>
      </c>
      <c r="BA35" s="16" t="s">
        <v>13</v>
      </c>
      <c r="BB35" s="16" t="s">
        <v>13</v>
      </c>
      <c r="BC35" s="16" t="s">
        <v>13</v>
      </c>
      <c r="BD35" s="16" t="s">
        <v>13</v>
      </c>
      <c r="BE35" s="16" t="s">
        <v>13</v>
      </c>
      <c r="BF35" s="16" t="s">
        <v>13</v>
      </c>
      <c r="BG35" s="16" t="s">
        <v>13</v>
      </c>
      <c r="BH35" s="16" t="s">
        <v>13</v>
      </c>
      <c r="BI35" s="16" t="s">
        <v>13</v>
      </c>
      <c r="BJ35" s="16"/>
      <c r="BK35" s="16" t="s">
        <v>13</v>
      </c>
      <c r="BL35" s="16" t="s">
        <v>13</v>
      </c>
      <c r="BM35" s="16" t="s">
        <v>13</v>
      </c>
      <c r="BN35" s="16" t="s">
        <v>13</v>
      </c>
      <c r="BO35" s="16" t="s">
        <v>13</v>
      </c>
      <c r="BP35" s="16" t="s">
        <v>13</v>
      </c>
      <c r="BQ35" s="16" t="s">
        <v>13</v>
      </c>
      <c r="BR35" s="16" t="s">
        <v>13</v>
      </c>
      <c r="BS35" s="16" t="s">
        <v>13</v>
      </c>
      <c r="BT35" s="16" t="s">
        <v>13</v>
      </c>
      <c r="BU35" s="16" t="s">
        <v>13</v>
      </c>
      <c r="BV35" s="16" t="s">
        <v>13</v>
      </c>
      <c r="BW35" s="16" t="s">
        <v>13</v>
      </c>
      <c r="BX35" s="16" t="s">
        <v>13</v>
      </c>
      <c r="BY35" s="16" t="s">
        <v>13</v>
      </c>
      <c r="BZ35" s="16"/>
      <c r="CA35" s="16" t="s">
        <v>13</v>
      </c>
      <c r="CB35" s="16" t="s">
        <v>13</v>
      </c>
      <c r="CC35" s="16" t="s">
        <v>13</v>
      </c>
      <c r="CD35" s="16" t="s">
        <v>13</v>
      </c>
      <c r="CE35" s="16" t="s">
        <v>13</v>
      </c>
      <c r="CF35" s="16" t="s">
        <v>13</v>
      </c>
      <c r="CG35" s="16" t="s">
        <v>13</v>
      </c>
      <c r="CH35" s="16" t="s">
        <v>13</v>
      </c>
      <c r="CI35" s="16" t="s">
        <v>13</v>
      </c>
      <c r="CJ35" s="16" t="s">
        <v>13</v>
      </c>
      <c r="CK35" s="16" t="s">
        <v>13</v>
      </c>
      <c r="CL35" s="16" t="s">
        <v>13</v>
      </c>
      <c r="CM35" s="16" t="s">
        <v>13</v>
      </c>
      <c r="CN35" s="16"/>
      <c r="CO35" s="16" t="s">
        <v>13</v>
      </c>
      <c r="CP35" s="16" t="s">
        <v>13</v>
      </c>
      <c r="CQ35" s="16" t="s">
        <v>13</v>
      </c>
      <c r="CR35" s="16" t="s">
        <v>13</v>
      </c>
      <c r="CS35" s="16" t="s">
        <v>13</v>
      </c>
      <c r="CT35" s="16" t="s">
        <v>13</v>
      </c>
      <c r="CU35" s="16" t="s">
        <v>13</v>
      </c>
      <c r="CV35" s="16"/>
      <c r="CW35" s="16" t="s">
        <v>13</v>
      </c>
      <c r="CX35" s="16" t="s">
        <v>13</v>
      </c>
      <c r="CY35" s="16" t="s">
        <v>13</v>
      </c>
      <c r="CZ35" s="16" t="s">
        <v>13</v>
      </c>
      <c r="DA35" s="16" t="s">
        <v>13</v>
      </c>
      <c r="DB35" s="16" t="s">
        <v>13</v>
      </c>
      <c r="DC35" s="16" t="s">
        <v>13</v>
      </c>
      <c r="DD35" s="16" t="s">
        <v>13</v>
      </c>
      <c r="DE35" s="16" t="s">
        <v>13</v>
      </c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EK35" s="27"/>
      <c r="EL35" s="39"/>
      <c r="EM35" s="39"/>
      <c r="EO35" s="39"/>
      <c r="EP35" s="39"/>
      <c r="EQ35" s="39"/>
    </row>
    <row r="36" spans="1:147" x14ac:dyDescent="0.3">
      <c r="A36" s="16">
        <v>1916</v>
      </c>
      <c r="B36" s="16" t="s">
        <v>13</v>
      </c>
      <c r="C36" s="16" t="s">
        <v>13</v>
      </c>
      <c r="D36" s="16" t="s">
        <v>13</v>
      </c>
      <c r="E36" s="16" t="s">
        <v>13</v>
      </c>
      <c r="F36" s="16" t="s">
        <v>13</v>
      </c>
      <c r="G36" s="16" t="s">
        <v>13</v>
      </c>
      <c r="H36" s="16" t="s">
        <v>13</v>
      </c>
      <c r="I36" s="16" t="s">
        <v>13</v>
      </c>
      <c r="J36" s="16" t="s">
        <v>13</v>
      </c>
      <c r="K36" s="16" t="s">
        <v>13</v>
      </c>
      <c r="L36" s="16" t="s">
        <v>13</v>
      </c>
      <c r="M36" s="16" t="s">
        <v>13</v>
      </c>
      <c r="N36" s="16" t="s">
        <v>13</v>
      </c>
      <c r="O36" s="16" t="s">
        <v>13</v>
      </c>
      <c r="P36" s="16" t="s">
        <v>13</v>
      </c>
      <c r="Q36" s="16" t="s">
        <v>13</v>
      </c>
      <c r="R36" s="16" t="s">
        <v>13</v>
      </c>
      <c r="S36" s="16" t="s">
        <v>13</v>
      </c>
      <c r="T36" s="16" t="s">
        <v>13</v>
      </c>
      <c r="U36" s="16" t="s">
        <v>13</v>
      </c>
      <c r="V36" s="16" t="s">
        <v>13</v>
      </c>
      <c r="W36" s="16" t="s">
        <v>13</v>
      </c>
      <c r="X36" s="16" t="s">
        <v>13</v>
      </c>
      <c r="Y36" s="16" t="s">
        <v>13</v>
      </c>
      <c r="Z36" s="16" t="s">
        <v>13</v>
      </c>
      <c r="AA36" s="16" t="s">
        <v>13</v>
      </c>
      <c r="AB36" s="16" t="s">
        <v>13</v>
      </c>
      <c r="AC36" s="16" t="s">
        <v>13</v>
      </c>
      <c r="AD36" s="16" t="s">
        <v>13</v>
      </c>
      <c r="AE36" s="16" t="s">
        <v>13</v>
      </c>
      <c r="AF36" s="16" t="s">
        <v>13</v>
      </c>
      <c r="AG36" s="16"/>
      <c r="AH36" s="16" t="s">
        <v>13</v>
      </c>
      <c r="AI36" s="16" t="s">
        <v>13</v>
      </c>
      <c r="AJ36" s="16" t="s">
        <v>13</v>
      </c>
      <c r="AK36" s="16" t="s">
        <v>13</v>
      </c>
      <c r="AL36" s="16" t="s">
        <v>13</v>
      </c>
      <c r="AM36" s="16" t="s">
        <v>13</v>
      </c>
      <c r="AN36" s="16" t="s">
        <v>13</v>
      </c>
      <c r="AO36" s="16" t="s">
        <v>13</v>
      </c>
      <c r="AP36" s="16" t="s">
        <v>13</v>
      </c>
      <c r="AQ36" s="16" t="s">
        <v>13</v>
      </c>
      <c r="AR36" s="16" t="s">
        <v>13</v>
      </c>
      <c r="AS36" s="16" t="s">
        <v>13</v>
      </c>
      <c r="AT36" s="16" t="s">
        <v>13</v>
      </c>
      <c r="AU36" s="16" t="s">
        <v>13</v>
      </c>
      <c r="AV36" s="16"/>
      <c r="AW36" s="16" t="s">
        <v>13</v>
      </c>
      <c r="AX36" s="16" t="s">
        <v>13</v>
      </c>
      <c r="AY36" s="16" t="s">
        <v>13</v>
      </c>
      <c r="AZ36" s="16" t="s">
        <v>13</v>
      </c>
      <c r="BA36" s="16" t="s">
        <v>13</v>
      </c>
      <c r="BB36" s="16" t="s">
        <v>13</v>
      </c>
      <c r="BC36" s="16" t="s">
        <v>13</v>
      </c>
      <c r="BD36" s="16" t="s">
        <v>13</v>
      </c>
      <c r="BE36" s="16" t="s">
        <v>13</v>
      </c>
      <c r="BF36" s="16" t="s">
        <v>13</v>
      </c>
      <c r="BG36" s="16" t="s">
        <v>13</v>
      </c>
      <c r="BH36" s="16" t="s">
        <v>13</v>
      </c>
      <c r="BI36" s="16" t="s">
        <v>13</v>
      </c>
      <c r="BJ36" s="16"/>
      <c r="BK36" s="16" t="s">
        <v>13</v>
      </c>
      <c r="BL36" s="16" t="s">
        <v>13</v>
      </c>
      <c r="BM36" s="16" t="s">
        <v>13</v>
      </c>
      <c r="BN36" s="16" t="s">
        <v>13</v>
      </c>
      <c r="BO36" s="16" t="s">
        <v>13</v>
      </c>
      <c r="BP36" s="16" t="s">
        <v>13</v>
      </c>
      <c r="BQ36" s="16" t="s">
        <v>13</v>
      </c>
      <c r="BR36" s="16" t="s">
        <v>13</v>
      </c>
      <c r="BS36" s="16" t="s">
        <v>13</v>
      </c>
      <c r="BT36" s="16" t="s">
        <v>13</v>
      </c>
      <c r="BU36" s="16" t="s">
        <v>13</v>
      </c>
      <c r="BV36" s="16" t="s">
        <v>13</v>
      </c>
      <c r="BW36" s="16" t="s">
        <v>13</v>
      </c>
      <c r="BX36" s="16" t="s">
        <v>13</v>
      </c>
      <c r="BY36" s="16" t="s">
        <v>13</v>
      </c>
      <c r="BZ36" s="16"/>
      <c r="CA36" s="16" t="s">
        <v>13</v>
      </c>
      <c r="CB36" s="16" t="s">
        <v>13</v>
      </c>
      <c r="CC36" s="16" t="s">
        <v>13</v>
      </c>
      <c r="CD36" s="16" t="s">
        <v>13</v>
      </c>
      <c r="CE36" s="16" t="s">
        <v>13</v>
      </c>
      <c r="CF36" s="16" t="s">
        <v>13</v>
      </c>
      <c r="CG36" s="16" t="s">
        <v>13</v>
      </c>
      <c r="CH36" s="16" t="s">
        <v>13</v>
      </c>
      <c r="CI36" s="16" t="s">
        <v>13</v>
      </c>
      <c r="CJ36" s="16" t="s">
        <v>13</v>
      </c>
      <c r="CK36" s="16" t="s">
        <v>13</v>
      </c>
      <c r="CL36" s="16" t="s">
        <v>13</v>
      </c>
      <c r="CM36" s="16" t="s">
        <v>13</v>
      </c>
      <c r="CN36" s="16"/>
      <c r="CO36" s="16" t="s">
        <v>13</v>
      </c>
      <c r="CP36" s="16" t="s">
        <v>13</v>
      </c>
      <c r="CQ36" s="16" t="s">
        <v>13</v>
      </c>
      <c r="CR36" s="16" t="s">
        <v>13</v>
      </c>
      <c r="CS36" s="16" t="s">
        <v>13</v>
      </c>
      <c r="CT36" s="16" t="s">
        <v>13</v>
      </c>
      <c r="CU36" s="16" t="s">
        <v>13</v>
      </c>
      <c r="CV36" s="16"/>
      <c r="CW36" s="16" t="s">
        <v>13</v>
      </c>
      <c r="CX36" s="16" t="s">
        <v>13</v>
      </c>
      <c r="CY36" s="16" t="s">
        <v>13</v>
      </c>
      <c r="CZ36" s="16" t="s">
        <v>13</v>
      </c>
      <c r="DA36" s="16" t="s">
        <v>13</v>
      </c>
      <c r="DB36" s="16" t="s">
        <v>13</v>
      </c>
      <c r="DC36" s="16" t="s">
        <v>13</v>
      </c>
      <c r="DD36" s="16" t="s">
        <v>13</v>
      </c>
      <c r="DE36" s="16" t="s">
        <v>13</v>
      </c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EK36" s="27"/>
      <c r="EL36" s="39"/>
      <c r="EM36" s="39"/>
      <c r="EO36" s="39"/>
      <c r="EP36" s="39"/>
      <c r="EQ36" s="39"/>
    </row>
    <row r="37" spans="1:147" x14ac:dyDescent="0.3">
      <c r="A37" s="16">
        <v>1917</v>
      </c>
      <c r="B37" s="16" t="s">
        <v>13</v>
      </c>
      <c r="C37" s="16" t="s">
        <v>13</v>
      </c>
      <c r="D37" s="16" t="s">
        <v>13</v>
      </c>
      <c r="E37" s="16" t="s">
        <v>13</v>
      </c>
      <c r="F37" s="16" t="s">
        <v>13</v>
      </c>
      <c r="G37" s="16" t="s">
        <v>13</v>
      </c>
      <c r="H37" s="16" t="s">
        <v>13</v>
      </c>
      <c r="I37" s="16" t="s">
        <v>13</v>
      </c>
      <c r="J37" s="16" t="s">
        <v>13</v>
      </c>
      <c r="K37" s="16" t="s">
        <v>13</v>
      </c>
      <c r="L37" s="16" t="s">
        <v>13</v>
      </c>
      <c r="M37" s="16" t="s">
        <v>13</v>
      </c>
      <c r="N37" s="16" t="s">
        <v>13</v>
      </c>
      <c r="O37" s="16" t="s">
        <v>13</v>
      </c>
      <c r="P37" s="16" t="s">
        <v>13</v>
      </c>
      <c r="Q37" s="16" t="s">
        <v>13</v>
      </c>
      <c r="R37" s="16" t="s">
        <v>13</v>
      </c>
      <c r="S37" s="16" t="s">
        <v>13</v>
      </c>
      <c r="T37" s="16" t="s">
        <v>13</v>
      </c>
      <c r="U37" s="16" t="s">
        <v>13</v>
      </c>
      <c r="V37" s="16" t="s">
        <v>13</v>
      </c>
      <c r="W37" s="16" t="s">
        <v>13</v>
      </c>
      <c r="X37" s="16" t="s">
        <v>13</v>
      </c>
      <c r="Y37" s="16" t="s">
        <v>13</v>
      </c>
      <c r="Z37" s="16" t="s">
        <v>13</v>
      </c>
      <c r="AA37" s="16" t="s">
        <v>13</v>
      </c>
      <c r="AB37" s="16" t="s">
        <v>13</v>
      </c>
      <c r="AC37" s="16" t="s">
        <v>13</v>
      </c>
      <c r="AD37" s="16" t="s">
        <v>13</v>
      </c>
      <c r="AE37" s="16" t="s">
        <v>13</v>
      </c>
      <c r="AF37" s="16" t="s">
        <v>13</v>
      </c>
      <c r="AG37" s="16"/>
      <c r="AH37" s="16" t="s">
        <v>13</v>
      </c>
      <c r="AI37" s="16" t="s">
        <v>13</v>
      </c>
      <c r="AJ37" s="16" t="s">
        <v>13</v>
      </c>
      <c r="AK37" s="16" t="s">
        <v>13</v>
      </c>
      <c r="AL37" s="16" t="s">
        <v>13</v>
      </c>
      <c r="AM37" s="16" t="s">
        <v>13</v>
      </c>
      <c r="AN37" s="16" t="s">
        <v>13</v>
      </c>
      <c r="AO37" s="16" t="s">
        <v>13</v>
      </c>
      <c r="AP37" s="16" t="s">
        <v>13</v>
      </c>
      <c r="AQ37" s="16" t="s">
        <v>13</v>
      </c>
      <c r="AR37" s="16" t="s">
        <v>13</v>
      </c>
      <c r="AS37" s="16" t="s">
        <v>13</v>
      </c>
      <c r="AT37" s="16" t="s">
        <v>13</v>
      </c>
      <c r="AU37" s="16" t="s">
        <v>13</v>
      </c>
      <c r="AV37" s="16"/>
      <c r="AW37" s="16" t="s">
        <v>13</v>
      </c>
      <c r="AX37" s="16" t="s">
        <v>13</v>
      </c>
      <c r="AY37" s="16" t="s">
        <v>13</v>
      </c>
      <c r="AZ37" s="16" t="s">
        <v>13</v>
      </c>
      <c r="BA37" s="16" t="s">
        <v>13</v>
      </c>
      <c r="BB37" s="16" t="s">
        <v>13</v>
      </c>
      <c r="BC37" s="16" t="s">
        <v>13</v>
      </c>
      <c r="BD37" s="16" t="s">
        <v>13</v>
      </c>
      <c r="BE37" s="16" t="s">
        <v>13</v>
      </c>
      <c r="BF37" s="16" t="s">
        <v>13</v>
      </c>
      <c r="BG37" s="16" t="s">
        <v>13</v>
      </c>
      <c r="BH37" s="16" t="s">
        <v>13</v>
      </c>
      <c r="BI37" s="16" t="s">
        <v>13</v>
      </c>
      <c r="BJ37" s="16"/>
      <c r="BK37" s="16" t="s">
        <v>13</v>
      </c>
      <c r="BL37" s="16" t="s">
        <v>13</v>
      </c>
      <c r="BM37" s="16" t="s">
        <v>13</v>
      </c>
      <c r="BN37" s="16" t="s">
        <v>13</v>
      </c>
      <c r="BO37" s="16" t="s">
        <v>13</v>
      </c>
      <c r="BP37" s="16" t="s">
        <v>13</v>
      </c>
      <c r="BQ37" s="16" t="s">
        <v>13</v>
      </c>
      <c r="BR37" s="16" t="s">
        <v>13</v>
      </c>
      <c r="BS37" s="16" t="s">
        <v>13</v>
      </c>
      <c r="BT37" s="16" t="s">
        <v>13</v>
      </c>
      <c r="BU37" s="16" t="s">
        <v>13</v>
      </c>
      <c r="BV37" s="16" t="s">
        <v>13</v>
      </c>
      <c r="BW37" s="16" t="s">
        <v>13</v>
      </c>
      <c r="BX37" s="16" t="s">
        <v>13</v>
      </c>
      <c r="BY37" s="16" t="s">
        <v>13</v>
      </c>
      <c r="BZ37" s="16"/>
      <c r="CA37" s="16" t="s">
        <v>13</v>
      </c>
      <c r="CB37" s="16" t="s">
        <v>13</v>
      </c>
      <c r="CC37" s="16" t="s">
        <v>13</v>
      </c>
      <c r="CD37" s="16" t="s">
        <v>13</v>
      </c>
      <c r="CE37" s="16" t="s">
        <v>13</v>
      </c>
      <c r="CF37" s="16" t="s">
        <v>13</v>
      </c>
      <c r="CG37" s="16" t="s">
        <v>13</v>
      </c>
      <c r="CH37" s="16" t="s">
        <v>13</v>
      </c>
      <c r="CI37" s="16" t="s">
        <v>13</v>
      </c>
      <c r="CJ37" s="16" t="s">
        <v>13</v>
      </c>
      <c r="CK37" s="16" t="s">
        <v>13</v>
      </c>
      <c r="CL37" s="16" t="s">
        <v>13</v>
      </c>
      <c r="CM37" s="16" t="s">
        <v>13</v>
      </c>
      <c r="CN37" s="16"/>
      <c r="CO37" s="16" t="s">
        <v>13</v>
      </c>
      <c r="CP37" s="16" t="s">
        <v>13</v>
      </c>
      <c r="CQ37" s="16" t="s">
        <v>13</v>
      </c>
      <c r="CR37" s="16" t="s">
        <v>13</v>
      </c>
      <c r="CS37" s="16" t="s">
        <v>13</v>
      </c>
      <c r="CT37" s="16" t="s">
        <v>13</v>
      </c>
      <c r="CU37" s="16" t="s">
        <v>13</v>
      </c>
      <c r="CV37" s="16"/>
      <c r="CW37" s="16" t="s">
        <v>13</v>
      </c>
      <c r="CX37" s="16" t="s">
        <v>13</v>
      </c>
      <c r="CY37" s="16" t="s">
        <v>13</v>
      </c>
      <c r="CZ37" s="16" t="s">
        <v>13</v>
      </c>
      <c r="DA37" s="16" t="s">
        <v>13</v>
      </c>
      <c r="DB37" s="16" t="s">
        <v>13</v>
      </c>
      <c r="DC37" s="16" t="s">
        <v>13</v>
      </c>
      <c r="DD37" s="16" t="s">
        <v>13</v>
      </c>
      <c r="DE37" s="16" t="s">
        <v>13</v>
      </c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EK37" s="27"/>
      <c r="EL37" s="39"/>
      <c r="EM37" s="39"/>
      <c r="EO37" s="39"/>
      <c r="EP37" s="39"/>
      <c r="EQ37" s="39"/>
    </row>
    <row r="38" spans="1:147" x14ac:dyDescent="0.3">
      <c r="A38" s="16">
        <v>1918</v>
      </c>
      <c r="B38" s="16" t="s">
        <v>13</v>
      </c>
      <c r="C38" s="16" t="s">
        <v>13</v>
      </c>
      <c r="D38" s="16" t="s">
        <v>13</v>
      </c>
      <c r="E38" s="16" t="s">
        <v>13</v>
      </c>
      <c r="F38" s="16" t="s">
        <v>13</v>
      </c>
      <c r="G38" s="16" t="s">
        <v>13</v>
      </c>
      <c r="H38" s="16" t="s">
        <v>13</v>
      </c>
      <c r="I38" s="16" t="s">
        <v>13</v>
      </c>
      <c r="J38" s="16" t="s">
        <v>13</v>
      </c>
      <c r="K38" s="16" t="s">
        <v>13</v>
      </c>
      <c r="L38" s="16" t="s">
        <v>13</v>
      </c>
      <c r="M38" s="16" t="s">
        <v>13</v>
      </c>
      <c r="N38" s="16" t="s">
        <v>13</v>
      </c>
      <c r="O38" s="16" t="s">
        <v>13</v>
      </c>
      <c r="P38" s="16" t="s">
        <v>13</v>
      </c>
      <c r="Q38" s="16" t="s">
        <v>13</v>
      </c>
      <c r="R38" s="16" t="s">
        <v>13</v>
      </c>
      <c r="S38" s="16" t="s">
        <v>13</v>
      </c>
      <c r="T38" s="16" t="s">
        <v>13</v>
      </c>
      <c r="U38" s="16" t="s">
        <v>13</v>
      </c>
      <c r="V38" s="16" t="s">
        <v>13</v>
      </c>
      <c r="W38" s="16" t="s">
        <v>13</v>
      </c>
      <c r="X38" s="16" t="s">
        <v>13</v>
      </c>
      <c r="Y38" s="16" t="s">
        <v>13</v>
      </c>
      <c r="Z38" s="16" t="s">
        <v>13</v>
      </c>
      <c r="AA38" s="16" t="s">
        <v>13</v>
      </c>
      <c r="AB38" s="16" t="s">
        <v>13</v>
      </c>
      <c r="AC38" s="16" t="s">
        <v>13</v>
      </c>
      <c r="AD38" s="16" t="s">
        <v>13</v>
      </c>
      <c r="AE38" s="16" t="s">
        <v>13</v>
      </c>
      <c r="AF38" s="16" t="s">
        <v>13</v>
      </c>
      <c r="AG38" s="16"/>
      <c r="AH38" s="16" t="s">
        <v>13</v>
      </c>
      <c r="AI38" s="16" t="s">
        <v>13</v>
      </c>
      <c r="AJ38" s="16" t="s">
        <v>13</v>
      </c>
      <c r="AK38" s="16" t="s">
        <v>13</v>
      </c>
      <c r="AL38" s="16" t="s">
        <v>13</v>
      </c>
      <c r="AM38" s="16" t="s">
        <v>13</v>
      </c>
      <c r="AN38" s="16" t="s">
        <v>13</v>
      </c>
      <c r="AO38" s="16" t="s">
        <v>13</v>
      </c>
      <c r="AP38" s="16" t="s">
        <v>13</v>
      </c>
      <c r="AQ38" s="16" t="s">
        <v>13</v>
      </c>
      <c r="AR38" s="16" t="s">
        <v>13</v>
      </c>
      <c r="AS38" s="16" t="s">
        <v>13</v>
      </c>
      <c r="AT38" s="16" t="s">
        <v>13</v>
      </c>
      <c r="AU38" s="16" t="s">
        <v>13</v>
      </c>
      <c r="AV38" s="16"/>
      <c r="AW38" s="16" t="s">
        <v>13</v>
      </c>
      <c r="AX38" s="16" t="s">
        <v>13</v>
      </c>
      <c r="AY38" s="16" t="s">
        <v>13</v>
      </c>
      <c r="AZ38" s="16" t="s">
        <v>13</v>
      </c>
      <c r="BA38" s="16" t="s">
        <v>13</v>
      </c>
      <c r="BB38" s="16" t="s">
        <v>13</v>
      </c>
      <c r="BC38" s="16" t="s">
        <v>13</v>
      </c>
      <c r="BD38" s="16" t="s">
        <v>13</v>
      </c>
      <c r="BE38" s="16" t="s">
        <v>13</v>
      </c>
      <c r="BF38" s="16" t="s">
        <v>13</v>
      </c>
      <c r="BG38" s="16" t="s">
        <v>13</v>
      </c>
      <c r="BH38" s="16" t="s">
        <v>13</v>
      </c>
      <c r="BI38" s="16" t="s">
        <v>13</v>
      </c>
      <c r="BJ38" s="16"/>
      <c r="BK38" s="16" t="s">
        <v>13</v>
      </c>
      <c r="BL38" s="16" t="s">
        <v>13</v>
      </c>
      <c r="BM38" s="16" t="s">
        <v>13</v>
      </c>
      <c r="BN38" s="16" t="s">
        <v>13</v>
      </c>
      <c r="BO38" s="16" t="s">
        <v>13</v>
      </c>
      <c r="BP38" s="16" t="s">
        <v>13</v>
      </c>
      <c r="BQ38" s="16" t="s">
        <v>13</v>
      </c>
      <c r="BR38" s="16" t="s">
        <v>13</v>
      </c>
      <c r="BS38" s="16" t="s">
        <v>13</v>
      </c>
      <c r="BT38" s="16" t="s">
        <v>13</v>
      </c>
      <c r="BU38" s="16" t="s">
        <v>13</v>
      </c>
      <c r="BV38" s="16" t="s">
        <v>13</v>
      </c>
      <c r="BW38" s="16" t="s">
        <v>13</v>
      </c>
      <c r="BX38" s="16" t="s">
        <v>13</v>
      </c>
      <c r="BY38" s="16" t="s">
        <v>13</v>
      </c>
      <c r="BZ38" s="16"/>
      <c r="CA38" s="16" t="s">
        <v>13</v>
      </c>
      <c r="CB38" s="16" t="s">
        <v>13</v>
      </c>
      <c r="CC38" s="16" t="s">
        <v>13</v>
      </c>
      <c r="CD38" s="16" t="s">
        <v>13</v>
      </c>
      <c r="CE38" s="16" t="s">
        <v>13</v>
      </c>
      <c r="CF38" s="16" t="s">
        <v>13</v>
      </c>
      <c r="CG38" s="16" t="s">
        <v>13</v>
      </c>
      <c r="CH38" s="16" t="s">
        <v>13</v>
      </c>
      <c r="CI38" s="16" t="s">
        <v>13</v>
      </c>
      <c r="CJ38" s="16" t="s">
        <v>13</v>
      </c>
      <c r="CK38" s="16" t="s">
        <v>13</v>
      </c>
      <c r="CL38" s="16" t="s">
        <v>13</v>
      </c>
      <c r="CM38" s="16" t="s">
        <v>13</v>
      </c>
      <c r="CN38" s="16"/>
      <c r="CO38" s="16" t="s">
        <v>13</v>
      </c>
      <c r="CP38" s="16" t="s">
        <v>13</v>
      </c>
      <c r="CQ38" s="16" t="s">
        <v>13</v>
      </c>
      <c r="CR38" s="16" t="s">
        <v>13</v>
      </c>
      <c r="CS38" s="16" t="s">
        <v>13</v>
      </c>
      <c r="CT38" s="16" t="s">
        <v>13</v>
      </c>
      <c r="CU38" s="16" t="s">
        <v>13</v>
      </c>
      <c r="CV38" s="16"/>
      <c r="CW38" s="16" t="s">
        <v>13</v>
      </c>
      <c r="CX38" s="16" t="s">
        <v>13</v>
      </c>
      <c r="CY38" s="16" t="s">
        <v>13</v>
      </c>
      <c r="CZ38" s="16" t="s">
        <v>13</v>
      </c>
      <c r="DA38" s="16" t="s">
        <v>13</v>
      </c>
      <c r="DB38" s="16" t="s">
        <v>13</v>
      </c>
      <c r="DC38" s="16" t="s">
        <v>13</v>
      </c>
      <c r="DD38" s="16" t="s">
        <v>13</v>
      </c>
      <c r="DE38" s="16" t="s">
        <v>13</v>
      </c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EK38" s="27"/>
      <c r="EL38" s="39"/>
      <c r="EM38" s="39"/>
      <c r="EO38" s="39"/>
      <c r="EP38" s="39"/>
      <c r="EQ38" s="39"/>
    </row>
    <row r="39" spans="1:147" x14ac:dyDescent="0.3">
      <c r="A39" s="16">
        <v>1919</v>
      </c>
      <c r="B39" s="16" t="s">
        <v>13</v>
      </c>
      <c r="C39" s="16" t="s">
        <v>13</v>
      </c>
      <c r="D39" s="16" t="s">
        <v>13</v>
      </c>
      <c r="E39" s="16" t="s">
        <v>13</v>
      </c>
      <c r="F39" s="16" t="s">
        <v>13</v>
      </c>
      <c r="G39" s="16" t="s">
        <v>13</v>
      </c>
      <c r="H39" s="16" t="s">
        <v>13</v>
      </c>
      <c r="I39" s="16" t="s">
        <v>13</v>
      </c>
      <c r="J39" s="16" t="s">
        <v>13</v>
      </c>
      <c r="K39" s="16" t="s">
        <v>13</v>
      </c>
      <c r="L39" s="16" t="s">
        <v>13</v>
      </c>
      <c r="M39" s="16" t="s">
        <v>13</v>
      </c>
      <c r="N39" s="16" t="s">
        <v>13</v>
      </c>
      <c r="O39" s="16" t="s">
        <v>13</v>
      </c>
      <c r="P39" s="16" t="s">
        <v>13</v>
      </c>
      <c r="Q39" s="16" t="s">
        <v>13</v>
      </c>
      <c r="R39" s="16" t="s">
        <v>13</v>
      </c>
      <c r="S39" s="16" t="s">
        <v>13</v>
      </c>
      <c r="T39" s="16" t="s">
        <v>13</v>
      </c>
      <c r="U39" s="16" t="s">
        <v>13</v>
      </c>
      <c r="V39" s="16" t="s">
        <v>13</v>
      </c>
      <c r="W39" s="16" t="s">
        <v>13</v>
      </c>
      <c r="X39" s="16" t="s">
        <v>13</v>
      </c>
      <c r="Y39" s="16" t="s">
        <v>13</v>
      </c>
      <c r="Z39" s="16" t="s">
        <v>13</v>
      </c>
      <c r="AA39" s="16" t="s">
        <v>13</v>
      </c>
      <c r="AB39" s="16" t="s">
        <v>13</v>
      </c>
      <c r="AC39" s="16" t="s">
        <v>13</v>
      </c>
      <c r="AD39" s="16" t="s">
        <v>13</v>
      </c>
      <c r="AE39" s="16" t="s">
        <v>13</v>
      </c>
      <c r="AF39" s="16" t="s">
        <v>13</v>
      </c>
      <c r="AG39" s="16"/>
      <c r="AH39" s="16" t="s">
        <v>13</v>
      </c>
      <c r="AI39" s="16" t="s">
        <v>13</v>
      </c>
      <c r="AJ39" s="16" t="s">
        <v>13</v>
      </c>
      <c r="AK39" s="16" t="s">
        <v>13</v>
      </c>
      <c r="AL39" s="16" t="s">
        <v>13</v>
      </c>
      <c r="AM39" s="16" t="s">
        <v>13</v>
      </c>
      <c r="AN39" s="16" t="s">
        <v>13</v>
      </c>
      <c r="AO39" s="16" t="s">
        <v>13</v>
      </c>
      <c r="AP39" s="16" t="s">
        <v>13</v>
      </c>
      <c r="AQ39" s="16" t="s">
        <v>13</v>
      </c>
      <c r="AR39" s="16" t="s">
        <v>13</v>
      </c>
      <c r="AS39" s="16" t="s">
        <v>13</v>
      </c>
      <c r="AT39" s="16" t="s">
        <v>13</v>
      </c>
      <c r="AU39" s="16" t="s">
        <v>13</v>
      </c>
      <c r="AV39" s="16"/>
      <c r="AW39" s="16" t="s">
        <v>13</v>
      </c>
      <c r="AX39" s="16" t="s">
        <v>13</v>
      </c>
      <c r="AY39" s="16" t="s">
        <v>13</v>
      </c>
      <c r="AZ39" s="16" t="s">
        <v>13</v>
      </c>
      <c r="BA39" s="16" t="s">
        <v>13</v>
      </c>
      <c r="BB39" s="16" t="s">
        <v>13</v>
      </c>
      <c r="BC39" s="16" t="s">
        <v>13</v>
      </c>
      <c r="BD39" s="16" t="s">
        <v>13</v>
      </c>
      <c r="BE39" s="16" t="s">
        <v>13</v>
      </c>
      <c r="BF39" s="16" t="s">
        <v>13</v>
      </c>
      <c r="BG39" s="16" t="s">
        <v>13</v>
      </c>
      <c r="BH39" s="16" t="s">
        <v>13</v>
      </c>
      <c r="BI39" s="16" t="s">
        <v>13</v>
      </c>
      <c r="BJ39" s="16"/>
      <c r="BK39" s="16" t="s">
        <v>13</v>
      </c>
      <c r="BL39" s="16" t="s">
        <v>13</v>
      </c>
      <c r="BM39" s="16" t="s">
        <v>13</v>
      </c>
      <c r="BN39" s="16" t="s">
        <v>13</v>
      </c>
      <c r="BO39" s="16" t="s">
        <v>13</v>
      </c>
      <c r="BP39" s="16" t="s">
        <v>13</v>
      </c>
      <c r="BQ39" s="16" t="s">
        <v>13</v>
      </c>
      <c r="BR39" s="16" t="s">
        <v>13</v>
      </c>
      <c r="BS39" s="16" t="s">
        <v>13</v>
      </c>
      <c r="BT39" s="16" t="s">
        <v>13</v>
      </c>
      <c r="BU39" s="16" t="s">
        <v>13</v>
      </c>
      <c r="BV39" s="16" t="s">
        <v>13</v>
      </c>
      <c r="BW39" s="16" t="s">
        <v>13</v>
      </c>
      <c r="BX39" s="16" t="s">
        <v>13</v>
      </c>
      <c r="BY39" s="16" t="s">
        <v>13</v>
      </c>
      <c r="BZ39" s="16"/>
      <c r="CA39" s="16" t="s">
        <v>13</v>
      </c>
      <c r="CB39" s="16" t="s">
        <v>13</v>
      </c>
      <c r="CC39" s="16" t="s">
        <v>13</v>
      </c>
      <c r="CD39" s="16" t="s">
        <v>13</v>
      </c>
      <c r="CE39" s="16" t="s">
        <v>13</v>
      </c>
      <c r="CF39" s="16" t="s">
        <v>13</v>
      </c>
      <c r="CG39" s="16" t="s">
        <v>13</v>
      </c>
      <c r="CH39" s="16" t="s">
        <v>13</v>
      </c>
      <c r="CI39" s="16" t="s">
        <v>13</v>
      </c>
      <c r="CJ39" s="16" t="s">
        <v>13</v>
      </c>
      <c r="CK39" s="16" t="s">
        <v>13</v>
      </c>
      <c r="CL39" s="16" t="s">
        <v>13</v>
      </c>
      <c r="CM39" s="16" t="s">
        <v>13</v>
      </c>
      <c r="CN39" s="16"/>
      <c r="CO39" s="16" t="s">
        <v>13</v>
      </c>
      <c r="CP39" s="16" t="s">
        <v>13</v>
      </c>
      <c r="CQ39" s="16" t="s">
        <v>13</v>
      </c>
      <c r="CR39" s="16" t="s">
        <v>13</v>
      </c>
      <c r="CS39" s="16" t="s">
        <v>13</v>
      </c>
      <c r="CT39" s="16" t="s">
        <v>13</v>
      </c>
      <c r="CU39" s="16" t="s">
        <v>13</v>
      </c>
      <c r="CV39" s="16"/>
      <c r="CW39" s="16" t="s">
        <v>13</v>
      </c>
      <c r="CX39" s="16" t="s">
        <v>13</v>
      </c>
      <c r="CY39" s="16" t="s">
        <v>13</v>
      </c>
      <c r="CZ39" s="16" t="s">
        <v>13</v>
      </c>
      <c r="DA39" s="16" t="s">
        <v>13</v>
      </c>
      <c r="DB39" s="16" t="s">
        <v>13</v>
      </c>
      <c r="DC39" s="16" t="s">
        <v>13</v>
      </c>
      <c r="DD39" s="16" t="s">
        <v>13</v>
      </c>
      <c r="DE39" s="16" t="s">
        <v>13</v>
      </c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EK39" s="27"/>
      <c r="EL39" s="39"/>
      <c r="EM39" s="39"/>
      <c r="EO39" s="39"/>
      <c r="EP39" s="39"/>
      <c r="EQ39" s="39"/>
    </row>
    <row r="40" spans="1:147" x14ac:dyDescent="0.3">
      <c r="A40" s="16">
        <v>1920</v>
      </c>
      <c r="B40" s="16" t="s">
        <v>13</v>
      </c>
      <c r="C40" s="16" t="s">
        <v>13</v>
      </c>
      <c r="D40" s="16" t="s">
        <v>13</v>
      </c>
      <c r="E40" s="16" t="s">
        <v>13</v>
      </c>
      <c r="F40" s="16" t="s">
        <v>13</v>
      </c>
      <c r="G40" s="16" t="s">
        <v>13</v>
      </c>
      <c r="H40" s="16" t="s">
        <v>13</v>
      </c>
      <c r="I40" s="16" t="s">
        <v>13</v>
      </c>
      <c r="J40" s="16" t="s">
        <v>13</v>
      </c>
      <c r="K40" s="16" t="s">
        <v>13</v>
      </c>
      <c r="L40" s="16" t="s">
        <v>13</v>
      </c>
      <c r="M40" s="16" t="s">
        <v>13</v>
      </c>
      <c r="N40" s="16" t="s">
        <v>13</v>
      </c>
      <c r="O40" s="16" t="s">
        <v>13</v>
      </c>
      <c r="P40" s="16" t="s">
        <v>13</v>
      </c>
      <c r="Q40" s="16" t="s">
        <v>13</v>
      </c>
      <c r="R40" s="16" t="s">
        <v>13</v>
      </c>
      <c r="S40" s="16" t="s">
        <v>13</v>
      </c>
      <c r="T40" s="16" t="s">
        <v>13</v>
      </c>
      <c r="U40" s="16" t="s">
        <v>13</v>
      </c>
      <c r="V40" s="16" t="s">
        <v>13</v>
      </c>
      <c r="W40" s="16" t="s">
        <v>13</v>
      </c>
      <c r="X40" s="16" t="s">
        <v>13</v>
      </c>
      <c r="Y40" s="16" t="s">
        <v>13</v>
      </c>
      <c r="Z40" s="16" t="s">
        <v>13</v>
      </c>
      <c r="AA40" s="16" t="s">
        <v>13</v>
      </c>
      <c r="AB40" s="16" t="s">
        <v>13</v>
      </c>
      <c r="AC40" s="16" t="s">
        <v>13</v>
      </c>
      <c r="AD40" s="16" t="s">
        <v>13</v>
      </c>
      <c r="AE40" s="16" t="s">
        <v>13</v>
      </c>
      <c r="AF40" s="16" t="s">
        <v>13</v>
      </c>
      <c r="AG40" s="16"/>
      <c r="AH40" s="16" t="s">
        <v>13</v>
      </c>
      <c r="AI40" s="16" t="s">
        <v>13</v>
      </c>
      <c r="AJ40" s="16" t="s">
        <v>13</v>
      </c>
      <c r="AK40" s="16" t="s">
        <v>13</v>
      </c>
      <c r="AL40" s="16" t="s">
        <v>13</v>
      </c>
      <c r="AM40" s="16" t="s">
        <v>13</v>
      </c>
      <c r="AN40" s="16" t="s">
        <v>13</v>
      </c>
      <c r="AO40" s="16" t="s">
        <v>13</v>
      </c>
      <c r="AP40" s="16" t="s">
        <v>13</v>
      </c>
      <c r="AQ40" s="16" t="s">
        <v>13</v>
      </c>
      <c r="AR40" s="16" t="s">
        <v>13</v>
      </c>
      <c r="AS40" s="16" t="s">
        <v>13</v>
      </c>
      <c r="AT40" s="16" t="s">
        <v>13</v>
      </c>
      <c r="AU40" s="16" t="s">
        <v>13</v>
      </c>
      <c r="AV40" s="16"/>
      <c r="AW40" s="16" t="s">
        <v>13</v>
      </c>
      <c r="AX40" s="16" t="s">
        <v>13</v>
      </c>
      <c r="AY40" s="16" t="s">
        <v>13</v>
      </c>
      <c r="AZ40" s="16" t="s">
        <v>13</v>
      </c>
      <c r="BA40" s="16" t="s">
        <v>13</v>
      </c>
      <c r="BB40" s="16" t="s">
        <v>13</v>
      </c>
      <c r="BC40" s="16" t="s">
        <v>13</v>
      </c>
      <c r="BD40" s="16" t="s">
        <v>13</v>
      </c>
      <c r="BE40" s="16" t="s">
        <v>13</v>
      </c>
      <c r="BF40" s="16" t="s">
        <v>13</v>
      </c>
      <c r="BG40" s="16" t="s">
        <v>13</v>
      </c>
      <c r="BH40" s="16" t="s">
        <v>13</v>
      </c>
      <c r="BI40" s="16" t="s">
        <v>13</v>
      </c>
      <c r="BJ40" s="16"/>
      <c r="BK40" s="16" t="s">
        <v>13</v>
      </c>
      <c r="BL40" s="16" t="s">
        <v>13</v>
      </c>
      <c r="BM40" s="16" t="s">
        <v>13</v>
      </c>
      <c r="BN40" s="16" t="s">
        <v>13</v>
      </c>
      <c r="BO40" s="16" t="s">
        <v>13</v>
      </c>
      <c r="BP40" s="16" t="s">
        <v>13</v>
      </c>
      <c r="BQ40" s="16" t="s">
        <v>13</v>
      </c>
      <c r="BR40" s="16" t="s">
        <v>13</v>
      </c>
      <c r="BS40" s="16" t="s">
        <v>13</v>
      </c>
      <c r="BT40" s="16" t="s">
        <v>13</v>
      </c>
      <c r="BU40" s="16" t="s">
        <v>13</v>
      </c>
      <c r="BV40" s="16" t="s">
        <v>13</v>
      </c>
      <c r="BW40" s="16" t="s">
        <v>13</v>
      </c>
      <c r="BX40" s="16" t="s">
        <v>13</v>
      </c>
      <c r="BY40" s="16" t="s">
        <v>13</v>
      </c>
      <c r="BZ40" s="16"/>
      <c r="CA40" s="16" t="s">
        <v>13</v>
      </c>
      <c r="CB40" s="16" t="s">
        <v>13</v>
      </c>
      <c r="CC40" s="16" t="s">
        <v>13</v>
      </c>
      <c r="CD40" s="16" t="s">
        <v>13</v>
      </c>
      <c r="CE40" s="16" t="s">
        <v>13</v>
      </c>
      <c r="CF40" s="16" t="s">
        <v>13</v>
      </c>
      <c r="CG40" s="16" t="s">
        <v>13</v>
      </c>
      <c r="CH40" s="16" t="s">
        <v>13</v>
      </c>
      <c r="CI40" s="16" t="s">
        <v>13</v>
      </c>
      <c r="CJ40" s="16" t="s">
        <v>13</v>
      </c>
      <c r="CK40" s="16" t="s">
        <v>13</v>
      </c>
      <c r="CL40" s="16" t="s">
        <v>13</v>
      </c>
      <c r="CM40" s="16" t="s">
        <v>13</v>
      </c>
      <c r="CN40" s="16"/>
      <c r="CO40" s="16" t="s">
        <v>13</v>
      </c>
      <c r="CP40" s="16" t="s">
        <v>13</v>
      </c>
      <c r="CQ40" s="16" t="s">
        <v>13</v>
      </c>
      <c r="CR40" s="16" t="s">
        <v>13</v>
      </c>
      <c r="CS40" s="16" t="s">
        <v>13</v>
      </c>
      <c r="CT40" s="16" t="s">
        <v>13</v>
      </c>
      <c r="CU40" s="16" t="s">
        <v>13</v>
      </c>
      <c r="CV40" s="16"/>
      <c r="CW40" s="16" t="s">
        <v>13</v>
      </c>
      <c r="CX40" s="16" t="s">
        <v>13</v>
      </c>
      <c r="CY40" s="16" t="s">
        <v>13</v>
      </c>
      <c r="CZ40" s="16" t="s">
        <v>13</v>
      </c>
      <c r="DA40" s="16" t="s">
        <v>13</v>
      </c>
      <c r="DB40" s="16" t="s">
        <v>13</v>
      </c>
      <c r="DC40" s="16" t="s">
        <v>13</v>
      </c>
      <c r="DD40" s="16" t="s">
        <v>13</v>
      </c>
      <c r="DE40" s="16" t="s">
        <v>13</v>
      </c>
      <c r="DF40" s="16"/>
      <c r="DG40" s="16"/>
      <c r="DH40" s="16"/>
      <c r="EK40" s="16"/>
      <c r="EL40" s="39"/>
      <c r="EM40" s="39"/>
      <c r="EO40" s="39"/>
      <c r="EP40" s="39"/>
      <c r="EQ40" s="39"/>
    </row>
    <row r="41" spans="1:147" x14ac:dyDescent="0.3">
      <c r="A41" s="16">
        <v>1921</v>
      </c>
      <c r="B41" s="16" t="s">
        <v>13</v>
      </c>
      <c r="C41" s="16" t="s">
        <v>13</v>
      </c>
      <c r="D41" s="16" t="s">
        <v>13</v>
      </c>
      <c r="E41" s="16" t="s">
        <v>13</v>
      </c>
      <c r="F41" s="16" t="s">
        <v>13</v>
      </c>
      <c r="G41" s="16" t="s">
        <v>13</v>
      </c>
      <c r="H41" s="16" t="s">
        <v>13</v>
      </c>
      <c r="I41" s="16" t="s">
        <v>13</v>
      </c>
      <c r="J41" s="16" t="s">
        <v>13</v>
      </c>
      <c r="K41" s="16" t="s">
        <v>13</v>
      </c>
      <c r="L41" s="16" t="s">
        <v>13</v>
      </c>
      <c r="M41" s="16" t="s">
        <v>13</v>
      </c>
      <c r="N41" s="16" t="s">
        <v>13</v>
      </c>
      <c r="O41" s="16" t="s">
        <v>13</v>
      </c>
      <c r="P41" s="16" t="s">
        <v>13</v>
      </c>
      <c r="Q41" s="16" t="s">
        <v>13</v>
      </c>
      <c r="R41" s="16" t="s">
        <v>13</v>
      </c>
      <c r="S41" s="16" t="s">
        <v>13</v>
      </c>
      <c r="T41" s="16" t="s">
        <v>13</v>
      </c>
      <c r="U41" s="16" t="s">
        <v>13</v>
      </c>
      <c r="V41" s="16" t="s">
        <v>13</v>
      </c>
      <c r="W41" s="16" t="s">
        <v>13</v>
      </c>
      <c r="X41" s="16" t="s">
        <v>13</v>
      </c>
      <c r="Y41" s="16" t="s">
        <v>13</v>
      </c>
      <c r="Z41" s="16" t="s">
        <v>13</v>
      </c>
      <c r="AA41" s="16" t="s">
        <v>13</v>
      </c>
      <c r="AB41" s="16" t="s">
        <v>13</v>
      </c>
      <c r="AC41" s="16" t="s">
        <v>13</v>
      </c>
      <c r="AD41" s="16" t="s">
        <v>13</v>
      </c>
      <c r="AE41" s="16" t="s">
        <v>13</v>
      </c>
      <c r="AF41" s="16" t="s">
        <v>13</v>
      </c>
      <c r="AG41" s="16"/>
      <c r="AH41" s="16" t="s">
        <v>13</v>
      </c>
      <c r="AI41" s="16" t="s">
        <v>13</v>
      </c>
      <c r="AJ41" s="16" t="s">
        <v>13</v>
      </c>
      <c r="AK41" s="16" t="s">
        <v>13</v>
      </c>
      <c r="AL41" s="16" t="s">
        <v>13</v>
      </c>
      <c r="AM41" s="16" t="s">
        <v>13</v>
      </c>
      <c r="AN41" s="16" t="s">
        <v>13</v>
      </c>
      <c r="AO41" s="16" t="s">
        <v>13</v>
      </c>
      <c r="AP41" s="16" t="s">
        <v>13</v>
      </c>
      <c r="AQ41" s="16" t="s">
        <v>13</v>
      </c>
      <c r="AR41" s="16" t="s">
        <v>13</v>
      </c>
      <c r="AS41" s="16" t="s">
        <v>13</v>
      </c>
      <c r="AT41" s="16" t="s">
        <v>13</v>
      </c>
      <c r="AU41" s="16" t="s">
        <v>13</v>
      </c>
      <c r="AV41" s="16"/>
      <c r="AW41" s="16" t="s">
        <v>13</v>
      </c>
      <c r="AX41" s="16" t="s">
        <v>13</v>
      </c>
      <c r="AY41" s="16" t="s">
        <v>13</v>
      </c>
      <c r="AZ41" s="16" t="s">
        <v>13</v>
      </c>
      <c r="BA41" s="16" t="s">
        <v>13</v>
      </c>
      <c r="BB41" s="16" t="s">
        <v>13</v>
      </c>
      <c r="BC41" s="16" t="s">
        <v>13</v>
      </c>
      <c r="BD41" s="16" t="s">
        <v>13</v>
      </c>
      <c r="BE41" s="16" t="s">
        <v>13</v>
      </c>
      <c r="BF41" s="16" t="s">
        <v>13</v>
      </c>
      <c r="BG41" s="16" t="s">
        <v>13</v>
      </c>
      <c r="BH41" s="16" t="s">
        <v>13</v>
      </c>
      <c r="BI41" s="16" t="s">
        <v>13</v>
      </c>
      <c r="BJ41" s="16"/>
      <c r="BK41" s="16" t="s">
        <v>13</v>
      </c>
      <c r="BL41" s="16" t="s">
        <v>13</v>
      </c>
      <c r="BM41" s="16" t="s">
        <v>13</v>
      </c>
      <c r="BN41" s="16" t="s">
        <v>13</v>
      </c>
      <c r="BO41" s="16" t="s">
        <v>13</v>
      </c>
      <c r="BP41" s="16" t="s">
        <v>13</v>
      </c>
      <c r="BQ41" s="16" t="s">
        <v>13</v>
      </c>
      <c r="BR41" s="16" t="s">
        <v>13</v>
      </c>
      <c r="BS41" s="16" t="s">
        <v>13</v>
      </c>
      <c r="BT41" s="16" t="s">
        <v>13</v>
      </c>
      <c r="BU41" s="16" t="s">
        <v>13</v>
      </c>
      <c r="BV41" s="16" t="s">
        <v>13</v>
      </c>
      <c r="BW41" s="16" t="s">
        <v>13</v>
      </c>
      <c r="BX41" s="16" t="s">
        <v>13</v>
      </c>
      <c r="BY41" s="16" t="s">
        <v>13</v>
      </c>
      <c r="BZ41" s="16"/>
      <c r="CA41" s="16" t="s">
        <v>13</v>
      </c>
      <c r="CB41" s="16" t="s">
        <v>13</v>
      </c>
      <c r="CC41" s="16" t="s">
        <v>13</v>
      </c>
      <c r="CD41" s="16" t="s">
        <v>13</v>
      </c>
      <c r="CE41" s="16" t="s">
        <v>13</v>
      </c>
      <c r="CF41" s="16" t="s">
        <v>13</v>
      </c>
      <c r="CG41" s="16" t="s">
        <v>13</v>
      </c>
      <c r="CH41" s="16" t="s">
        <v>13</v>
      </c>
      <c r="CI41" s="16" t="s">
        <v>13</v>
      </c>
      <c r="CJ41" s="16" t="s">
        <v>13</v>
      </c>
      <c r="CK41" s="16" t="s">
        <v>13</v>
      </c>
      <c r="CL41" s="16" t="s">
        <v>13</v>
      </c>
      <c r="CM41" s="16" t="s">
        <v>13</v>
      </c>
      <c r="CN41" s="16"/>
      <c r="CO41" s="16" t="s">
        <v>13</v>
      </c>
      <c r="CP41" s="16" t="s">
        <v>13</v>
      </c>
      <c r="CQ41" s="16" t="s">
        <v>13</v>
      </c>
      <c r="CR41" s="16" t="s">
        <v>13</v>
      </c>
      <c r="CS41" s="16" t="s">
        <v>13</v>
      </c>
      <c r="CT41" s="16" t="s">
        <v>13</v>
      </c>
      <c r="CU41" s="16" t="s">
        <v>13</v>
      </c>
      <c r="CV41" s="16"/>
      <c r="CW41" s="16" t="s">
        <v>13</v>
      </c>
      <c r="CX41" s="16" t="s">
        <v>13</v>
      </c>
      <c r="CY41" s="16" t="s">
        <v>13</v>
      </c>
      <c r="CZ41" s="16" t="s">
        <v>13</v>
      </c>
      <c r="DA41" s="16" t="s">
        <v>13</v>
      </c>
      <c r="DB41" s="16" t="s">
        <v>13</v>
      </c>
      <c r="DC41" s="16" t="s">
        <v>13</v>
      </c>
      <c r="DD41" s="16" t="s">
        <v>13</v>
      </c>
      <c r="DE41" s="16" t="s">
        <v>13</v>
      </c>
      <c r="DF41" s="16"/>
      <c r="DG41" s="16"/>
      <c r="DH41" s="16"/>
      <c r="EK41" s="16"/>
      <c r="EL41" s="39"/>
      <c r="EM41" s="39"/>
      <c r="EO41" s="39"/>
      <c r="EP41" s="39"/>
      <c r="EQ41" s="39"/>
    </row>
    <row r="42" spans="1:147" x14ac:dyDescent="0.3">
      <c r="A42" s="16">
        <v>1922</v>
      </c>
      <c r="B42" s="16" t="s">
        <v>13</v>
      </c>
      <c r="C42" s="16" t="s">
        <v>13</v>
      </c>
      <c r="D42" s="16" t="s">
        <v>13</v>
      </c>
      <c r="E42" s="16" t="s">
        <v>13</v>
      </c>
      <c r="F42" s="16" t="s">
        <v>13</v>
      </c>
      <c r="G42" s="16" t="s">
        <v>13</v>
      </c>
      <c r="H42" s="16" t="s">
        <v>13</v>
      </c>
      <c r="I42" s="16" t="s">
        <v>13</v>
      </c>
      <c r="J42" s="16" t="s">
        <v>13</v>
      </c>
      <c r="K42" s="16" t="s">
        <v>13</v>
      </c>
      <c r="L42" s="16" t="s">
        <v>13</v>
      </c>
      <c r="M42" s="16" t="s">
        <v>13</v>
      </c>
      <c r="N42" s="16" t="s">
        <v>13</v>
      </c>
      <c r="O42" s="16" t="s">
        <v>13</v>
      </c>
      <c r="P42" s="16" t="s">
        <v>13</v>
      </c>
      <c r="Q42" s="16" t="s">
        <v>13</v>
      </c>
      <c r="R42" s="16" t="s">
        <v>13</v>
      </c>
      <c r="S42" s="16" t="s">
        <v>13</v>
      </c>
      <c r="T42" s="16" t="s">
        <v>13</v>
      </c>
      <c r="U42" s="16" t="s">
        <v>13</v>
      </c>
      <c r="V42" s="16" t="s">
        <v>13</v>
      </c>
      <c r="W42" s="16" t="s">
        <v>13</v>
      </c>
      <c r="X42" s="16" t="s">
        <v>13</v>
      </c>
      <c r="Y42" s="16" t="s">
        <v>13</v>
      </c>
      <c r="Z42" s="16" t="s">
        <v>13</v>
      </c>
      <c r="AA42" s="16" t="s">
        <v>13</v>
      </c>
      <c r="AB42" s="16" t="s">
        <v>13</v>
      </c>
      <c r="AC42" s="16" t="s">
        <v>13</v>
      </c>
      <c r="AD42" s="16" t="s">
        <v>13</v>
      </c>
      <c r="AE42" s="16" t="s">
        <v>13</v>
      </c>
      <c r="AF42" s="16" t="s">
        <v>13</v>
      </c>
      <c r="AG42" s="16"/>
      <c r="AH42" s="16" t="s">
        <v>13</v>
      </c>
      <c r="AI42" s="16" t="s">
        <v>13</v>
      </c>
      <c r="AJ42" s="16" t="s">
        <v>13</v>
      </c>
      <c r="AK42" s="16" t="s">
        <v>13</v>
      </c>
      <c r="AL42" s="16" t="s">
        <v>13</v>
      </c>
      <c r="AM42" s="16" t="s">
        <v>13</v>
      </c>
      <c r="AN42" s="16" t="s">
        <v>13</v>
      </c>
      <c r="AO42" s="16" t="s">
        <v>13</v>
      </c>
      <c r="AP42" s="16" t="s">
        <v>13</v>
      </c>
      <c r="AQ42" s="16" t="s">
        <v>13</v>
      </c>
      <c r="AR42" s="16" t="s">
        <v>13</v>
      </c>
      <c r="AS42" s="16" t="s">
        <v>13</v>
      </c>
      <c r="AT42" s="16" t="s">
        <v>13</v>
      </c>
      <c r="AU42" s="16" t="s">
        <v>13</v>
      </c>
      <c r="AV42" s="16"/>
      <c r="AW42" s="16" t="s">
        <v>13</v>
      </c>
      <c r="AX42" s="16" t="s">
        <v>13</v>
      </c>
      <c r="AY42" s="16" t="s">
        <v>13</v>
      </c>
      <c r="AZ42" s="16" t="s">
        <v>13</v>
      </c>
      <c r="BA42" s="16" t="s">
        <v>13</v>
      </c>
      <c r="BB42" s="16" t="s">
        <v>13</v>
      </c>
      <c r="BC42" s="16" t="s">
        <v>13</v>
      </c>
      <c r="BD42" s="16" t="s">
        <v>13</v>
      </c>
      <c r="BE42" s="16" t="s">
        <v>13</v>
      </c>
      <c r="BF42" s="16" t="s">
        <v>13</v>
      </c>
      <c r="BG42" s="16" t="s">
        <v>13</v>
      </c>
      <c r="BH42" s="16" t="s">
        <v>13</v>
      </c>
      <c r="BI42" s="16" t="s">
        <v>13</v>
      </c>
      <c r="BJ42" s="16"/>
      <c r="BK42" s="16" t="s">
        <v>13</v>
      </c>
      <c r="BL42" s="16" t="s">
        <v>13</v>
      </c>
      <c r="BM42" s="16" t="s">
        <v>13</v>
      </c>
      <c r="BN42" s="16" t="s">
        <v>13</v>
      </c>
      <c r="BO42" s="16" t="s">
        <v>13</v>
      </c>
      <c r="BP42" s="16" t="s">
        <v>13</v>
      </c>
      <c r="BQ42" s="16" t="s">
        <v>13</v>
      </c>
      <c r="BR42" s="16" t="s">
        <v>13</v>
      </c>
      <c r="BS42" s="16" t="s">
        <v>13</v>
      </c>
      <c r="BT42" s="16" t="s">
        <v>13</v>
      </c>
      <c r="BU42" s="16" t="s">
        <v>13</v>
      </c>
      <c r="BV42" s="16" t="s">
        <v>13</v>
      </c>
      <c r="BW42" s="16" t="s">
        <v>13</v>
      </c>
      <c r="BX42" s="16" t="s">
        <v>13</v>
      </c>
      <c r="BY42" s="16" t="s">
        <v>13</v>
      </c>
      <c r="BZ42" s="16"/>
      <c r="CA42" s="16" t="s">
        <v>13</v>
      </c>
      <c r="CB42" s="16" t="s">
        <v>13</v>
      </c>
      <c r="CC42" s="16" t="s">
        <v>13</v>
      </c>
      <c r="CD42" s="16" t="s">
        <v>13</v>
      </c>
      <c r="CE42" s="16" t="s">
        <v>13</v>
      </c>
      <c r="CF42" s="16" t="s">
        <v>13</v>
      </c>
      <c r="CG42" s="16" t="s">
        <v>13</v>
      </c>
      <c r="CH42" s="16" t="s">
        <v>13</v>
      </c>
      <c r="CI42" s="16" t="s">
        <v>13</v>
      </c>
      <c r="CJ42" s="16" t="s">
        <v>13</v>
      </c>
      <c r="CK42" s="16" t="s">
        <v>13</v>
      </c>
      <c r="CL42" s="16" t="s">
        <v>13</v>
      </c>
      <c r="CM42" s="16" t="s">
        <v>13</v>
      </c>
      <c r="CN42" s="16"/>
      <c r="CO42" s="16" t="s">
        <v>13</v>
      </c>
      <c r="CP42" s="16" t="s">
        <v>13</v>
      </c>
      <c r="CQ42" s="16" t="s">
        <v>13</v>
      </c>
      <c r="CR42" s="16" t="s">
        <v>13</v>
      </c>
      <c r="CS42" s="16" t="s">
        <v>13</v>
      </c>
      <c r="CT42" s="16" t="s">
        <v>13</v>
      </c>
      <c r="CU42" s="16" t="s">
        <v>13</v>
      </c>
      <c r="CV42" s="16"/>
      <c r="CW42" s="16" t="s">
        <v>13</v>
      </c>
      <c r="CX42" s="16" t="s">
        <v>13</v>
      </c>
      <c r="CY42" s="16" t="s">
        <v>13</v>
      </c>
      <c r="CZ42" s="16" t="s">
        <v>13</v>
      </c>
      <c r="DA42" s="16" t="s">
        <v>13</v>
      </c>
      <c r="DB42" s="16" t="s">
        <v>13</v>
      </c>
      <c r="DC42" s="16" t="s">
        <v>13</v>
      </c>
      <c r="DD42" s="16" t="s">
        <v>13</v>
      </c>
      <c r="DE42" s="16" t="s">
        <v>13</v>
      </c>
      <c r="DF42" s="16"/>
      <c r="DG42" s="16"/>
      <c r="DH42" s="16"/>
      <c r="EK42" s="16"/>
      <c r="EL42" s="39"/>
      <c r="EM42" s="39"/>
      <c r="EO42" s="39"/>
      <c r="EP42" s="39"/>
      <c r="EQ42" s="39"/>
    </row>
    <row r="43" spans="1:147" x14ac:dyDescent="0.3">
      <c r="A43" s="16">
        <v>1923</v>
      </c>
      <c r="B43" s="16" t="s">
        <v>13</v>
      </c>
      <c r="C43" s="16" t="s">
        <v>13</v>
      </c>
      <c r="D43" s="16" t="s">
        <v>13</v>
      </c>
      <c r="E43" s="16" t="s">
        <v>13</v>
      </c>
      <c r="F43" s="16" t="s">
        <v>13</v>
      </c>
      <c r="G43" s="16" t="s">
        <v>13</v>
      </c>
      <c r="H43" s="16" t="s">
        <v>13</v>
      </c>
      <c r="I43" s="16" t="s">
        <v>13</v>
      </c>
      <c r="J43" s="16" t="s">
        <v>13</v>
      </c>
      <c r="K43" s="16" t="s">
        <v>13</v>
      </c>
      <c r="L43" s="16" t="s">
        <v>13</v>
      </c>
      <c r="M43" s="16" t="s">
        <v>13</v>
      </c>
      <c r="N43" s="16" t="s">
        <v>13</v>
      </c>
      <c r="O43" s="16" t="s">
        <v>13</v>
      </c>
      <c r="P43" s="16" t="s">
        <v>13</v>
      </c>
      <c r="Q43" s="16" t="s">
        <v>13</v>
      </c>
      <c r="R43" s="16" t="s">
        <v>13</v>
      </c>
      <c r="S43" s="16" t="s">
        <v>13</v>
      </c>
      <c r="T43" s="16" t="s">
        <v>13</v>
      </c>
      <c r="U43" s="16" t="s">
        <v>13</v>
      </c>
      <c r="V43" s="16" t="s">
        <v>13</v>
      </c>
      <c r="W43" s="16" t="s">
        <v>13</v>
      </c>
      <c r="X43" s="16" t="s">
        <v>13</v>
      </c>
      <c r="Y43" s="16" t="s">
        <v>13</v>
      </c>
      <c r="Z43" s="16" t="s">
        <v>13</v>
      </c>
      <c r="AA43" s="16" t="s">
        <v>13</v>
      </c>
      <c r="AB43" s="16" t="s">
        <v>13</v>
      </c>
      <c r="AC43" s="16" t="s">
        <v>13</v>
      </c>
      <c r="AD43" s="16" t="s">
        <v>13</v>
      </c>
      <c r="AE43" s="16" t="s">
        <v>13</v>
      </c>
      <c r="AF43" s="16" t="s">
        <v>13</v>
      </c>
      <c r="AG43" s="16"/>
      <c r="AH43" s="16" t="s">
        <v>13</v>
      </c>
      <c r="AI43" s="16" t="s">
        <v>13</v>
      </c>
      <c r="AJ43" s="16" t="s">
        <v>13</v>
      </c>
      <c r="AK43" s="16" t="s">
        <v>13</v>
      </c>
      <c r="AL43" s="16" t="s">
        <v>13</v>
      </c>
      <c r="AM43" s="16" t="s">
        <v>13</v>
      </c>
      <c r="AN43" s="16" t="s">
        <v>13</v>
      </c>
      <c r="AO43" s="16" t="s">
        <v>13</v>
      </c>
      <c r="AP43" s="16" t="s">
        <v>13</v>
      </c>
      <c r="AQ43" s="16" t="s">
        <v>13</v>
      </c>
      <c r="AR43" s="16" t="s">
        <v>13</v>
      </c>
      <c r="AS43" s="16" t="s">
        <v>13</v>
      </c>
      <c r="AT43" s="16" t="s">
        <v>13</v>
      </c>
      <c r="AU43" s="16" t="s">
        <v>13</v>
      </c>
      <c r="AV43" s="16"/>
      <c r="AW43" s="16" t="s">
        <v>13</v>
      </c>
      <c r="AX43" s="16" t="s">
        <v>13</v>
      </c>
      <c r="AY43" s="16" t="s">
        <v>13</v>
      </c>
      <c r="AZ43" s="16" t="s">
        <v>13</v>
      </c>
      <c r="BA43" s="16" t="s">
        <v>13</v>
      </c>
      <c r="BB43" s="16" t="s">
        <v>13</v>
      </c>
      <c r="BC43" s="16" t="s">
        <v>13</v>
      </c>
      <c r="BD43" s="16" t="s">
        <v>13</v>
      </c>
      <c r="BE43" s="16" t="s">
        <v>13</v>
      </c>
      <c r="BF43" s="16" t="s">
        <v>13</v>
      </c>
      <c r="BG43" s="16" t="s">
        <v>13</v>
      </c>
      <c r="BH43" s="16" t="s">
        <v>13</v>
      </c>
      <c r="BI43" s="16" t="s">
        <v>13</v>
      </c>
      <c r="BJ43" s="16"/>
      <c r="BK43" s="16" t="s">
        <v>13</v>
      </c>
      <c r="BL43" s="16" t="s">
        <v>13</v>
      </c>
      <c r="BM43" s="16" t="s">
        <v>13</v>
      </c>
      <c r="BN43" s="16" t="s">
        <v>13</v>
      </c>
      <c r="BO43" s="16" t="s">
        <v>13</v>
      </c>
      <c r="BP43" s="16" t="s">
        <v>13</v>
      </c>
      <c r="BQ43" s="16" t="s">
        <v>13</v>
      </c>
      <c r="BR43" s="16" t="s">
        <v>13</v>
      </c>
      <c r="BS43" s="16" t="s">
        <v>13</v>
      </c>
      <c r="BT43" s="16" t="s">
        <v>13</v>
      </c>
      <c r="BU43" s="16" t="s">
        <v>13</v>
      </c>
      <c r="BV43" s="16" t="s">
        <v>13</v>
      </c>
      <c r="BW43" s="16" t="s">
        <v>13</v>
      </c>
      <c r="BX43" s="16" t="s">
        <v>13</v>
      </c>
      <c r="BY43" s="16" t="s">
        <v>13</v>
      </c>
      <c r="BZ43" s="16"/>
      <c r="CA43" s="16" t="s">
        <v>13</v>
      </c>
      <c r="CB43" s="16" t="s">
        <v>13</v>
      </c>
      <c r="CC43" s="16" t="s">
        <v>13</v>
      </c>
      <c r="CD43" s="16" t="s">
        <v>13</v>
      </c>
      <c r="CE43" s="16" t="s">
        <v>13</v>
      </c>
      <c r="CF43" s="16" t="s">
        <v>13</v>
      </c>
      <c r="CG43" s="16" t="s">
        <v>13</v>
      </c>
      <c r="CH43" s="16" t="s">
        <v>13</v>
      </c>
      <c r="CI43" s="16" t="s">
        <v>13</v>
      </c>
      <c r="CJ43" s="16" t="s">
        <v>13</v>
      </c>
      <c r="CK43" s="16" t="s">
        <v>13</v>
      </c>
      <c r="CL43" s="16" t="s">
        <v>13</v>
      </c>
      <c r="CM43" s="16" t="s">
        <v>13</v>
      </c>
      <c r="CN43" s="16"/>
      <c r="CO43" s="16" t="s">
        <v>13</v>
      </c>
      <c r="CP43" s="16" t="s">
        <v>13</v>
      </c>
      <c r="CQ43" s="16" t="s">
        <v>13</v>
      </c>
      <c r="CR43" s="16" t="s">
        <v>13</v>
      </c>
      <c r="CS43" s="16" t="s">
        <v>13</v>
      </c>
      <c r="CT43" s="16" t="s">
        <v>13</v>
      </c>
      <c r="CU43" s="16" t="s">
        <v>13</v>
      </c>
      <c r="CV43" s="16"/>
      <c r="CW43" s="16" t="s">
        <v>13</v>
      </c>
      <c r="CX43" s="16" t="s">
        <v>13</v>
      </c>
      <c r="CY43" s="16" t="s">
        <v>13</v>
      </c>
      <c r="CZ43" s="16" t="s">
        <v>13</v>
      </c>
      <c r="DA43" s="16" t="s">
        <v>13</v>
      </c>
      <c r="DB43" s="16" t="s">
        <v>13</v>
      </c>
      <c r="DC43" s="16" t="s">
        <v>13</v>
      </c>
      <c r="DD43" s="16" t="s">
        <v>13</v>
      </c>
      <c r="DE43" s="16" t="s">
        <v>13</v>
      </c>
      <c r="DF43" s="16"/>
      <c r="DG43" s="16"/>
      <c r="DH43" s="16"/>
      <c r="EK43" s="16"/>
      <c r="EL43" s="39"/>
      <c r="EM43" s="39"/>
      <c r="EO43" s="39"/>
      <c r="EP43" s="39"/>
      <c r="EQ43" s="39"/>
    </row>
    <row r="44" spans="1:147" x14ac:dyDescent="0.3">
      <c r="A44" s="16">
        <v>1924</v>
      </c>
      <c r="B44" s="16" t="s">
        <v>13</v>
      </c>
      <c r="C44" s="16" t="s">
        <v>13</v>
      </c>
      <c r="D44" s="16" t="s">
        <v>13</v>
      </c>
      <c r="E44" s="16" t="s">
        <v>13</v>
      </c>
      <c r="F44" s="16" t="s">
        <v>13</v>
      </c>
      <c r="G44" s="16" t="s">
        <v>13</v>
      </c>
      <c r="H44" s="16" t="s">
        <v>13</v>
      </c>
      <c r="I44" s="16" t="s">
        <v>13</v>
      </c>
      <c r="J44" s="16" t="s">
        <v>13</v>
      </c>
      <c r="K44" s="16" t="s">
        <v>13</v>
      </c>
      <c r="L44" s="16" t="s">
        <v>13</v>
      </c>
      <c r="M44" s="16" t="s">
        <v>13</v>
      </c>
      <c r="N44" s="16" t="s">
        <v>13</v>
      </c>
      <c r="O44" s="16" t="s">
        <v>13</v>
      </c>
      <c r="P44" s="16" t="s">
        <v>13</v>
      </c>
      <c r="Q44" s="16" t="s">
        <v>13</v>
      </c>
      <c r="R44" s="16" t="s">
        <v>13</v>
      </c>
      <c r="S44" s="16" t="s">
        <v>13</v>
      </c>
      <c r="T44" s="16" t="s">
        <v>13</v>
      </c>
      <c r="U44" s="16" t="s">
        <v>13</v>
      </c>
      <c r="V44" s="16" t="s">
        <v>13</v>
      </c>
      <c r="W44" s="16" t="s">
        <v>13</v>
      </c>
      <c r="X44" s="16" t="s">
        <v>13</v>
      </c>
      <c r="Y44" s="16" t="s">
        <v>13</v>
      </c>
      <c r="Z44" s="16" t="s">
        <v>13</v>
      </c>
      <c r="AA44" s="16" t="s">
        <v>13</v>
      </c>
      <c r="AB44" s="16" t="s">
        <v>13</v>
      </c>
      <c r="AC44" s="16" t="s">
        <v>13</v>
      </c>
      <c r="AD44" s="16" t="s">
        <v>13</v>
      </c>
      <c r="AE44" s="16" t="s">
        <v>13</v>
      </c>
      <c r="AF44" s="16" t="s">
        <v>13</v>
      </c>
      <c r="AG44" s="16"/>
      <c r="AH44" s="16" t="s">
        <v>13</v>
      </c>
      <c r="AI44" s="16" t="s">
        <v>13</v>
      </c>
      <c r="AJ44" s="16" t="s">
        <v>13</v>
      </c>
      <c r="AK44" s="16" t="s">
        <v>13</v>
      </c>
      <c r="AL44" s="16" t="s">
        <v>13</v>
      </c>
      <c r="AM44" s="16" t="s">
        <v>13</v>
      </c>
      <c r="AN44" s="16" t="s">
        <v>13</v>
      </c>
      <c r="AO44" s="16" t="s">
        <v>13</v>
      </c>
      <c r="AP44" s="16" t="s">
        <v>13</v>
      </c>
      <c r="AQ44" s="16" t="s">
        <v>13</v>
      </c>
      <c r="AR44" s="16" t="s">
        <v>13</v>
      </c>
      <c r="AS44" s="16" t="s">
        <v>13</v>
      </c>
      <c r="AT44" s="16" t="s">
        <v>13</v>
      </c>
      <c r="AU44" s="16" t="s">
        <v>13</v>
      </c>
      <c r="AV44" s="16"/>
      <c r="AW44" s="16" t="s">
        <v>13</v>
      </c>
      <c r="AX44" s="16" t="s">
        <v>13</v>
      </c>
      <c r="AY44" s="16" t="s">
        <v>13</v>
      </c>
      <c r="AZ44" s="16" t="s">
        <v>13</v>
      </c>
      <c r="BA44" s="16" t="s">
        <v>13</v>
      </c>
      <c r="BB44" s="16" t="s">
        <v>13</v>
      </c>
      <c r="BC44" s="16" t="s">
        <v>13</v>
      </c>
      <c r="BD44" s="16" t="s">
        <v>13</v>
      </c>
      <c r="BE44" s="16" t="s">
        <v>13</v>
      </c>
      <c r="BF44" s="16" t="s">
        <v>13</v>
      </c>
      <c r="BG44" s="16" t="s">
        <v>13</v>
      </c>
      <c r="BH44" s="16" t="s">
        <v>13</v>
      </c>
      <c r="BI44" s="16" t="s">
        <v>13</v>
      </c>
      <c r="BJ44" s="16"/>
      <c r="BK44" s="16" t="s">
        <v>13</v>
      </c>
      <c r="BL44" s="16" t="s">
        <v>13</v>
      </c>
      <c r="BM44" s="16" t="s">
        <v>13</v>
      </c>
      <c r="BN44" s="16" t="s">
        <v>13</v>
      </c>
      <c r="BO44" s="16" t="s">
        <v>13</v>
      </c>
      <c r="BP44" s="16" t="s">
        <v>13</v>
      </c>
      <c r="BQ44" s="16" t="s">
        <v>13</v>
      </c>
      <c r="BR44" s="16" t="s">
        <v>13</v>
      </c>
      <c r="BS44" s="16" t="s">
        <v>13</v>
      </c>
      <c r="BT44" s="16" t="s">
        <v>13</v>
      </c>
      <c r="BU44" s="16" t="s">
        <v>13</v>
      </c>
      <c r="BV44" s="16" t="s">
        <v>13</v>
      </c>
      <c r="BW44" s="16" t="s">
        <v>13</v>
      </c>
      <c r="BX44" s="16" t="s">
        <v>13</v>
      </c>
      <c r="BY44" s="16" t="s">
        <v>13</v>
      </c>
      <c r="BZ44" s="16"/>
      <c r="CA44" s="16" t="s">
        <v>13</v>
      </c>
      <c r="CB44" s="16" t="s">
        <v>13</v>
      </c>
      <c r="CC44" s="16" t="s">
        <v>13</v>
      </c>
      <c r="CD44" s="16" t="s">
        <v>13</v>
      </c>
      <c r="CE44" s="16" t="s">
        <v>13</v>
      </c>
      <c r="CF44" s="16" t="s">
        <v>13</v>
      </c>
      <c r="CG44" s="16" t="s">
        <v>13</v>
      </c>
      <c r="CH44" s="16" t="s">
        <v>13</v>
      </c>
      <c r="CI44" s="16" t="s">
        <v>13</v>
      </c>
      <c r="CJ44" s="16" t="s">
        <v>13</v>
      </c>
      <c r="CK44" s="16" t="s">
        <v>13</v>
      </c>
      <c r="CL44" s="16" t="s">
        <v>13</v>
      </c>
      <c r="CM44" s="16" t="s">
        <v>13</v>
      </c>
      <c r="CN44" s="16"/>
      <c r="CO44" s="16" t="s">
        <v>13</v>
      </c>
      <c r="CP44" s="16" t="s">
        <v>13</v>
      </c>
      <c r="CQ44" s="16" t="s">
        <v>13</v>
      </c>
      <c r="CR44" s="16" t="s">
        <v>13</v>
      </c>
      <c r="CS44" s="16" t="s">
        <v>13</v>
      </c>
      <c r="CT44" s="16" t="s">
        <v>13</v>
      </c>
      <c r="CU44" s="16" t="s">
        <v>13</v>
      </c>
      <c r="CV44" s="16"/>
      <c r="CW44" s="16" t="s">
        <v>13</v>
      </c>
      <c r="CX44" s="16" t="s">
        <v>13</v>
      </c>
      <c r="CY44" s="16" t="s">
        <v>13</v>
      </c>
      <c r="CZ44" s="16" t="s">
        <v>13</v>
      </c>
      <c r="DA44" s="16" t="s">
        <v>13</v>
      </c>
      <c r="DB44" s="16" t="s">
        <v>13</v>
      </c>
      <c r="DC44" s="16" t="s">
        <v>13</v>
      </c>
      <c r="DD44" s="16" t="s">
        <v>13</v>
      </c>
      <c r="DE44" s="16" t="s">
        <v>13</v>
      </c>
      <c r="DF44" s="16"/>
      <c r="DG44" s="16"/>
      <c r="DH44" s="16"/>
      <c r="EK44" s="16"/>
      <c r="EL44" s="39"/>
      <c r="EM44" s="39"/>
      <c r="EO44" s="39"/>
      <c r="EP44" s="39"/>
      <c r="EQ44" s="39"/>
    </row>
    <row r="45" spans="1:147" x14ac:dyDescent="0.3">
      <c r="A45" s="16">
        <v>1925</v>
      </c>
      <c r="B45" s="16" t="s">
        <v>13</v>
      </c>
      <c r="C45" s="16" t="s">
        <v>13</v>
      </c>
      <c r="D45" s="16" t="s">
        <v>13</v>
      </c>
      <c r="E45" s="16" t="s">
        <v>13</v>
      </c>
      <c r="F45" s="16" t="s">
        <v>13</v>
      </c>
      <c r="G45" s="16" t="s">
        <v>13</v>
      </c>
      <c r="H45" s="16" t="s">
        <v>13</v>
      </c>
      <c r="I45" s="16" t="s">
        <v>13</v>
      </c>
      <c r="J45" s="16" t="s">
        <v>13</v>
      </c>
      <c r="K45" s="16" t="s">
        <v>13</v>
      </c>
      <c r="L45" s="16" t="s">
        <v>13</v>
      </c>
      <c r="M45" s="16" t="s">
        <v>13</v>
      </c>
      <c r="N45" s="16" t="s">
        <v>13</v>
      </c>
      <c r="O45" s="16" t="s">
        <v>13</v>
      </c>
      <c r="P45" s="16" t="s">
        <v>13</v>
      </c>
      <c r="Q45" s="16" t="s">
        <v>13</v>
      </c>
      <c r="R45" s="16" t="s">
        <v>13</v>
      </c>
      <c r="S45" s="16" t="s">
        <v>13</v>
      </c>
      <c r="T45" s="16" t="s">
        <v>13</v>
      </c>
      <c r="U45" s="16" t="s">
        <v>13</v>
      </c>
      <c r="V45" s="16" t="s">
        <v>13</v>
      </c>
      <c r="W45" s="16" t="s">
        <v>13</v>
      </c>
      <c r="X45" s="16" t="s">
        <v>13</v>
      </c>
      <c r="Y45" s="16" t="s">
        <v>13</v>
      </c>
      <c r="Z45" s="16" t="s">
        <v>13</v>
      </c>
      <c r="AA45" s="16" t="s">
        <v>13</v>
      </c>
      <c r="AB45" s="16" t="s">
        <v>13</v>
      </c>
      <c r="AC45" s="16" t="s">
        <v>13</v>
      </c>
      <c r="AD45" s="16" t="s">
        <v>13</v>
      </c>
      <c r="AE45" s="16" t="s">
        <v>13</v>
      </c>
      <c r="AF45" s="16" t="s">
        <v>13</v>
      </c>
      <c r="AG45" s="16"/>
      <c r="AH45" s="16" t="s">
        <v>13</v>
      </c>
      <c r="AI45" s="16" t="s">
        <v>13</v>
      </c>
      <c r="AJ45" s="16" t="s">
        <v>13</v>
      </c>
      <c r="AK45" s="16" t="s">
        <v>13</v>
      </c>
      <c r="AL45" s="16" t="s">
        <v>13</v>
      </c>
      <c r="AM45" s="16" t="s">
        <v>13</v>
      </c>
      <c r="AN45" s="16" t="s">
        <v>13</v>
      </c>
      <c r="AO45" s="16" t="s">
        <v>13</v>
      </c>
      <c r="AP45" s="16" t="s">
        <v>13</v>
      </c>
      <c r="AQ45" s="16" t="s">
        <v>13</v>
      </c>
      <c r="AR45" s="16" t="s">
        <v>13</v>
      </c>
      <c r="AS45" s="16" t="s">
        <v>13</v>
      </c>
      <c r="AT45" s="16" t="s">
        <v>13</v>
      </c>
      <c r="AU45" s="16" t="s">
        <v>13</v>
      </c>
      <c r="AV45" s="16"/>
      <c r="AW45" s="16" t="s">
        <v>13</v>
      </c>
      <c r="AX45" s="16" t="s">
        <v>13</v>
      </c>
      <c r="AY45" s="16" t="s">
        <v>13</v>
      </c>
      <c r="AZ45" s="16" t="s">
        <v>13</v>
      </c>
      <c r="BA45" s="16" t="s">
        <v>13</v>
      </c>
      <c r="BB45" s="16" t="s">
        <v>13</v>
      </c>
      <c r="BC45" s="16" t="s">
        <v>13</v>
      </c>
      <c r="BD45" s="16" t="s">
        <v>13</v>
      </c>
      <c r="BE45" s="16" t="s">
        <v>13</v>
      </c>
      <c r="BF45" s="16" t="s">
        <v>13</v>
      </c>
      <c r="BG45" s="16" t="s">
        <v>13</v>
      </c>
      <c r="BH45" s="16" t="s">
        <v>13</v>
      </c>
      <c r="BI45" s="16" t="s">
        <v>13</v>
      </c>
      <c r="BJ45" s="16"/>
      <c r="BK45" s="16" t="s">
        <v>13</v>
      </c>
      <c r="BL45" s="16" t="s">
        <v>13</v>
      </c>
      <c r="BM45" s="16" t="s">
        <v>13</v>
      </c>
      <c r="BN45" s="16" t="s">
        <v>13</v>
      </c>
      <c r="BO45" s="16" t="s">
        <v>13</v>
      </c>
      <c r="BP45" s="16" t="s">
        <v>13</v>
      </c>
      <c r="BQ45" s="16" t="s">
        <v>13</v>
      </c>
      <c r="BR45" s="16" t="s">
        <v>13</v>
      </c>
      <c r="BS45" s="16" t="s">
        <v>13</v>
      </c>
      <c r="BT45" s="16" t="s">
        <v>13</v>
      </c>
      <c r="BU45" s="16" t="s">
        <v>13</v>
      </c>
      <c r="BV45" s="16" t="s">
        <v>13</v>
      </c>
      <c r="BW45" s="16" t="s">
        <v>13</v>
      </c>
      <c r="BX45" s="16" t="s">
        <v>13</v>
      </c>
      <c r="BY45" s="16" t="s">
        <v>13</v>
      </c>
      <c r="BZ45" s="16"/>
      <c r="CA45" s="16" t="s">
        <v>13</v>
      </c>
      <c r="CB45" s="16" t="s">
        <v>13</v>
      </c>
      <c r="CC45" s="16" t="s">
        <v>13</v>
      </c>
      <c r="CD45" s="16" t="s">
        <v>13</v>
      </c>
      <c r="CE45" s="16" t="s">
        <v>13</v>
      </c>
      <c r="CF45" s="16" t="s">
        <v>13</v>
      </c>
      <c r="CG45" s="16" t="s">
        <v>13</v>
      </c>
      <c r="CH45" s="16" t="s">
        <v>13</v>
      </c>
      <c r="CI45" s="16" t="s">
        <v>13</v>
      </c>
      <c r="CJ45" s="16" t="s">
        <v>13</v>
      </c>
      <c r="CK45" s="16" t="s">
        <v>13</v>
      </c>
      <c r="CL45" s="16" t="s">
        <v>13</v>
      </c>
      <c r="CM45" s="16" t="s">
        <v>13</v>
      </c>
      <c r="CN45" s="16"/>
      <c r="CO45" s="16" t="s">
        <v>13</v>
      </c>
      <c r="CP45" s="16" t="s">
        <v>13</v>
      </c>
      <c r="CQ45" s="16" t="s">
        <v>13</v>
      </c>
      <c r="CR45" s="16" t="s">
        <v>13</v>
      </c>
      <c r="CS45" s="16" t="s">
        <v>13</v>
      </c>
      <c r="CT45" s="16" t="s">
        <v>13</v>
      </c>
      <c r="CU45" s="16" t="s">
        <v>13</v>
      </c>
      <c r="CV45" s="16"/>
      <c r="CW45" s="16" t="s">
        <v>13</v>
      </c>
      <c r="CX45" s="16" t="s">
        <v>13</v>
      </c>
      <c r="CY45" s="16" t="s">
        <v>13</v>
      </c>
      <c r="CZ45" s="16" t="s">
        <v>13</v>
      </c>
      <c r="DA45" s="16" t="s">
        <v>13</v>
      </c>
      <c r="DB45" s="16" t="s">
        <v>13</v>
      </c>
      <c r="DC45" s="16" t="s">
        <v>13</v>
      </c>
      <c r="DD45" s="16" t="s">
        <v>13</v>
      </c>
      <c r="DE45" s="16" t="s">
        <v>13</v>
      </c>
      <c r="DF45" s="16"/>
      <c r="DG45" s="16"/>
      <c r="DH45" s="16"/>
      <c r="EK45" s="16"/>
      <c r="EL45" s="39"/>
      <c r="EM45" s="39"/>
      <c r="EO45" s="39"/>
      <c r="EP45" s="39"/>
      <c r="EQ45" s="39"/>
    </row>
    <row r="46" spans="1:147" x14ac:dyDescent="0.3">
      <c r="A46" s="16">
        <v>1926</v>
      </c>
      <c r="B46" s="16" t="s">
        <v>13</v>
      </c>
      <c r="C46" s="16" t="s">
        <v>13</v>
      </c>
      <c r="D46" s="16" t="s">
        <v>13</v>
      </c>
      <c r="E46" s="16" t="s">
        <v>13</v>
      </c>
      <c r="F46" s="16" t="s">
        <v>13</v>
      </c>
      <c r="G46" s="16" t="s">
        <v>13</v>
      </c>
      <c r="H46" s="16" t="s">
        <v>13</v>
      </c>
      <c r="I46" s="16" t="s">
        <v>13</v>
      </c>
      <c r="J46" s="16" t="s">
        <v>13</v>
      </c>
      <c r="K46" s="16" t="s">
        <v>13</v>
      </c>
      <c r="L46" s="16" t="s">
        <v>13</v>
      </c>
      <c r="M46" s="16" t="s">
        <v>13</v>
      </c>
      <c r="N46" s="16" t="s">
        <v>13</v>
      </c>
      <c r="O46" s="16" t="s">
        <v>13</v>
      </c>
      <c r="P46" s="16" t="s">
        <v>13</v>
      </c>
      <c r="Q46" s="16" t="s">
        <v>13</v>
      </c>
      <c r="R46" s="16" t="s">
        <v>13</v>
      </c>
      <c r="S46" s="16" t="s">
        <v>13</v>
      </c>
      <c r="T46" s="16" t="s">
        <v>13</v>
      </c>
      <c r="U46" s="16" t="s">
        <v>13</v>
      </c>
      <c r="V46" s="16" t="s">
        <v>13</v>
      </c>
      <c r="W46" s="16" t="s">
        <v>13</v>
      </c>
      <c r="X46" s="16" t="s">
        <v>13</v>
      </c>
      <c r="Y46" s="16" t="s">
        <v>13</v>
      </c>
      <c r="Z46" s="16" t="s">
        <v>13</v>
      </c>
      <c r="AA46" s="16" t="s">
        <v>13</v>
      </c>
      <c r="AB46" s="16" t="s">
        <v>13</v>
      </c>
      <c r="AC46" s="16" t="s">
        <v>13</v>
      </c>
      <c r="AD46" s="16" t="s">
        <v>13</v>
      </c>
      <c r="AE46" s="16" t="s">
        <v>13</v>
      </c>
      <c r="AF46" s="16" t="s">
        <v>13</v>
      </c>
      <c r="AG46" s="16"/>
      <c r="AH46" s="16" t="s">
        <v>13</v>
      </c>
      <c r="AI46" s="16" t="s">
        <v>13</v>
      </c>
      <c r="AJ46" s="16" t="s">
        <v>13</v>
      </c>
      <c r="AK46" s="16" t="s">
        <v>13</v>
      </c>
      <c r="AL46" s="16" t="s">
        <v>13</v>
      </c>
      <c r="AM46" s="16" t="s">
        <v>13</v>
      </c>
      <c r="AN46" s="16" t="s">
        <v>13</v>
      </c>
      <c r="AO46" s="16" t="s">
        <v>13</v>
      </c>
      <c r="AP46" s="16" t="s">
        <v>13</v>
      </c>
      <c r="AQ46" s="16" t="s">
        <v>13</v>
      </c>
      <c r="AR46" s="16" t="s">
        <v>13</v>
      </c>
      <c r="AS46" s="16" t="s">
        <v>13</v>
      </c>
      <c r="AT46" s="16" t="s">
        <v>13</v>
      </c>
      <c r="AU46" s="16" t="s">
        <v>13</v>
      </c>
      <c r="AV46" s="16"/>
      <c r="AW46" s="16" t="s">
        <v>13</v>
      </c>
      <c r="AX46" s="16" t="s">
        <v>13</v>
      </c>
      <c r="AY46" s="16" t="s">
        <v>13</v>
      </c>
      <c r="AZ46" s="16" t="s">
        <v>13</v>
      </c>
      <c r="BA46" s="16" t="s">
        <v>13</v>
      </c>
      <c r="BB46" s="16" t="s">
        <v>13</v>
      </c>
      <c r="BC46" s="16" t="s">
        <v>13</v>
      </c>
      <c r="BD46" s="16" t="s">
        <v>13</v>
      </c>
      <c r="BE46" s="16" t="s">
        <v>13</v>
      </c>
      <c r="BF46" s="16" t="s">
        <v>13</v>
      </c>
      <c r="BG46" s="16" t="s">
        <v>13</v>
      </c>
      <c r="BH46" s="16" t="s">
        <v>13</v>
      </c>
      <c r="BI46" s="16" t="s">
        <v>13</v>
      </c>
      <c r="BJ46" s="16"/>
      <c r="BK46" s="16" t="s">
        <v>13</v>
      </c>
      <c r="BL46" s="16" t="s">
        <v>13</v>
      </c>
      <c r="BM46" s="16" t="s">
        <v>13</v>
      </c>
      <c r="BN46" s="16" t="s">
        <v>13</v>
      </c>
      <c r="BO46" s="16" t="s">
        <v>13</v>
      </c>
      <c r="BP46" s="16" t="s">
        <v>13</v>
      </c>
      <c r="BQ46" s="16" t="s">
        <v>13</v>
      </c>
      <c r="BR46" s="16" t="s">
        <v>13</v>
      </c>
      <c r="BS46" s="16" t="s">
        <v>13</v>
      </c>
      <c r="BT46" s="16" t="s">
        <v>13</v>
      </c>
      <c r="BU46" s="16" t="s">
        <v>13</v>
      </c>
      <c r="BV46" s="16" t="s">
        <v>13</v>
      </c>
      <c r="BW46" s="16" t="s">
        <v>13</v>
      </c>
      <c r="BX46" s="16" t="s">
        <v>13</v>
      </c>
      <c r="BY46" s="16" t="s">
        <v>13</v>
      </c>
      <c r="BZ46" s="16"/>
      <c r="CA46" s="16" t="s">
        <v>13</v>
      </c>
      <c r="CB46" s="16" t="s">
        <v>13</v>
      </c>
      <c r="CC46" s="16" t="s">
        <v>13</v>
      </c>
      <c r="CD46" s="16" t="s">
        <v>13</v>
      </c>
      <c r="CE46" s="16" t="s">
        <v>13</v>
      </c>
      <c r="CF46" s="16" t="s">
        <v>13</v>
      </c>
      <c r="CG46" s="16" t="s">
        <v>13</v>
      </c>
      <c r="CH46" s="16" t="s">
        <v>13</v>
      </c>
      <c r="CI46" s="16" t="s">
        <v>13</v>
      </c>
      <c r="CJ46" s="16" t="s">
        <v>13</v>
      </c>
      <c r="CK46" s="16" t="s">
        <v>13</v>
      </c>
      <c r="CL46" s="16" t="s">
        <v>13</v>
      </c>
      <c r="CM46" s="16" t="s">
        <v>13</v>
      </c>
      <c r="CN46" s="16"/>
      <c r="CO46" s="16" t="s">
        <v>13</v>
      </c>
      <c r="CP46" s="16" t="s">
        <v>13</v>
      </c>
      <c r="CQ46" s="16" t="s">
        <v>13</v>
      </c>
      <c r="CR46" s="16" t="s">
        <v>13</v>
      </c>
      <c r="CS46" s="16" t="s">
        <v>13</v>
      </c>
      <c r="CT46" s="16" t="s">
        <v>13</v>
      </c>
      <c r="CU46" s="16" t="s">
        <v>13</v>
      </c>
      <c r="CV46" s="16"/>
      <c r="CW46" s="16" t="s">
        <v>13</v>
      </c>
      <c r="CX46" s="16" t="s">
        <v>13</v>
      </c>
      <c r="CY46" s="16" t="s">
        <v>13</v>
      </c>
      <c r="CZ46" s="16" t="s">
        <v>13</v>
      </c>
      <c r="DA46" s="16" t="s">
        <v>13</v>
      </c>
      <c r="DB46" s="16" t="s">
        <v>13</v>
      </c>
      <c r="DC46" s="16" t="s">
        <v>13</v>
      </c>
      <c r="DD46" s="16" t="s">
        <v>13</v>
      </c>
      <c r="DE46" s="16" t="s">
        <v>13</v>
      </c>
      <c r="DF46" s="16"/>
      <c r="DG46" s="16"/>
      <c r="DH46" s="16"/>
      <c r="EK46" s="16"/>
      <c r="EL46" s="39"/>
      <c r="EM46" s="39"/>
      <c r="EO46" s="39"/>
      <c r="EP46" s="39"/>
      <c r="EQ46" s="39"/>
    </row>
    <row r="47" spans="1:147" x14ac:dyDescent="0.3">
      <c r="A47" s="16">
        <v>1927</v>
      </c>
      <c r="B47" s="16" t="s">
        <v>13</v>
      </c>
      <c r="C47" s="16" t="s">
        <v>13</v>
      </c>
      <c r="D47" s="16" t="s">
        <v>13</v>
      </c>
      <c r="E47" s="16" t="s">
        <v>13</v>
      </c>
      <c r="F47" s="16" t="s">
        <v>13</v>
      </c>
      <c r="G47" s="16" t="s">
        <v>13</v>
      </c>
      <c r="H47" s="16" t="s">
        <v>13</v>
      </c>
      <c r="I47" s="16" t="s">
        <v>13</v>
      </c>
      <c r="J47" s="16" t="s">
        <v>13</v>
      </c>
      <c r="K47" s="16" t="s">
        <v>13</v>
      </c>
      <c r="L47" s="16" t="s">
        <v>13</v>
      </c>
      <c r="M47" s="16" t="s">
        <v>13</v>
      </c>
      <c r="N47" s="16" t="s">
        <v>13</v>
      </c>
      <c r="O47" s="16" t="s">
        <v>13</v>
      </c>
      <c r="P47" s="16" t="s">
        <v>13</v>
      </c>
      <c r="Q47" s="16" t="s">
        <v>13</v>
      </c>
      <c r="R47" s="16" t="s">
        <v>13</v>
      </c>
      <c r="S47" s="16" t="s">
        <v>13</v>
      </c>
      <c r="T47" s="16" t="s">
        <v>13</v>
      </c>
      <c r="U47" s="16" t="s">
        <v>13</v>
      </c>
      <c r="V47" s="16" t="s">
        <v>13</v>
      </c>
      <c r="W47" s="16" t="s">
        <v>13</v>
      </c>
      <c r="X47" s="16" t="s">
        <v>13</v>
      </c>
      <c r="Y47" s="16" t="s">
        <v>13</v>
      </c>
      <c r="Z47" s="16" t="s">
        <v>13</v>
      </c>
      <c r="AA47" s="16" t="s">
        <v>13</v>
      </c>
      <c r="AB47" s="16" t="s">
        <v>13</v>
      </c>
      <c r="AC47" s="16" t="s">
        <v>13</v>
      </c>
      <c r="AD47" s="16" t="s">
        <v>13</v>
      </c>
      <c r="AE47" s="16" t="s">
        <v>13</v>
      </c>
      <c r="AF47" s="16" t="s">
        <v>13</v>
      </c>
      <c r="AG47" s="16"/>
      <c r="AH47" s="16" t="s">
        <v>13</v>
      </c>
      <c r="AI47" s="16" t="s">
        <v>13</v>
      </c>
      <c r="AJ47" s="16" t="s">
        <v>13</v>
      </c>
      <c r="AK47" s="16" t="s">
        <v>13</v>
      </c>
      <c r="AL47" s="16" t="s">
        <v>13</v>
      </c>
      <c r="AM47" s="16" t="s">
        <v>13</v>
      </c>
      <c r="AN47" s="16" t="s">
        <v>13</v>
      </c>
      <c r="AO47" s="16" t="s">
        <v>13</v>
      </c>
      <c r="AP47" s="16" t="s">
        <v>13</v>
      </c>
      <c r="AQ47" s="16" t="s">
        <v>13</v>
      </c>
      <c r="AR47" s="16" t="s">
        <v>13</v>
      </c>
      <c r="AS47" s="16" t="s">
        <v>13</v>
      </c>
      <c r="AT47" s="16" t="s">
        <v>13</v>
      </c>
      <c r="AU47" s="16" t="s">
        <v>13</v>
      </c>
      <c r="AV47" s="16"/>
      <c r="AW47" s="16" t="s">
        <v>13</v>
      </c>
      <c r="AX47" s="16" t="s">
        <v>13</v>
      </c>
      <c r="AY47" s="16" t="s">
        <v>13</v>
      </c>
      <c r="AZ47" s="16" t="s">
        <v>13</v>
      </c>
      <c r="BA47" s="16" t="s">
        <v>13</v>
      </c>
      <c r="BB47" s="16" t="s">
        <v>13</v>
      </c>
      <c r="BC47" s="16" t="s">
        <v>13</v>
      </c>
      <c r="BD47" s="16" t="s">
        <v>13</v>
      </c>
      <c r="BE47" s="16" t="s">
        <v>13</v>
      </c>
      <c r="BF47" s="16" t="s">
        <v>13</v>
      </c>
      <c r="BG47" s="16" t="s">
        <v>13</v>
      </c>
      <c r="BH47" s="16" t="s">
        <v>13</v>
      </c>
      <c r="BI47" s="16" t="s">
        <v>13</v>
      </c>
      <c r="BJ47" s="16"/>
      <c r="BK47" s="16" t="s">
        <v>13</v>
      </c>
      <c r="BL47" s="16" t="s">
        <v>13</v>
      </c>
      <c r="BM47" s="16" t="s">
        <v>13</v>
      </c>
      <c r="BN47" s="16" t="s">
        <v>13</v>
      </c>
      <c r="BO47" s="16" t="s">
        <v>13</v>
      </c>
      <c r="BP47" s="16" t="s">
        <v>13</v>
      </c>
      <c r="BQ47" s="16" t="s">
        <v>13</v>
      </c>
      <c r="BR47" s="16" t="s">
        <v>13</v>
      </c>
      <c r="BS47" s="16" t="s">
        <v>13</v>
      </c>
      <c r="BT47" s="16" t="s">
        <v>13</v>
      </c>
      <c r="BU47" s="16" t="s">
        <v>13</v>
      </c>
      <c r="BV47" s="16" t="s">
        <v>13</v>
      </c>
      <c r="BW47" s="16" t="s">
        <v>13</v>
      </c>
      <c r="BX47" s="16" t="s">
        <v>13</v>
      </c>
      <c r="BY47" s="16" t="s">
        <v>13</v>
      </c>
      <c r="BZ47" s="16"/>
      <c r="CA47" s="16" t="s">
        <v>13</v>
      </c>
      <c r="CB47" s="16" t="s">
        <v>13</v>
      </c>
      <c r="CC47" s="16" t="s">
        <v>13</v>
      </c>
      <c r="CD47" s="16" t="s">
        <v>13</v>
      </c>
      <c r="CE47" s="16" t="s">
        <v>13</v>
      </c>
      <c r="CF47" s="16" t="s">
        <v>13</v>
      </c>
      <c r="CG47" s="16" t="s">
        <v>13</v>
      </c>
      <c r="CH47" s="16" t="s">
        <v>13</v>
      </c>
      <c r="CI47" s="16" t="s">
        <v>13</v>
      </c>
      <c r="CJ47" s="16" t="s">
        <v>13</v>
      </c>
      <c r="CK47" s="16" t="s">
        <v>13</v>
      </c>
      <c r="CL47" s="16" t="s">
        <v>13</v>
      </c>
      <c r="CM47" s="16" t="s">
        <v>13</v>
      </c>
      <c r="CN47" s="16"/>
      <c r="CO47" s="16" t="s">
        <v>13</v>
      </c>
      <c r="CP47" s="16" t="s">
        <v>13</v>
      </c>
      <c r="CQ47" s="16" t="s">
        <v>13</v>
      </c>
      <c r="CR47" s="16" t="s">
        <v>13</v>
      </c>
      <c r="CS47" s="16" t="s">
        <v>13</v>
      </c>
      <c r="CT47" s="16" t="s">
        <v>13</v>
      </c>
      <c r="CU47" s="16" t="s">
        <v>13</v>
      </c>
      <c r="CV47" s="16"/>
      <c r="CW47" s="16" t="s">
        <v>13</v>
      </c>
      <c r="CX47" s="16" t="s">
        <v>13</v>
      </c>
      <c r="CY47" s="16" t="s">
        <v>13</v>
      </c>
      <c r="CZ47" s="16" t="s">
        <v>13</v>
      </c>
      <c r="DA47" s="16" t="s">
        <v>13</v>
      </c>
      <c r="DB47" s="16" t="s">
        <v>13</v>
      </c>
      <c r="DC47" s="16" t="s">
        <v>13</v>
      </c>
      <c r="DD47" s="16" t="s">
        <v>13</v>
      </c>
      <c r="DE47" s="16" t="s">
        <v>13</v>
      </c>
      <c r="DF47" s="16"/>
      <c r="DG47" s="16"/>
      <c r="DH47" s="16"/>
      <c r="EK47" s="16"/>
      <c r="EL47" s="39"/>
      <c r="EM47" s="39"/>
      <c r="EO47" s="39"/>
      <c r="EP47" s="39"/>
      <c r="EQ47" s="39"/>
    </row>
    <row r="48" spans="1:147" x14ac:dyDescent="0.3">
      <c r="A48" s="16">
        <v>1928</v>
      </c>
      <c r="B48" s="16" t="s">
        <v>13</v>
      </c>
      <c r="C48" s="16" t="s">
        <v>13</v>
      </c>
      <c r="D48" s="16" t="s">
        <v>13</v>
      </c>
      <c r="E48" s="16" t="s">
        <v>13</v>
      </c>
      <c r="F48" s="16" t="s">
        <v>13</v>
      </c>
      <c r="G48" s="16" t="s">
        <v>13</v>
      </c>
      <c r="H48" s="16" t="s">
        <v>13</v>
      </c>
      <c r="I48" s="16" t="s">
        <v>13</v>
      </c>
      <c r="J48" s="16" t="s">
        <v>13</v>
      </c>
      <c r="K48" s="16" t="s">
        <v>13</v>
      </c>
      <c r="L48" s="16" t="s">
        <v>13</v>
      </c>
      <c r="M48" s="16" t="s">
        <v>13</v>
      </c>
      <c r="N48" s="16" t="s">
        <v>13</v>
      </c>
      <c r="O48" s="16" t="s">
        <v>13</v>
      </c>
      <c r="P48" s="16" t="s">
        <v>13</v>
      </c>
      <c r="Q48" s="16" t="s">
        <v>13</v>
      </c>
      <c r="R48" s="16" t="s">
        <v>13</v>
      </c>
      <c r="S48" s="16" t="s">
        <v>13</v>
      </c>
      <c r="T48" s="16" t="s">
        <v>13</v>
      </c>
      <c r="U48" s="16" t="s">
        <v>13</v>
      </c>
      <c r="V48" s="16" t="s">
        <v>13</v>
      </c>
      <c r="W48" s="16" t="s">
        <v>13</v>
      </c>
      <c r="X48" s="16" t="s">
        <v>13</v>
      </c>
      <c r="Y48" s="16" t="s">
        <v>13</v>
      </c>
      <c r="Z48" s="16" t="s">
        <v>13</v>
      </c>
      <c r="AA48" s="16" t="s">
        <v>13</v>
      </c>
      <c r="AB48" s="16" t="s">
        <v>13</v>
      </c>
      <c r="AC48" s="16" t="s">
        <v>13</v>
      </c>
      <c r="AD48" s="16" t="s">
        <v>13</v>
      </c>
      <c r="AE48" s="16" t="s">
        <v>13</v>
      </c>
      <c r="AF48" s="16" t="s">
        <v>13</v>
      </c>
      <c r="AG48" s="16"/>
      <c r="AH48" s="16" t="s">
        <v>13</v>
      </c>
      <c r="AI48" s="16" t="s">
        <v>13</v>
      </c>
      <c r="AJ48" s="16" t="s">
        <v>13</v>
      </c>
      <c r="AK48" s="16" t="s">
        <v>13</v>
      </c>
      <c r="AL48" s="16" t="s">
        <v>13</v>
      </c>
      <c r="AM48" s="16" t="s">
        <v>13</v>
      </c>
      <c r="AN48" s="16" t="s">
        <v>13</v>
      </c>
      <c r="AO48" s="16" t="s">
        <v>13</v>
      </c>
      <c r="AP48" s="16" t="s">
        <v>13</v>
      </c>
      <c r="AQ48" s="16" t="s">
        <v>13</v>
      </c>
      <c r="AR48" s="16" t="s">
        <v>13</v>
      </c>
      <c r="AS48" s="16" t="s">
        <v>13</v>
      </c>
      <c r="AT48" s="16" t="s">
        <v>13</v>
      </c>
      <c r="AU48" s="16" t="s">
        <v>13</v>
      </c>
      <c r="AV48" s="16"/>
      <c r="AW48" s="16" t="s">
        <v>13</v>
      </c>
      <c r="AX48" s="16" t="s">
        <v>13</v>
      </c>
      <c r="AY48" s="16" t="s">
        <v>13</v>
      </c>
      <c r="AZ48" s="16" t="s">
        <v>13</v>
      </c>
      <c r="BA48" s="16" t="s">
        <v>13</v>
      </c>
      <c r="BB48" s="16" t="s">
        <v>13</v>
      </c>
      <c r="BC48" s="16" t="s">
        <v>13</v>
      </c>
      <c r="BD48" s="16" t="s">
        <v>13</v>
      </c>
      <c r="BE48" s="16" t="s">
        <v>13</v>
      </c>
      <c r="BF48" s="16" t="s">
        <v>13</v>
      </c>
      <c r="BG48" s="16" t="s">
        <v>13</v>
      </c>
      <c r="BH48" s="16" t="s">
        <v>13</v>
      </c>
      <c r="BI48" s="16" t="s">
        <v>13</v>
      </c>
      <c r="BJ48" s="16"/>
      <c r="BK48" s="16" t="s">
        <v>13</v>
      </c>
      <c r="BL48" s="16" t="s">
        <v>13</v>
      </c>
      <c r="BM48" s="16" t="s">
        <v>13</v>
      </c>
      <c r="BN48" s="16" t="s">
        <v>13</v>
      </c>
      <c r="BO48" s="16" t="s">
        <v>13</v>
      </c>
      <c r="BP48" s="16" t="s">
        <v>13</v>
      </c>
      <c r="BQ48" s="16" t="s">
        <v>13</v>
      </c>
      <c r="BR48" s="16" t="s">
        <v>13</v>
      </c>
      <c r="BS48" s="16" t="s">
        <v>13</v>
      </c>
      <c r="BT48" s="16" t="s">
        <v>13</v>
      </c>
      <c r="BU48" s="16" t="s">
        <v>13</v>
      </c>
      <c r="BV48" s="16" t="s">
        <v>13</v>
      </c>
      <c r="BW48" s="16" t="s">
        <v>13</v>
      </c>
      <c r="BX48" s="16" t="s">
        <v>13</v>
      </c>
      <c r="BY48" s="16" t="s">
        <v>13</v>
      </c>
      <c r="BZ48" s="16"/>
      <c r="CA48" s="16" t="s">
        <v>13</v>
      </c>
      <c r="CB48" s="16" t="s">
        <v>13</v>
      </c>
      <c r="CC48" s="16" t="s">
        <v>13</v>
      </c>
      <c r="CD48" s="16" t="s">
        <v>13</v>
      </c>
      <c r="CE48" s="16" t="s">
        <v>13</v>
      </c>
      <c r="CF48" s="16" t="s">
        <v>13</v>
      </c>
      <c r="CG48" s="16" t="s">
        <v>13</v>
      </c>
      <c r="CH48" s="16" t="s">
        <v>13</v>
      </c>
      <c r="CI48" s="16" t="s">
        <v>13</v>
      </c>
      <c r="CJ48" s="16" t="s">
        <v>13</v>
      </c>
      <c r="CK48" s="16" t="s">
        <v>13</v>
      </c>
      <c r="CL48" s="16" t="s">
        <v>13</v>
      </c>
      <c r="CM48" s="16" t="s">
        <v>13</v>
      </c>
      <c r="CN48" s="16"/>
      <c r="CO48" s="16" t="s">
        <v>13</v>
      </c>
      <c r="CP48" s="16" t="s">
        <v>13</v>
      </c>
      <c r="CQ48" s="16" t="s">
        <v>13</v>
      </c>
      <c r="CR48" s="16" t="s">
        <v>13</v>
      </c>
      <c r="CS48" s="16" t="s">
        <v>13</v>
      </c>
      <c r="CT48" s="16" t="s">
        <v>13</v>
      </c>
      <c r="CU48" s="16" t="s">
        <v>13</v>
      </c>
      <c r="CV48" s="16"/>
      <c r="CW48" s="16" t="s">
        <v>13</v>
      </c>
      <c r="CX48" s="16" t="s">
        <v>13</v>
      </c>
      <c r="CY48" s="16" t="s">
        <v>13</v>
      </c>
      <c r="CZ48" s="16" t="s">
        <v>13</v>
      </c>
      <c r="DA48" s="16" t="s">
        <v>13</v>
      </c>
      <c r="DB48" s="16" t="s">
        <v>13</v>
      </c>
      <c r="DC48" s="16" t="s">
        <v>13</v>
      </c>
      <c r="DD48" s="16" t="s">
        <v>13</v>
      </c>
      <c r="DE48" s="16" t="s">
        <v>13</v>
      </c>
      <c r="DF48" s="16"/>
      <c r="DG48" s="16"/>
      <c r="DH48" s="16"/>
      <c r="EK48" s="16"/>
      <c r="EL48" s="39"/>
      <c r="EM48" s="39"/>
      <c r="EO48" s="39"/>
      <c r="EP48" s="39"/>
      <c r="EQ48" s="39"/>
    </row>
    <row r="49" spans="1:147" x14ac:dyDescent="0.3">
      <c r="A49" s="16">
        <v>1929</v>
      </c>
      <c r="B49" s="16" t="s">
        <v>13</v>
      </c>
      <c r="C49" s="16" t="s">
        <v>13</v>
      </c>
      <c r="D49" s="16" t="s">
        <v>13</v>
      </c>
      <c r="E49" s="16" t="s">
        <v>13</v>
      </c>
      <c r="F49" s="16" t="s">
        <v>13</v>
      </c>
      <c r="G49" s="16" t="s">
        <v>13</v>
      </c>
      <c r="H49" s="16" t="s">
        <v>13</v>
      </c>
      <c r="I49" s="16" t="s">
        <v>13</v>
      </c>
      <c r="J49" s="16" t="s">
        <v>13</v>
      </c>
      <c r="K49" s="16" t="s">
        <v>13</v>
      </c>
      <c r="L49" s="16" t="s">
        <v>13</v>
      </c>
      <c r="M49" s="16" t="s">
        <v>13</v>
      </c>
      <c r="N49" s="16" t="s">
        <v>13</v>
      </c>
      <c r="O49" s="16" t="s">
        <v>13</v>
      </c>
      <c r="P49" s="16" t="s">
        <v>13</v>
      </c>
      <c r="Q49" s="16" t="s">
        <v>13</v>
      </c>
      <c r="R49" s="16" t="s">
        <v>13</v>
      </c>
      <c r="S49" s="16" t="s">
        <v>13</v>
      </c>
      <c r="T49" s="16" t="s">
        <v>13</v>
      </c>
      <c r="U49" s="16" t="s">
        <v>13</v>
      </c>
      <c r="V49" s="16" t="s">
        <v>13</v>
      </c>
      <c r="W49" s="16" t="s">
        <v>13</v>
      </c>
      <c r="X49" s="16" t="s">
        <v>13</v>
      </c>
      <c r="Y49" s="16" t="s">
        <v>13</v>
      </c>
      <c r="Z49" s="16" t="s">
        <v>13</v>
      </c>
      <c r="AA49" s="16" t="s">
        <v>13</v>
      </c>
      <c r="AB49" s="16" t="s">
        <v>13</v>
      </c>
      <c r="AC49" s="16" t="s">
        <v>13</v>
      </c>
      <c r="AD49" s="16" t="s">
        <v>13</v>
      </c>
      <c r="AE49" s="16" t="s">
        <v>13</v>
      </c>
      <c r="AF49" s="16" t="s">
        <v>13</v>
      </c>
      <c r="AG49" s="16"/>
      <c r="AH49" s="16" t="s">
        <v>13</v>
      </c>
      <c r="AI49" s="16" t="s">
        <v>13</v>
      </c>
      <c r="AJ49" s="16" t="s">
        <v>13</v>
      </c>
      <c r="AK49" s="16" t="s">
        <v>13</v>
      </c>
      <c r="AL49" s="16" t="s">
        <v>13</v>
      </c>
      <c r="AM49" s="16" t="s">
        <v>13</v>
      </c>
      <c r="AN49" s="16" t="s">
        <v>13</v>
      </c>
      <c r="AO49" s="16" t="s">
        <v>13</v>
      </c>
      <c r="AP49" s="16" t="s">
        <v>13</v>
      </c>
      <c r="AQ49" s="16" t="s">
        <v>13</v>
      </c>
      <c r="AR49" s="16" t="s">
        <v>13</v>
      </c>
      <c r="AS49" s="16" t="s">
        <v>13</v>
      </c>
      <c r="AT49" s="16" t="s">
        <v>13</v>
      </c>
      <c r="AU49" s="16" t="s">
        <v>13</v>
      </c>
      <c r="AV49" s="16"/>
      <c r="AW49" s="16" t="s">
        <v>13</v>
      </c>
      <c r="AX49" s="16" t="s">
        <v>13</v>
      </c>
      <c r="AY49" s="16" t="s">
        <v>13</v>
      </c>
      <c r="AZ49" s="16" t="s">
        <v>13</v>
      </c>
      <c r="BA49" s="16" t="s">
        <v>13</v>
      </c>
      <c r="BB49" s="16" t="s">
        <v>13</v>
      </c>
      <c r="BC49" s="16" t="s">
        <v>13</v>
      </c>
      <c r="BD49" s="16" t="s">
        <v>13</v>
      </c>
      <c r="BE49" s="16" t="s">
        <v>13</v>
      </c>
      <c r="BF49" s="16" t="s">
        <v>13</v>
      </c>
      <c r="BG49" s="16" t="s">
        <v>13</v>
      </c>
      <c r="BH49" s="16" t="s">
        <v>13</v>
      </c>
      <c r="BI49" s="16" t="s">
        <v>13</v>
      </c>
      <c r="BJ49" s="16"/>
      <c r="BK49" s="16" t="s">
        <v>13</v>
      </c>
      <c r="BL49" s="16" t="s">
        <v>13</v>
      </c>
      <c r="BM49" s="16" t="s">
        <v>13</v>
      </c>
      <c r="BN49" s="16" t="s">
        <v>13</v>
      </c>
      <c r="BO49" s="16" t="s">
        <v>13</v>
      </c>
      <c r="BP49" s="16" t="s">
        <v>13</v>
      </c>
      <c r="BQ49" s="16" t="s">
        <v>13</v>
      </c>
      <c r="BR49" s="16" t="s">
        <v>13</v>
      </c>
      <c r="BS49" s="16" t="s">
        <v>13</v>
      </c>
      <c r="BT49" s="16" t="s">
        <v>13</v>
      </c>
      <c r="BU49" s="16" t="s">
        <v>13</v>
      </c>
      <c r="BV49" s="16" t="s">
        <v>13</v>
      </c>
      <c r="BW49" s="16" t="s">
        <v>13</v>
      </c>
      <c r="BX49" s="16" t="s">
        <v>13</v>
      </c>
      <c r="BY49" s="16" t="s">
        <v>13</v>
      </c>
      <c r="BZ49" s="16"/>
      <c r="CA49" s="16" t="s">
        <v>13</v>
      </c>
      <c r="CB49" s="16" t="s">
        <v>13</v>
      </c>
      <c r="CC49" s="16" t="s">
        <v>13</v>
      </c>
      <c r="CD49" s="16" t="s">
        <v>13</v>
      </c>
      <c r="CE49" s="16" t="s">
        <v>13</v>
      </c>
      <c r="CF49" s="16" t="s">
        <v>13</v>
      </c>
      <c r="CG49" s="16" t="s">
        <v>13</v>
      </c>
      <c r="CH49" s="16" t="s">
        <v>13</v>
      </c>
      <c r="CI49" s="16" t="s">
        <v>13</v>
      </c>
      <c r="CJ49" s="16" t="s">
        <v>13</v>
      </c>
      <c r="CK49" s="16" t="s">
        <v>13</v>
      </c>
      <c r="CL49" s="16" t="s">
        <v>13</v>
      </c>
      <c r="CM49" s="16" t="s">
        <v>13</v>
      </c>
      <c r="CN49" s="16"/>
      <c r="CO49" s="16" t="s">
        <v>13</v>
      </c>
      <c r="CP49" s="16" t="s">
        <v>13</v>
      </c>
      <c r="CQ49" s="16" t="s">
        <v>13</v>
      </c>
      <c r="CR49" s="16" t="s">
        <v>13</v>
      </c>
      <c r="CS49" s="16" t="s">
        <v>13</v>
      </c>
      <c r="CT49" s="16" t="s">
        <v>13</v>
      </c>
      <c r="CU49" s="16" t="s">
        <v>13</v>
      </c>
      <c r="CV49" s="16"/>
      <c r="CW49" s="16" t="s">
        <v>13</v>
      </c>
      <c r="CX49" s="16" t="s">
        <v>13</v>
      </c>
      <c r="CY49" s="16" t="s">
        <v>13</v>
      </c>
      <c r="CZ49" s="16" t="s">
        <v>13</v>
      </c>
      <c r="DA49" s="16" t="s">
        <v>13</v>
      </c>
      <c r="DB49" s="16" t="s">
        <v>13</v>
      </c>
      <c r="DC49" s="16" t="s">
        <v>13</v>
      </c>
      <c r="DD49" s="16" t="s">
        <v>13</v>
      </c>
      <c r="DE49" s="16" t="s">
        <v>13</v>
      </c>
      <c r="DF49" s="16"/>
      <c r="DG49" s="16"/>
      <c r="DH49" s="16"/>
      <c r="EK49" s="16"/>
      <c r="EL49" s="39"/>
      <c r="EM49" s="39"/>
      <c r="EO49" s="39"/>
      <c r="EP49" s="39"/>
      <c r="EQ49" s="39"/>
    </row>
    <row r="50" spans="1:147" x14ac:dyDescent="0.3">
      <c r="A50" s="16">
        <v>1930</v>
      </c>
      <c r="B50" s="16" t="s">
        <v>13</v>
      </c>
      <c r="C50" s="16" t="s">
        <v>13</v>
      </c>
      <c r="D50" s="16" t="s">
        <v>13</v>
      </c>
      <c r="E50" s="16" t="s">
        <v>13</v>
      </c>
      <c r="F50" s="16" t="s">
        <v>13</v>
      </c>
      <c r="G50" s="16" t="s">
        <v>13</v>
      </c>
      <c r="H50" s="16" t="s">
        <v>13</v>
      </c>
      <c r="I50" s="16" t="s">
        <v>13</v>
      </c>
      <c r="J50" s="16" t="s">
        <v>13</v>
      </c>
      <c r="K50" s="16" t="s">
        <v>13</v>
      </c>
      <c r="L50" s="16" t="s">
        <v>13</v>
      </c>
      <c r="M50" s="16" t="s">
        <v>13</v>
      </c>
      <c r="N50" s="16" t="s">
        <v>13</v>
      </c>
      <c r="O50" s="16" t="s">
        <v>13</v>
      </c>
      <c r="P50" s="16" t="s">
        <v>13</v>
      </c>
      <c r="Q50" s="16" t="s">
        <v>13</v>
      </c>
      <c r="R50" s="16" t="s">
        <v>13</v>
      </c>
      <c r="S50" s="16" t="s">
        <v>13</v>
      </c>
      <c r="T50" s="16" t="s">
        <v>13</v>
      </c>
      <c r="U50" s="16" t="s">
        <v>13</v>
      </c>
      <c r="V50" s="16" t="s">
        <v>13</v>
      </c>
      <c r="W50" s="16" t="s">
        <v>13</v>
      </c>
      <c r="X50" s="16" t="s">
        <v>13</v>
      </c>
      <c r="Y50" s="16" t="s">
        <v>13</v>
      </c>
      <c r="Z50" s="16" t="s">
        <v>13</v>
      </c>
      <c r="AA50" s="16" t="s">
        <v>13</v>
      </c>
      <c r="AB50" s="16" t="s">
        <v>13</v>
      </c>
      <c r="AC50" s="16" t="s">
        <v>13</v>
      </c>
      <c r="AD50" s="16" t="s">
        <v>13</v>
      </c>
      <c r="AE50" s="16" t="s">
        <v>13</v>
      </c>
      <c r="AF50" s="16" t="s">
        <v>13</v>
      </c>
      <c r="AG50" s="16"/>
      <c r="AH50" s="16" t="s">
        <v>13</v>
      </c>
      <c r="AI50" s="16" t="s">
        <v>13</v>
      </c>
      <c r="AJ50" s="16" t="s">
        <v>13</v>
      </c>
      <c r="AK50" s="16" t="s">
        <v>13</v>
      </c>
      <c r="AL50" s="16" t="s">
        <v>13</v>
      </c>
      <c r="AM50" s="16" t="s">
        <v>13</v>
      </c>
      <c r="AN50" s="16" t="s">
        <v>13</v>
      </c>
      <c r="AO50" s="16" t="s">
        <v>13</v>
      </c>
      <c r="AP50" s="16" t="s">
        <v>13</v>
      </c>
      <c r="AQ50" s="16" t="s">
        <v>13</v>
      </c>
      <c r="AR50" s="16" t="s">
        <v>13</v>
      </c>
      <c r="AS50" s="16" t="s">
        <v>13</v>
      </c>
      <c r="AT50" s="16" t="s">
        <v>13</v>
      </c>
      <c r="AU50" s="16" t="s">
        <v>13</v>
      </c>
      <c r="AV50" s="16"/>
      <c r="AW50" s="16" t="s">
        <v>13</v>
      </c>
      <c r="AX50" s="16" t="s">
        <v>13</v>
      </c>
      <c r="AY50" s="16" t="s">
        <v>13</v>
      </c>
      <c r="AZ50" s="16" t="s">
        <v>13</v>
      </c>
      <c r="BA50" s="16" t="s">
        <v>13</v>
      </c>
      <c r="BB50" s="16" t="s">
        <v>13</v>
      </c>
      <c r="BC50" s="16" t="s">
        <v>13</v>
      </c>
      <c r="BD50" s="16" t="s">
        <v>13</v>
      </c>
      <c r="BE50" s="16" t="s">
        <v>13</v>
      </c>
      <c r="BF50" s="16" t="s">
        <v>13</v>
      </c>
      <c r="BG50" s="16" t="s">
        <v>13</v>
      </c>
      <c r="BH50" s="16" t="s">
        <v>13</v>
      </c>
      <c r="BI50" s="16" t="s">
        <v>13</v>
      </c>
      <c r="BJ50" s="16"/>
      <c r="BK50" s="16" t="s">
        <v>13</v>
      </c>
      <c r="BL50" s="16" t="s">
        <v>13</v>
      </c>
      <c r="BM50" s="16" t="s">
        <v>13</v>
      </c>
      <c r="BN50" s="16" t="s">
        <v>13</v>
      </c>
      <c r="BO50" s="16" t="s">
        <v>13</v>
      </c>
      <c r="BP50" s="16" t="s">
        <v>13</v>
      </c>
      <c r="BQ50" s="16" t="s">
        <v>13</v>
      </c>
      <c r="BR50" s="16" t="s">
        <v>13</v>
      </c>
      <c r="BS50" s="16" t="s">
        <v>13</v>
      </c>
      <c r="BT50" s="16" t="s">
        <v>13</v>
      </c>
      <c r="BU50" s="16" t="s">
        <v>13</v>
      </c>
      <c r="BV50" s="16" t="s">
        <v>13</v>
      </c>
      <c r="BW50" s="16" t="s">
        <v>13</v>
      </c>
      <c r="BX50" s="16" t="s">
        <v>13</v>
      </c>
      <c r="BY50" s="16" t="s">
        <v>13</v>
      </c>
      <c r="BZ50" s="16"/>
      <c r="CA50" s="16" t="s">
        <v>13</v>
      </c>
      <c r="CB50" s="16" t="s">
        <v>13</v>
      </c>
      <c r="CC50" s="16" t="s">
        <v>13</v>
      </c>
      <c r="CD50" s="16" t="s">
        <v>13</v>
      </c>
      <c r="CE50" s="16" t="s">
        <v>13</v>
      </c>
      <c r="CF50" s="16" t="s">
        <v>13</v>
      </c>
      <c r="CG50" s="16" t="s">
        <v>13</v>
      </c>
      <c r="CH50" s="16" t="s">
        <v>13</v>
      </c>
      <c r="CI50" s="16" t="s">
        <v>13</v>
      </c>
      <c r="CJ50" s="16" t="s">
        <v>13</v>
      </c>
      <c r="CK50" s="16" t="s">
        <v>13</v>
      </c>
      <c r="CL50" s="16" t="s">
        <v>13</v>
      </c>
      <c r="CM50" s="16" t="s">
        <v>13</v>
      </c>
      <c r="CN50" s="16"/>
      <c r="CO50" s="16" t="s">
        <v>13</v>
      </c>
      <c r="CP50" s="16" t="s">
        <v>13</v>
      </c>
      <c r="CQ50" s="16" t="s">
        <v>13</v>
      </c>
      <c r="CR50" s="16" t="s">
        <v>13</v>
      </c>
      <c r="CS50" s="16" t="s">
        <v>13</v>
      </c>
      <c r="CT50" s="16" t="s">
        <v>13</v>
      </c>
      <c r="CU50" s="16" t="s">
        <v>13</v>
      </c>
      <c r="CV50" s="16"/>
      <c r="CW50" s="16" t="s">
        <v>13</v>
      </c>
      <c r="CX50" s="16" t="s">
        <v>13</v>
      </c>
      <c r="CY50" s="16" t="s">
        <v>13</v>
      </c>
      <c r="CZ50" s="16" t="s">
        <v>13</v>
      </c>
      <c r="DA50" s="16" t="s">
        <v>13</v>
      </c>
      <c r="DB50" s="16" t="s">
        <v>13</v>
      </c>
      <c r="DC50" s="16" t="s">
        <v>13</v>
      </c>
      <c r="DD50" s="16" t="s">
        <v>13</v>
      </c>
      <c r="DE50" s="16" t="s">
        <v>13</v>
      </c>
      <c r="DF50" s="16"/>
      <c r="DG50" s="16"/>
      <c r="DH50" s="16"/>
      <c r="EK50" s="16"/>
      <c r="EL50" s="39"/>
      <c r="EM50" s="39"/>
      <c r="EO50" s="39"/>
      <c r="EP50" s="39"/>
      <c r="EQ50" s="39"/>
    </row>
    <row r="51" spans="1:147" x14ac:dyDescent="0.3">
      <c r="A51" s="16">
        <v>1931</v>
      </c>
      <c r="B51" s="16" t="s">
        <v>13</v>
      </c>
      <c r="C51" s="16" t="s">
        <v>13</v>
      </c>
      <c r="D51" s="16" t="s">
        <v>13</v>
      </c>
      <c r="E51" s="16" t="s">
        <v>13</v>
      </c>
      <c r="F51" s="16" t="s">
        <v>13</v>
      </c>
      <c r="G51" s="16" t="s">
        <v>13</v>
      </c>
      <c r="H51" s="16" t="s">
        <v>13</v>
      </c>
      <c r="I51" s="16" t="s">
        <v>13</v>
      </c>
      <c r="J51" s="16" t="s">
        <v>13</v>
      </c>
      <c r="K51" s="16" t="s">
        <v>13</v>
      </c>
      <c r="L51" s="16" t="s">
        <v>13</v>
      </c>
      <c r="M51" s="16" t="s">
        <v>13</v>
      </c>
      <c r="N51" s="16" t="s">
        <v>13</v>
      </c>
      <c r="O51" s="16" t="s">
        <v>13</v>
      </c>
      <c r="P51" s="16" t="s">
        <v>13</v>
      </c>
      <c r="Q51" s="16" t="s">
        <v>13</v>
      </c>
      <c r="R51" s="16" t="s">
        <v>13</v>
      </c>
      <c r="S51" s="16" t="s">
        <v>13</v>
      </c>
      <c r="T51" s="16" t="s">
        <v>13</v>
      </c>
      <c r="U51" s="16" t="s">
        <v>13</v>
      </c>
      <c r="V51" s="16" t="s">
        <v>13</v>
      </c>
      <c r="W51" s="16" t="s">
        <v>13</v>
      </c>
      <c r="X51" s="16" t="s">
        <v>13</v>
      </c>
      <c r="Y51" s="16" t="s">
        <v>13</v>
      </c>
      <c r="Z51" s="16" t="s">
        <v>13</v>
      </c>
      <c r="AA51" s="16" t="s">
        <v>13</v>
      </c>
      <c r="AB51" s="16" t="s">
        <v>13</v>
      </c>
      <c r="AC51" s="16" t="s">
        <v>13</v>
      </c>
      <c r="AD51" s="16" t="s">
        <v>13</v>
      </c>
      <c r="AE51" s="16" t="s">
        <v>13</v>
      </c>
      <c r="AF51" s="16" t="s">
        <v>13</v>
      </c>
      <c r="AG51" s="16"/>
      <c r="AH51" s="16" t="s">
        <v>13</v>
      </c>
      <c r="AI51" s="16" t="s">
        <v>13</v>
      </c>
      <c r="AJ51" s="16" t="s">
        <v>13</v>
      </c>
      <c r="AK51" s="16" t="s">
        <v>13</v>
      </c>
      <c r="AL51" s="16" t="s">
        <v>13</v>
      </c>
      <c r="AM51" s="16" t="s">
        <v>13</v>
      </c>
      <c r="AN51" s="16" t="s">
        <v>13</v>
      </c>
      <c r="AO51" s="16" t="s">
        <v>13</v>
      </c>
      <c r="AP51" s="16" t="s">
        <v>13</v>
      </c>
      <c r="AQ51" s="16" t="s">
        <v>13</v>
      </c>
      <c r="AR51" s="16" t="s">
        <v>13</v>
      </c>
      <c r="AS51" s="16" t="s">
        <v>13</v>
      </c>
      <c r="AT51" s="16" t="s">
        <v>13</v>
      </c>
      <c r="AU51" s="16" t="s">
        <v>13</v>
      </c>
      <c r="AV51" s="16"/>
      <c r="AW51" s="16" t="s">
        <v>13</v>
      </c>
      <c r="AX51" s="16" t="s">
        <v>13</v>
      </c>
      <c r="AY51" s="16" t="s">
        <v>13</v>
      </c>
      <c r="AZ51" s="16" t="s">
        <v>13</v>
      </c>
      <c r="BA51" s="16" t="s">
        <v>13</v>
      </c>
      <c r="BB51" s="16" t="s">
        <v>13</v>
      </c>
      <c r="BC51" s="16" t="s">
        <v>13</v>
      </c>
      <c r="BD51" s="16" t="s">
        <v>13</v>
      </c>
      <c r="BE51" s="16" t="s">
        <v>13</v>
      </c>
      <c r="BF51" s="16" t="s">
        <v>13</v>
      </c>
      <c r="BG51" s="16" t="s">
        <v>13</v>
      </c>
      <c r="BH51" s="16" t="s">
        <v>13</v>
      </c>
      <c r="BI51" s="16" t="s">
        <v>13</v>
      </c>
      <c r="BJ51" s="16"/>
      <c r="BK51" s="16" t="s">
        <v>13</v>
      </c>
      <c r="BL51" s="16" t="s">
        <v>13</v>
      </c>
      <c r="BM51" s="16" t="s">
        <v>13</v>
      </c>
      <c r="BN51" s="16" t="s">
        <v>13</v>
      </c>
      <c r="BO51" s="16" t="s">
        <v>13</v>
      </c>
      <c r="BP51" s="16" t="s">
        <v>13</v>
      </c>
      <c r="BQ51" s="16" t="s">
        <v>13</v>
      </c>
      <c r="BR51" s="16" t="s">
        <v>13</v>
      </c>
      <c r="BS51" s="16" t="s">
        <v>13</v>
      </c>
      <c r="BT51" s="16" t="s">
        <v>13</v>
      </c>
      <c r="BU51" s="16" t="s">
        <v>13</v>
      </c>
      <c r="BV51" s="16" t="s">
        <v>13</v>
      </c>
      <c r="BW51" s="16" t="s">
        <v>13</v>
      </c>
      <c r="BX51" s="16" t="s">
        <v>13</v>
      </c>
      <c r="BY51" s="16" t="s">
        <v>13</v>
      </c>
      <c r="BZ51" s="16"/>
      <c r="CA51" s="16" t="s">
        <v>13</v>
      </c>
      <c r="CB51" s="16" t="s">
        <v>13</v>
      </c>
      <c r="CC51" s="16" t="s">
        <v>13</v>
      </c>
      <c r="CD51" s="16" t="s">
        <v>13</v>
      </c>
      <c r="CE51" s="16" t="s">
        <v>13</v>
      </c>
      <c r="CF51" s="16" t="s">
        <v>13</v>
      </c>
      <c r="CG51" s="16" t="s">
        <v>13</v>
      </c>
      <c r="CH51" s="16" t="s">
        <v>13</v>
      </c>
      <c r="CI51" s="16" t="s">
        <v>13</v>
      </c>
      <c r="CJ51" s="16" t="s">
        <v>13</v>
      </c>
      <c r="CK51" s="16" t="s">
        <v>13</v>
      </c>
      <c r="CL51" s="16" t="s">
        <v>13</v>
      </c>
      <c r="CM51" s="16" t="s">
        <v>13</v>
      </c>
      <c r="CN51" s="16"/>
      <c r="CO51" s="16" t="s">
        <v>13</v>
      </c>
      <c r="CP51" s="16" t="s">
        <v>13</v>
      </c>
      <c r="CQ51" s="16" t="s">
        <v>13</v>
      </c>
      <c r="CR51" s="16" t="s">
        <v>13</v>
      </c>
      <c r="CS51" s="16" t="s">
        <v>13</v>
      </c>
      <c r="CT51" s="16" t="s">
        <v>13</v>
      </c>
      <c r="CU51" s="16" t="s">
        <v>13</v>
      </c>
      <c r="CV51" s="16"/>
      <c r="CW51" s="16" t="s">
        <v>13</v>
      </c>
      <c r="CX51" s="16" t="s">
        <v>13</v>
      </c>
      <c r="CY51" s="16" t="s">
        <v>13</v>
      </c>
      <c r="CZ51" s="16" t="s">
        <v>13</v>
      </c>
      <c r="DA51" s="16" t="s">
        <v>13</v>
      </c>
      <c r="DB51" s="16" t="s">
        <v>13</v>
      </c>
      <c r="DC51" s="16" t="s">
        <v>13</v>
      </c>
      <c r="DD51" s="16" t="s">
        <v>13</v>
      </c>
      <c r="DE51" s="16" t="s">
        <v>13</v>
      </c>
      <c r="DF51" s="16"/>
      <c r="DG51" s="16"/>
      <c r="DH51" s="16"/>
      <c r="EK51" s="16"/>
      <c r="EL51" s="39"/>
      <c r="EM51" s="39"/>
      <c r="EO51" s="39"/>
      <c r="EP51" s="39"/>
      <c r="EQ51" s="39"/>
    </row>
    <row r="52" spans="1:147" x14ac:dyDescent="0.3">
      <c r="A52" s="16">
        <v>1932</v>
      </c>
      <c r="B52" s="16" t="s">
        <v>13</v>
      </c>
      <c r="C52" s="16" t="s">
        <v>13</v>
      </c>
      <c r="D52" s="16" t="s">
        <v>13</v>
      </c>
      <c r="E52" s="16" t="s">
        <v>13</v>
      </c>
      <c r="F52" s="16" t="s">
        <v>13</v>
      </c>
      <c r="G52" s="16" t="s">
        <v>13</v>
      </c>
      <c r="H52" s="16" t="s">
        <v>13</v>
      </c>
      <c r="I52" s="16" t="s">
        <v>13</v>
      </c>
      <c r="J52" s="16" t="s">
        <v>13</v>
      </c>
      <c r="K52" s="16" t="s">
        <v>13</v>
      </c>
      <c r="L52" s="16" t="s">
        <v>13</v>
      </c>
      <c r="M52" s="16" t="s">
        <v>13</v>
      </c>
      <c r="N52" s="16" t="s">
        <v>13</v>
      </c>
      <c r="O52" s="16" t="s">
        <v>13</v>
      </c>
      <c r="P52" s="16" t="s">
        <v>13</v>
      </c>
      <c r="Q52" s="16" t="s">
        <v>13</v>
      </c>
      <c r="R52" s="16" t="s">
        <v>13</v>
      </c>
      <c r="S52" s="16" t="s">
        <v>13</v>
      </c>
      <c r="T52" s="16" t="s">
        <v>13</v>
      </c>
      <c r="U52" s="16" t="s">
        <v>13</v>
      </c>
      <c r="V52" s="16" t="s">
        <v>13</v>
      </c>
      <c r="W52" s="16" t="s">
        <v>13</v>
      </c>
      <c r="X52" s="16" t="s">
        <v>13</v>
      </c>
      <c r="Y52" s="16" t="s">
        <v>13</v>
      </c>
      <c r="Z52" s="16" t="s">
        <v>13</v>
      </c>
      <c r="AA52" s="16" t="s">
        <v>13</v>
      </c>
      <c r="AB52" s="16" t="s">
        <v>13</v>
      </c>
      <c r="AC52" s="16" t="s">
        <v>13</v>
      </c>
      <c r="AD52" s="16" t="s">
        <v>13</v>
      </c>
      <c r="AE52" s="16" t="s">
        <v>13</v>
      </c>
      <c r="AF52" s="16" t="s">
        <v>13</v>
      </c>
      <c r="AG52" s="16"/>
      <c r="AH52" s="16" t="s">
        <v>13</v>
      </c>
      <c r="AI52" s="16" t="s">
        <v>13</v>
      </c>
      <c r="AJ52" s="16" t="s">
        <v>13</v>
      </c>
      <c r="AK52" s="16" t="s">
        <v>13</v>
      </c>
      <c r="AL52" s="16" t="s">
        <v>13</v>
      </c>
      <c r="AM52" s="16" t="s">
        <v>13</v>
      </c>
      <c r="AN52" s="16" t="s">
        <v>13</v>
      </c>
      <c r="AO52" s="16" t="s">
        <v>13</v>
      </c>
      <c r="AP52" s="16" t="s">
        <v>13</v>
      </c>
      <c r="AQ52" s="16" t="s">
        <v>13</v>
      </c>
      <c r="AR52" s="16" t="s">
        <v>13</v>
      </c>
      <c r="AS52" s="16" t="s">
        <v>13</v>
      </c>
      <c r="AT52" s="16" t="s">
        <v>13</v>
      </c>
      <c r="AU52" s="16" t="s">
        <v>13</v>
      </c>
      <c r="AV52" s="16"/>
      <c r="AW52" s="16" t="s">
        <v>13</v>
      </c>
      <c r="AX52" s="16" t="s">
        <v>13</v>
      </c>
      <c r="AY52" s="16" t="s">
        <v>13</v>
      </c>
      <c r="AZ52" s="16" t="s">
        <v>13</v>
      </c>
      <c r="BA52" s="16" t="s">
        <v>13</v>
      </c>
      <c r="BB52" s="16" t="s">
        <v>13</v>
      </c>
      <c r="BC52" s="16" t="s">
        <v>13</v>
      </c>
      <c r="BD52" s="16" t="s">
        <v>13</v>
      </c>
      <c r="BE52" s="16" t="s">
        <v>13</v>
      </c>
      <c r="BF52" s="16" t="s">
        <v>13</v>
      </c>
      <c r="BG52" s="16" t="s">
        <v>13</v>
      </c>
      <c r="BH52" s="16" t="s">
        <v>13</v>
      </c>
      <c r="BI52" s="16" t="s">
        <v>13</v>
      </c>
      <c r="BJ52" s="16"/>
      <c r="BK52" s="16" t="s">
        <v>13</v>
      </c>
      <c r="BL52" s="16" t="s">
        <v>13</v>
      </c>
      <c r="BM52" s="16" t="s">
        <v>13</v>
      </c>
      <c r="BN52" s="16" t="s">
        <v>13</v>
      </c>
      <c r="BO52" s="16" t="s">
        <v>13</v>
      </c>
      <c r="BP52" s="16" t="s">
        <v>13</v>
      </c>
      <c r="BQ52" s="16" t="s">
        <v>13</v>
      </c>
      <c r="BR52" s="16" t="s">
        <v>13</v>
      </c>
      <c r="BS52" s="16" t="s">
        <v>13</v>
      </c>
      <c r="BT52" s="16" t="s">
        <v>13</v>
      </c>
      <c r="BU52" s="16" t="s">
        <v>13</v>
      </c>
      <c r="BV52" s="16" t="s">
        <v>13</v>
      </c>
      <c r="BW52" s="16" t="s">
        <v>13</v>
      </c>
      <c r="BX52" s="16" t="s">
        <v>13</v>
      </c>
      <c r="BY52" s="16" t="s">
        <v>13</v>
      </c>
      <c r="BZ52" s="16"/>
      <c r="CA52" s="16" t="s">
        <v>13</v>
      </c>
      <c r="CB52" s="16" t="s">
        <v>13</v>
      </c>
      <c r="CC52" s="16" t="s">
        <v>13</v>
      </c>
      <c r="CD52" s="16" t="s">
        <v>13</v>
      </c>
      <c r="CE52" s="16" t="s">
        <v>13</v>
      </c>
      <c r="CF52" s="16" t="s">
        <v>13</v>
      </c>
      <c r="CG52" s="16" t="s">
        <v>13</v>
      </c>
      <c r="CH52" s="16" t="s">
        <v>13</v>
      </c>
      <c r="CI52" s="16" t="s">
        <v>13</v>
      </c>
      <c r="CJ52" s="16" t="s">
        <v>13</v>
      </c>
      <c r="CK52" s="16" t="s">
        <v>13</v>
      </c>
      <c r="CL52" s="16" t="s">
        <v>13</v>
      </c>
      <c r="CM52" s="16" t="s">
        <v>13</v>
      </c>
      <c r="CN52" s="16"/>
      <c r="CO52" s="16" t="s">
        <v>13</v>
      </c>
      <c r="CP52" s="16" t="s">
        <v>13</v>
      </c>
      <c r="CQ52" s="16" t="s">
        <v>13</v>
      </c>
      <c r="CR52" s="16" t="s">
        <v>13</v>
      </c>
      <c r="CS52" s="16" t="s">
        <v>13</v>
      </c>
      <c r="CT52" s="16" t="s">
        <v>13</v>
      </c>
      <c r="CU52" s="16" t="s">
        <v>13</v>
      </c>
      <c r="CV52" s="16"/>
      <c r="CW52" s="16" t="s">
        <v>13</v>
      </c>
      <c r="CX52" s="16" t="s">
        <v>13</v>
      </c>
      <c r="CY52" s="16" t="s">
        <v>13</v>
      </c>
      <c r="CZ52" s="16" t="s">
        <v>13</v>
      </c>
      <c r="DA52" s="16" t="s">
        <v>13</v>
      </c>
      <c r="DB52" s="16" t="s">
        <v>13</v>
      </c>
      <c r="DC52" s="16" t="s">
        <v>13</v>
      </c>
      <c r="DD52" s="16" t="s">
        <v>13</v>
      </c>
      <c r="DE52" s="16" t="s">
        <v>13</v>
      </c>
      <c r="DF52" s="16"/>
      <c r="DG52" s="16"/>
      <c r="DH52" s="16"/>
      <c r="EK52" s="16"/>
      <c r="EL52" s="39"/>
      <c r="EM52" s="39"/>
      <c r="EO52" s="39"/>
      <c r="EP52" s="39"/>
      <c r="EQ52" s="39"/>
    </row>
    <row r="53" spans="1:147" x14ac:dyDescent="0.3">
      <c r="A53" s="16">
        <v>1933</v>
      </c>
      <c r="B53" s="14">
        <v>458</v>
      </c>
      <c r="C53" s="14">
        <v>131</v>
      </c>
      <c r="D53" s="14">
        <f t="shared" ref="D53:D98" si="0">E53+F53</f>
        <v>10</v>
      </c>
      <c r="E53" s="14">
        <v>0</v>
      </c>
      <c r="F53" s="14">
        <v>10</v>
      </c>
      <c r="G53" s="14">
        <f t="shared" ref="G53:G98" si="1">H53+I53</f>
        <v>30</v>
      </c>
      <c r="H53" s="14">
        <v>0</v>
      </c>
      <c r="I53" s="14">
        <v>30</v>
      </c>
      <c r="J53" s="14">
        <f>K53+L53</f>
        <v>9</v>
      </c>
      <c r="K53" s="14">
        <v>9</v>
      </c>
      <c r="L53" s="14">
        <v>0</v>
      </c>
      <c r="M53" s="14">
        <v>0</v>
      </c>
      <c r="N53" s="14">
        <f t="shared" ref="N53:N98" si="2">L53-M53</f>
        <v>0</v>
      </c>
      <c r="O53" s="14">
        <f t="shared" ref="O53:O98" si="3">P53+Q53</f>
        <v>278</v>
      </c>
      <c r="P53" s="15">
        <v>2</v>
      </c>
      <c r="Q53" s="15">
        <v>276</v>
      </c>
      <c r="S53" s="16">
        <v>1933</v>
      </c>
      <c r="T53" s="14">
        <f t="shared" ref="T53:T98" si="4">B53</f>
        <v>458</v>
      </c>
      <c r="U53" s="14">
        <f t="shared" ref="U53:U97" si="5">V53+W53</f>
        <v>288</v>
      </c>
      <c r="V53" s="14">
        <v>78</v>
      </c>
      <c r="W53" s="14">
        <v>210</v>
      </c>
      <c r="X53" s="14">
        <f>Y53+AB53</f>
        <v>55</v>
      </c>
      <c r="Y53" s="14">
        <v>53</v>
      </c>
      <c r="Z53" s="14">
        <v>27</v>
      </c>
      <c r="AA53" s="14">
        <f t="shared" ref="AA53:AA98" si="6">Y53-Z53</f>
        <v>26</v>
      </c>
      <c r="AB53" s="14">
        <v>2</v>
      </c>
      <c r="AC53" s="14">
        <v>1</v>
      </c>
      <c r="AD53" s="14">
        <f t="shared" ref="AD53:AD98" si="7">AB53-AC53</f>
        <v>1</v>
      </c>
      <c r="AE53" s="14">
        <v>14</v>
      </c>
      <c r="AF53" s="14">
        <v>101</v>
      </c>
      <c r="AG53" s="14"/>
      <c r="AH53" s="16">
        <v>1933</v>
      </c>
      <c r="AI53" s="14">
        <v>48</v>
      </c>
      <c r="AJ53" s="14">
        <f t="shared" ref="AJ53:AJ98" si="8">AK53+AL53+AM53</f>
        <v>4</v>
      </c>
      <c r="AK53" s="14">
        <v>0</v>
      </c>
      <c r="AL53" s="14">
        <v>4</v>
      </c>
      <c r="AM53" s="14">
        <v>0</v>
      </c>
      <c r="AN53" s="14">
        <v>0</v>
      </c>
      <c r="AO53" s="14">
        <f t="shared" ref="AO53:AO98" si="9">AP53+AQ53</f>
        <v>30</v>
      </c>
      <c r="AP53" s="14">
        <v>0</v>
      </c>
      <c r="AQ53" s="14">
        <v>30</v>
      </c>
      <c r="AR53" s="14">
        <f t="shared" ref="AR53:AR98" si="10">AS53+AT53</f>
        <v>3</v>
      </c>
      <c r="AS53" s="14">
        <v>3</v>
      </c>
      <c r="AT53" s="14">
        <v>0</v>
      </c>
      <c r="AU53" s="14">
        <f t="shared" ref="AU53:AU98" si="11">AI53-AK53-AL53-AM53-AN53-AP53-AQ53-AR53</f>
        <v>11</v>
      </c>
      <c r="AV53" s="14"/>
      <c r="AW53" s="16">
        <v>1933</v>
      </c>
      <c r="AX53" s="14">
        <f t="shared" ref="AX53:AX98" si="12">AI53</f>
        <v>48</v>
      </c>
      <c r="AY53" s="14">
        <f t="shared" ref="AY53:AY98" si="13">AZ53+BC53</f>
        <v>0</v>
      </c>
      <c r="AZ53" s="14">
        <v>0</v>
      </c>
      <c r="BA53" s="14">
        <v>0</v>
      </c>
      <c r="BB53" s="14">
        <v>0</v>
      </c>
      <c r="BC53" s="14">
        <v>0</v>
      </c>
      <c r="BD53" s="14">
        <v>0</v>
      </c>
      <c r="BE53" s="14">
        <v>0</v>
      </c>
      <c r="BF53" s="14">
        <v>8</v>
      </c>
      <c r="BG53" s="14">
        <v>0</v>
      </c>
      <c r="BH53" s="14">
        <f t="shared" ref="BH53:BH98" si="14">BF53-BG53</f>
        <v>8</v>
      </c>
      <c r="BI53" s="14">
        <v>40</v>
      </c>
      <c r="BK53" s="16">
        <v>1933</v>
      </c>
      <c r="BL53" s="14">
        <v>418</v>
      </c>
      <c r="BM53" s="14">
        <v>113</v>
      </c>
      <c r="BN53" s="14">
        <v>26</v>
      </c>
      <c r="BO53" s="14">
        <v>8</v>
      </c>
      <c r="BP53" s="14">
        <v>32</v>
      </c>
      <c r="BQ53" s="14">
        <f t="shared" ref="BQ53:BQ97" si="15">BM53-BN53-BO53-BP53</f>
        <v>47</v>
      </c>
      <c r="BR53" s="14">
        <v>0</v>
      </c>
      <c r="BS53" s="14">
        <f>BT53+BU53</f>
        <v>264</v>
      </c>
      <c r="BT53" s="14">
        <v>0</v>
      </c>
      <c r="BU53" s="14">
        <v>264</v>
      </c>
      <c r="BV53" s="14">
        <f t="shared" ref="BV53:BV98" si="16">BW53+BX53</f>
        <v>0</v>
      </c>
      <c r="BW53" s="14">
        <v>0</v>
      </c>
      <c r="BX53" s="14">
        <v>0</v>
      </c>
      <c r="BY53" s="14">
        <f>BL53-BN53-BR53-BT53-BU53-BV53-BO53-BP53-BQ53</f>
        <v>41</v>
      </c>
      <c r="CA53" s="16">
        <v>1933</v>
      </c>
      <c r="CB53" s="14">
        <f t="shared" ref="CB53:CB98" si="17">BL53</f>
        <v>418</v>
      </c>
      <c r="CC53" s="14">
        <f t="shared" ref="CC53:CC98" si="18">CD53+CG53</f>
        <v>183</v>
      </c>
      <c r="CD53" s="14">
        <v>143</v>
      </c>
      <c r="CE53" s="14">
        <v>143</v>
      </c>
      <c r="CF53" s="14">
        <f t="shared" ref="CF53:CF98" si="19">CD53-CE53</f>
        <v>0</v>
      </c>
      <c r="CG53" s="14">
        <v>40</v>
      </c>
      <c r="CH53" s="14">
        <v>40</v>
      </c>
      <c r="CI53" s="14">
        <f t="shared" ref="CI53:CI98" si="20">CG53-CH53</f>
        <v>0</v>
      </c>
      <c r="CJ53" s="14">
        <v>142</v>
      </c>
      <c r="CK53" s="14">
        <v>79</v>
      </c>
      <c r="CL53" s="14">
        <f t="shared" ref="CL53:CL98" si="21">CJ53-CK53</f>
        <v>63</v>
      </c>
      <c r="CM53" s="14">
        <v>93</v>
      </c>
      <c r="CO53" s="16">
        <v>1933</v>
      </c>
      <c r="CP53" s="14">
        <v>819</v>
      </c>
      <c r="CQ53" s="14">
        <f t="shared" ref="CQ53:CQ98" si="22">C53+AK53+BN53</f>
        <v>157</v>
      </c>
      <c r="CR53" s="14">
        <f t="shared" ref="CR53:CR98" si="23">D53+G53+AN53+AO53+BR53+BS53</f>
        <v>334</v>
      </c>
      <c r="CS53" s="14">
        <f t="shared" ref="CS53:CS98" si="24">D53+AN53+BR53</f>
        <v>10</v>
      </c>
      <c r="CT53" s="14">
        <f t="shared" ref="CT53:CT98" si="25">G53+AO53+BS53</f>
        <v>324</v>
      </c>
      <c r="CU53" s="14">
        <f t="shared" ref="CU53:CU98" si="26">CP53-CQ53-CR53</f>
        <v>328</v>
      </c>
      <c r="CW53" s="16">
        <v>1933</v>
      </c>
      <c r="CX53" s="14">
        <f t="shared" ref="CX53:CX98" si="27">CP53</f>
        <v>819</v>
      </c>
      <c r="CY53" s="14">
        <f>CZ53+DA53</f>
        <v>452</v>
      </c>
      <c r="CZ53" s="14">
        <v>241</v>
      </c>
      <c r="DA53" s="14">
        <f t="shared" ref="DA53:DA98" si="28">DB53+DC53</f>
        <v>211</v>
      </c>
      <c r="DB53" s="14">
        <v>170</v>
      </c>
      <c r="DC53" s="14">
        <f t="shared" ref="DC53:DC98" si="29">AC53+BD53+CH53</f>
        <v>41</v>
      </c>
      <c r="DD53" s="14">
        <v>93</v>
      </c>
      <c r="DE53" s="14">
        <f>CX53-CZ53-DA53-DD53</f>
        <v>274</v>
      </c>
      <c r="DF53" s="32"/>
      <c r="DG53" s="32"/>
      <c r="DH53" s="32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32"/>
      <c r="DT53" s="14"/>
      <c r="DU53" s="14"/>
      <c r="DV53" s="14"/>
      <c r="DW53" s="32"/>
      <c r="DX53" s="32"/>
      <c r="EK53" s="14"/>
      <c r="EL53" s="39"/>
      <c r="EM53" s="39"/>
      <c r="EO53" s="39"/>
      <c r="EP53" s="39"/>
      <c r="EQ53" s="39"/>
    </row>
    <row r="54" spans="1:147" x14ac:dyDescent="0.3">
      <c r="A54" s="16">
        <v>1934</v>
      </c>
      <c r="B54" s="14">
        <v>537</v>
      </c>
      <c r="C54" s="14">
        <v>191</v>
      </c>
      <c r="D54" s="14">
        <f t="shared" si="0"/>
        <v>-11</v>
      </c>
      <c r="E54" s="14">
        <v>2</v>
      </c>
      <c r="F54" s="14">
        <v>-13</v>
      </c>
      <c r="G54" s="14">
        <f t="shared" si="1"/>
        <v>42</v>
      </c>
      <c r="H54" s="14">
        <v>0</v>
      </c>
      <c r="I54" s="14">
        <v>42</v>
      </c>
      <c r="J54" s="14">
        <f>K54+L54</f>
        <v>28</v>
      </c>
      <c r="K54" s="14">
        <v>14</v>
      </c>
      <c r="L54" s="14">
        <v>14</v>
      </c>
      <c r="M54" s="14">
        <v>0</v>
      </c>
      <c r="N54" s="14">
        <f t="shared" si="2"/>
        <v>14</v>
      </c>
      <c r="O54" s="14">
        <f t="shared" si="3"/>
        <v>287</v>
      </c>
      <c r="P54" s="15">
        <v>4</v>
      </c>
      <c r="Q54" s="15">
        <v>283</v>
      </c>
      <c r="S54" s="16">
        <v>1934</v>
      </c>
      <c r="T54" s="14">
        <f t="shared" si="4"/>
        <v>537</v>
      </c>
      <c r="U54" s="14">
        <f t="shared" si="5"/>
        <v>332</v>
      </c>
      <c r="V54" s="14">
        <v>100</v>
      </c>
      <c r="W54" s="14">
        <v>232</v>
      </c>
      <c r="X54" s="14">
        <f t="shared" ref="X54:X98" si="30">Y54+AB54</f>
        <v>71</v>
      </c>
      <c r="Y54" s="14">
        <v>68</v>
      </c>
      <c r="Z54" s="14">
        <v>37</v>
      </c>
      <c r="AA54" s="14">
        <f t="shared" si="6"/>
        <v>31</v>
      </c>
      <c r="AB54" s="14">
        <v>3</v>
      </c>
      <c r="AC54" s="14">
        <v>2</v>
      </c>
      <c r="AD54" s="14">
        <f t="shared" si="7"/>
        <v>1</v>
      </c>
      <c r="AE54" s="14">
        <v>22</v>
      </c>
      <c r="AF54" s="14">
        <v>112</v>
      </c>
      <c r="AG54" s="14"/>
      <c r="AH54" s="16">
        <v>1934</v>
      </c>
      <c r="AI54" s="14">
        <v>89</v>
      </c>
      <c r="AJ54" s="14">
        <f t="shared" si="8"/>
        <v>3</v>
      </c>
      <c r="AK54" s="14">
        <v>0</v>
      </c>
      <c r="AL54" s="14">
        <v>2</v>
      </c>
      <c r="AM54" s="14">
        <v>1</v>
      </c>
      <c r="AN54" s="14">
        <v>0</v>
      </c>
      <c r="AO54" s="14">
        <f t="shared" si="9"/>
        <v>54</v>
      </c>
      <c r="AP54" s="14">
        <v>0</v>
      </c>
      <c r="AQ54" s="14">
        <v>54</v>
      </c>
      <c r="AR54" s="14">
        <f t="shared" si="10"/>
        <v>7</v>
      </c>
      <c r="AS54" s="14">
        <v>7</v>
      </c>
      <c r="AT54" s="14">
        <v>0</v>
      </c>
      <c r="AU54" s="14">
        <f t="shared" si="11"/>
        <v>25</v>
      </c>
      <c r="AV54" s="14"/>
      <c r="AW54" s="16">
        <v>1934</v>
      </c>
      <c r="AX54" s="14">
        <f t="shared" si="12"/>
        <v>89</v>
      </c>
      <c r="AY54" s="14">
        <f t="shared" si="13"/>
        <v>0</v>
      </c>
      <c r="AZ54" s="14">
        <v>0</v>
      </c>
      <c r="BA54" s="14">
        <v>0</v>
      </c>
      <c r="BB54" s="14">
        <v>0</v>
      </c>
      <c r="BC54" s="14">
        <v>0</v>
      </c>
      <c r="BD54" s="14">
        <v>0</v>
      </c>
      <c r="BE54" s="14">
        <v>0</v>
      </c>
      <c r="BF54" s="14">
        <v>26</v>
      </c>
      <c r="BG54" s="14">
        <v>0</v>
      </c>
      <c r="BH54" s="14">
        <f t="shared" si="14"/>
        <v>26</v>
      </c>
      <c r="BI54" s="14">
        <v>63</v>
      </c>
      <c r="BK54" s="16">
        <v>1934</v>
      </c>
      <c r="BL54" s="14">
        <v>428</v>
      </c>
      <c r="BM54" s="14">
        <v>137</v>
      </c>
      <c r="BN54" s="14">
        <v>35</v>
      </c>
      <c r="BO54" s="14">
        <v>17</v>
      </c>
      <c r="BP54" s="14">
        <v>32</v>
      </c>
      <c r="BQ54" s="14">
        <f t="shared" si="15"/>
        <v>53</v>
      </c>
      <c r="BR54" s="14">
        <v>0</v>
      </c>
      <c r="BS54" s="14">
        <f t="shared" ref="BS54:BS98" si="31">BT54+BU54</f>
        <v>256</v>
      </c>
      <c r="BT54" s="14">
        <v>0</v>
      </c>
      <c r="BU54" s="14">
        <v>256</v>
      </c>
      <c r="BV54" s="14">
        <f t="shared" si="16"/>
        <v>0</v>
      </c>
      <c r="BW54" s="14">
        <v>0</v>
      </c>
      <c r="BX54" s="14">
        <v>0</v>
      </c>
      <c r="BY54" s="14">
        <f t="shared" ref="BY54:BY98" si="32">BL54-BN54-BR54-BT54-BU54-BV54-BO54-BP54-BQ54</f>
        <v>35</v>
      </c>
      <c r="CA54" s="16">
        <v>1934</v>
      </c>
      <c r="CB54" s="14">
        <f t="shared" si="17"/>
        <v>428</v>
      </c>
      <c r="CC54" s="14">
        <f t="shared" si="18"/>
        <v>193</v>
      </c>
      <c r="CD54" s="14">
        <v>152</v>
      </c>
      <c r="CE54" s="14">
        <v>152</v>
      </c>
      <c r="CF54" s="14">
        <f t="shared" si="19"/>
        <v>0</v>
      </c>
      <c r="CG54" s="14">
        <v>41</v>
      </c>
      <c r="CH54" s="14">
        <v>41</v>
      </c>
      <c r="CI54" s="14">
        <f t="shared" si="20"/>
        <v>0</v>
      </c>
      <c r="CJ54" s="14">
        <v>146</v>
      </c>
      <c r="CK54" s="14">
        <v>71</v>
      </c>
      <c r="CL54" s="14">
        <f t="shared" si="21"/>
        <v>75</v>
      </c>
      <c r="CM54" s="14">
        <v>89</v>
      </c>
      <c r="CO54" s="16">
        <v>1934</v>
      </c>
      <c r="CP54" s="14">
        <v>910</v>
      </c>
      <c r="CQ54" s="14">
        <f t="shared" si="22"/>
        <v>226</v>
      </c>
      <c r="CR54" s="14">
        <f t="shared" si="23"/>
        <v>341</v>
      </c>
      <c r="CS54" s="14">
        <f t="shared" si="24"/>
        <v>-11</v>
      </c>
      <c r="CT54" s="14">
        <f t="shared" si="25"/>
        <v>352</v>
      </c>
      <c r="CU54" s="14">
        <f t="shared" si="26"/>
        <v>343</v>
      </c>
      <c r="CW54" s="16">
        <v>1934</v>
      </c>
      <c r="CX54" s="14">
        <f t="shared" si="27"/>
        <v>910</v>
      </c>
      <c r="CY54" s="14">
        <f t="shared" ref="CY54:CY98" si="33">CZ54+DA54</f>
        <v>511</v>
      </c>
      <c r="CZ54" s="14">
        <v>279</v>
      </c>
      <c r="DA54" s="14">
        <f t="shared" si="28"/>
        <v>232</v>
      </c>
      <c r="DB54" s="14">
        <v>189</v>
      </c>
      <c r="DC54" s="14">
        <f t="shared" si="29"/>
        <v>43</v>
      </c>
      <c r="DD54" s="14">
        <v>78</v>
      </c>
      <c r="DE54" s="14">
        <f t="shared" ref="DE54:DE98" si="34">CX54-CZ54-DA54-DD54</f>
        <v>321</v>
      </c>
      <c r="DF54" s="32"/>
      <c r="DG54" s="32"/>
      <c r="DH54" s="32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32"/>
      <c r="DT54" s="14"/>
      <c r="DU54" s="14"/>
      <c r="DV54" s="14"/>
      <c r="DW54" s="32"/>
      <c r="DX54" s="32"/>
      <c r="EK54" s="14"/>
      <c r="EL54" s="39"/>
      <c r="EM54" s="39"/>
      <c r="EO54" s="39"/>
      <c r="EP54" s="39"/>
      <c r="EQ54" s="39"/>
    </row>
    <row r="55" spans="1:147" x14ac:dyDescent="0.3">
      <c r="A55" s="16">
        <v>1935</v>
      </c>
      <c r="B55" s="14">
        <v>600</v>
      </c>
      <c r="C55" s="14">
        <v>335</v>
      </c>
      <c r="D55" s="14">
        <f t="shared" si="0"/>
        <v>-22</v>
      </c>
      <c r="E55" s="14">
        <v>5</v>
      </c>
      <c r="F55" s="14">
        <v>-27</v>
      </c>
      <c r="G55" s="14">
        <f t="shared" si="1"/>
        <v>47</v>
      </c>
      <c r="H55" s="14">
        <v>0</v>
      </c>
      <c r="I55" s="14">
        <v>47</v>
      </c>
      <c r="J55" s="14">
        <f t="shared" ref="J55:J98" si="35">K55+L55</f>
        <v>28</v>
      </c>
      <c r="K55" s="14">
        <v>14</v>
      </c>
      <c r="L55" s="14">
        <v>14</v>
      </c>
      <c r="M55" s="14">
        <v>0</v>
      </c>
      <c r="N55" s="14">
        <f t="shared" si="2"/>
        <v>14</v>
      </c>
      <c r="O55" s="14">
        <f t="shared" si="3"/>
        <v>212</v>
      </c>
      <c r="P55" s="15">
        <v>6</v>
      </c>
      <c r="Q55" s="15">
        <v>206</v>
      </c>
      <c r="S55" s="16">
        <v>1935</v>
      </c>
      <c r="T55" s="14">
        <f t="shared" si="4"/>
        <v>600</v>
      </c>
      <c r="U55" s="14">
        <f t="shared" si="5"/>
        <v>363</v>
      </c>
      <c r="V55" s="15">
        <v>221</v>
      </c>
      <c r="W55" s="14">
        <v>142</v>
      </c>
      <c r="X55" s="14">
        <f t="shared" si="30"/>
        <v>77</v>
      </c>
      <c r="Y55" s="15">
        <v>75</v>
      </c>
      <c r="Z55" s="14">
        <v>39</v>
      </c>
      <c r="AA55" s="14">
        <f t="shared" si="6"/>
        <v>36</v>
      </c>
      <c r="AB55" s="15">
        <v>2</v>
      </c>
      <c r="AC55" s="14">
        <v>1</v>
      </c>
      <c r="AD55" s="14">
        <f t="shared" si="7"/>
        <v>1</v>
      </c>
      <c r="AE55" s="14">
        <v>44</v>
      </c>
      <c r="AF55" s="14">
        <v>116</v>
      </c>
      <c r="AH55" s="16">
        <v>1935</v>
      </c>
      <c r="AI55" s="15">
        <v>104</v>
      </c>
      <c r="AJ55" s="14">
        <f t="shared" si="8"/>
        <v>8</v>
      </c>
      <c r="AK55" s="15">
        <v>0</v>
      </c>
      <c r="AL55" s="15">
        <v>3</v>
      </c>
      <c r="AM55" s="14">
        <v>5</v>
      </c>
      <c r="AN55" s="15">
        <v>10</v>
      </c>
      <c r="AO55" s="14">
        <f t="shared" si="9"/>
        <v>56</v>
      </c>
      <c r="AP55" s="15">
        <v>2</v>
      </c>
      <c r="AQ55" s="15">
        <v>54</v>
      </c>
      <c r="AR55" s="14">
        <f t="shared" si="10"/>
        <v>22</v>
      </c>
      <c r="AS55" s="15">
        <v>13</v>
      </c>
      <c r="AT55" s="15">
        <v>9</v>
      </c>
      <c r="AU55" s="14">
        <f t="shared" si="11"/>
        <v>8</v>
      </c>
      <c r="AV55" s="14"/>
      <c r="AW55" s="16">
        <v>1935</v>
      </c>
      <c r="AX55" s="14">
        <f t="shared" si="12"/>
        <v>104</v>
      </c>
      <c r="AY55" s="14">
        <f t="shared" si="13"/>
        <v>0</v>
      </c>
      <c r="AZ55" s="15">
        <v>0</v>
      </c>
      <c r="BA55" s="15">
        <v>0</v>
      </c>
      <c r="BB55" s="14">
        <v>0</v>
      </c>
      <c r="BC55" s="15">
        <v>0</v>
      </c>
      <c r="BD55" s="15">
        <v>0</v>
      </c>
      <c r="BE55" s="14">
        <v>0</v>
      </c>
      <c r="BF55" s="14">
        <v>46</v>
      </c>
      <c r="BG55" s="14">
        <v>0</v>
      </c>
      <c r="BH55" s="14">
        <f t="shared" si="14"/>
        <v>46</v>
      </c>
      <c r="BI55" s="14">
        <v>58</v>
      </c>
      <c r="BK55" s="16">
        <v>1935</v>
      </c>
      <c r="BL55" s="15">
        <v>477</v>
      </c>
      <c r="BM55" s="15">
        <v>147</v>
      </c>
      <c r="BN55" s="15">
        <v>57</v>
      </c>
      <c r="BO55" s="15">
        <v>10</v>
      </c>
      <c r="BP55" s="14">
        <v>11</v>
      </c>
      <c r="BQ55" s="14">
        <f t="shared" si="15"/>
        <v>69</v>
      </c>
      <c r="BR55" s="15">
        <v>4</v>
      </c>
      <c r="BS55" s="14">
        <f t="shared" si="31"/>
        <v>279</v>
      </c>
      <c r="BT55" s="15">
        <v>5</v>
      </c>
      <c r="BU55" s="15">
        <v>274</v>
      </c>
      <c r="BV55" s="14">
        <f t="shared" si="16"/>
        <v>8</v>
      </c>
      <c r="BW55" s="14">
        <v>8</v>
      </c>
      <c r="BX55" s="15">
        <v>0</v>
      </c>
      <c r="BY55" s="14">
        <f t="shared" si="32"/>
        <v>39</v>
      </c>
      <c r="CA55" s="16">
        <v>1935</v>
      </c>
      <c r="CB55" s="14">
        <f t="shared" si="17"/>
        <v>477</v>
      </c>
      <c r="CC55" s="14">
        <f t="shared" si="18"/>
        <v>200</v>
      </c>
      <c r="CD55" s="14">
        <v>160</v>
      </c>
      <c r="CE55" s="14">
        <v>160</v>
      </c>
      <c r="CF55" s="14">
        <f t="shared" si="19"/>
        <v>0</v>
      </c>
      <c r="CG55" s="14">
        <v>40</v>
      </c>
      <c r="CH55" s="14">
        <v>40</v>
      </c>
      <c r="CI55" s="14">
        <f t="shared" si="20"/>
        <v>0</v>
      </c>
      <c r="CJ55" s="14">
        <v>182</v>
      </c>
      <c r="CK55" s="14">
        <v>47</v>
      </c>
      <c r="CL55" s="14">
        <f t="shared" si="21"/>
        <v>135</v>
      </c>
      <c r="CM55" s="14">
        <v>95</v>
      </c>
      <c r="CO55" s="16">
        <v>1935</v>
      </c>
      <c r="CP55" s="14">
        <v>1018</v>
      </c>
      <c r="CQ55" s="14">
        <f t="shared" si="22"/>
        <v>392</v>
      </c>
      <c r="CR55" s="14">
        <f t="shared" si="23"/>
        <v>374</v>
      </c>
      <c r="CS55" s="14">
        <f t="shared" si="24"/>
        <v>-8</v>
      </c>
      <c r="CT55" s="14">
        <f t="shared" si="25"/>
        <v>382</v>
      </c>
      <c r="CU55" s="14">
        <f t="shared" si="26"/>
        <v>252</v>
      </c>
      <c r="CW55" s="16">
        <v>1935</v>
      </c>
      <c r="CX55" s="14">
        <f t="shared" si="27"/>
        <v>1018</v>
      </c>
      <c r="CY55" s="14">
        <f t="shared" si="33"/>
        <v>556</v>
      </c>
      <c r="CZ55" s="14">
        <v>316</v>
      </c>
      <c r="DA55" s="14">
        <f t="shared" si="28"/>
        <v>240</v>
      </c>
      <c r="DB55" s="14">
        <v>199</v>
      </c>
      <c r="DC55" s="14">
        <f t="shared" si="29"/>
        <v>41</v>
      </c>
      <c r="DD55" s="14">
        <v>169</v>
      </c>
      <c r="DE55" s="14">
        <f t="shared" si="34"/>
        <v>293</v>
      </c>
      <c r="DF55" s="32"/>
      <c r="DG55" s="32"/>
      <c r="DH55" s="32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32"/>
      <c r="DT55" s="14"/>
      <c r="DU55" s="14"/>
      <c r="DV55" s="14"/>
      <c r="DW55" s="32"/>
      <c r="DX55" s="32"/>
      <c r="EK55" s="14"/>
      <c r="EL55" s="39"/>
      <c r="EM55" s="39"/>
      <c r="EO55" s="39"/>
      <c r="EP55" s="39"/>
      <c r="EQ55" s="39"/>
    </row>
    <row r="56" spans="1:147" x14ac:dyDescent="0.3">
      <c r="A56" s="16">
        <v>1936</v>
      </c>
      <c r="B56" s="14">
        <v>682</v>
      </c>
      <c r="C56" s="14">
        <v>322</v>
      </c>
      <c r="D56" s="14">
        <f t="shared" si="0"/>
        <v>26</v>
      </c>
      <c r="E56" s="14">
        <v>15</v>
      </c>
      <c r="F56" s="14">
        <v>11</v>
      </c>
      <c r="G56" s="14">
        <f t="shared" si="1"/>
        <v>61</v>
      </c>
      <c r="H56" s="14">
        <v>1</v>
      </c>
      <c r="I56" s="14">
        <v>60</v>
      </c>
      <c r="J56" s="14">
        <f t="shared" si="35"/>
        <v>28</v>
      </c>
      <c r="K56" s="14">
        <v>14</v>
      </c>
      <c r="L56" s="14">
        <v>14</v>
      </c>
      <c r="M56" s="14">
        <v>0</v>
      </c>
      <c r="N56" s="14">
        <f t="shared" si="2"/>
        <v>14</v>
      </c>
      <c r="O56" s="14">
        <f t="shared" si="3"/>
        <v>245</v>
      </c>
      <c r="P56" s="14">
        <v>2</v>
      </c>
      <c r="Q56" s="14">
        <v>243</v>
      </c>
      <c r="R56" s="14"/>
      <c r="S56" s="16">
        <v>1936</v>
      </c>
      <c r="T56" s="14">
        <f t="shared" si="4"/>
        <v>682</v>
      </c>
      <c r="U56" s="14">
        <f t="shared" si="5"/>
        <v>454</v>
      </c>
      <c r="V56" s="14">
        <v>270</v>
      </c>
      <c r="W56" s="14">
        <v>184</v>
      </c>
      <c r="X56" s="14">
        <f t="shared" si="30"/>
        <v>86</v>
      </c>
      <c r="Y56" s="14">
        <v>78</v>
      </c>
      <c r="Z56" s="14">
        <v>32</v>
      </c>
      <c r="AA56" s="14">
        <f t="shared" si="6"/>
        <v>46</v>
      </c>
      <c r="AB56" s="14">
        <v>8</v>
      </c>
      <c r="AC56" s="14">
        <v>7</v>
      </c>
      <c r="AD56" s="14">
        <f t="shared" si="7"/>
        <v>1</v>
      </c>
      <c r="AE56" s="14">
        <v>45</v>
      </c>
      <c r="AF56" s="14">
        <v>97</v>
      </c>
      <c r="AH56" s="16">
        <v>1936</v>
      </c>
      <c r="AI56" s="14">
        <v>164</v>
      </c>
      <c r="AJ56" s="14">
        <f t="shared" si="8"/>
        <v>7</v>
      </c>
      <c r="AK56" s="14">
        <v>0</v>
      </c>
      <c r="AL56" s="14">
        <v>3</v>
      </c>
      <c r="AM56" s="14">
        <v>4</v>
      </c>
      <c r="AN56" s="14">
        <v>19</v>
      </c>
      <c r="AO56" s="14">
        <f t="shared" si="9"/>
        <v>111</v>
      </c>
      <c r="AP56" s="14">
        <v>6</v>
      </c>
      <c r="AQ56" s="14">
        <v>105</v>
      </c>
      <c r="AR56" s="14">
        <f t="shared" si="10"/>
        <v>6</v>
      </c>
      <c r="AS56" s="14">
        <v>6</v>
      </c>
      <c r="AT56" s="14">
        <v>0</v>
      </c>
      <c r="AU56" s="14">
        <f t="shared" si="11"/>
        <v>21</v>
      </c>
      <c r="AV56" s="14"/>
      <c r="AW56" s="16">
        <v>1936</v>
      </c>
      <c r="AX56" s="14">
        <f t="shared" si="12"/>
        <v>164</v>
      </c>
      <c r="AY56" s="14">
        <f t="shared" si="13"/>
        <v>0</v>
      </c>
      <c r="AZ56" s="14">
        <v>0</v>
      </c>
      <c r="BA56" s="14">
        <v>0</v>
      </c>
      <c r="BB56" s="14">
        <v>0</v>
      </c>
      <c r="BC56" s="14">
        <v>0</v>
      </c>
      <c r="BD56" s="14">
        <v>0</v>
      </c>
      <c r="BE56" s="14">
        <v>0</v>
      </c>
      <c r="BF56" s="40">
        <v>70</v>
      </c>
      <c r="BG56" s="14">
        <v>0</v>
      </c>
      <c r="BH56" s="14">
        <f t="shared" si="14"/>
        <v>70</v>
      </c>
      <c r="BI56" s="14">
        <v>94</v>
      </c>
      <c r="BK56" s="16">
        <v>1936</v>
      </c>
      <c r="BL56" s="14">
        <v>527</v>
      </c>
      <c r="BM56" s="14">
        <v>140</v>
      </c>
      <c r="BN56" s="14">
        <v>34</v>
      </c>
      <c r="BO56" s="14">
        <v>14</v>
      </c>
      <c r="BP56" s="14">
        <v>0</v>
      </c>
      <c r="BQ56" s="14">
        <f t="shared" si="15"/>
        <v>92</v>
      </c>
      <c r="BR56" s="14">
        <v>4</v>
      </c>
      <c r="BS56" s="14">
        <f t="shared" si="31"/>
        <v>326</v>
      </c>
      <c r="BT56" s="14">
        <v>7</v>
      </c>
      <c r="BU56" s="14">
        <v>319</v>
      </c>
      <c r="BV56" s="14">
        <f t="shared" si="16"/>
        <v>11</v>
      </c>
      <c r="BW56" s="14">
        <v>11</v>
      </c>
      <c r="BX56" s="14">
        <v>0</v>
      </c>
      <c r="BY56" s="14">
        <f t="shared" si="32"/>
        <v>46</v>
      </c>
      <c r="CA56" s="16">
        <v>1936</v>
      </c>
      <c r="CB56" s="14">
        <f t="shared" si="17"/>
        <v>527</v>
      </c>
      <c r="CC56" s="14">
        <f t="shared" si="18"/>
        <v>212</v>
      </c>
      <c r="CD56" s="14">
        <v>188</v>
      </c>
      <c r="CE56" s="14">
        <v>187</v>
      </c>
      <c r="CF56" s="14">
        <f t="shared" si="19"/>
        <v>1</v>
      </c>
      <c r="CG56" s="14">
        <v>24</v>
      </c>
      <c r="CH56" s="14">
        <v>24</v>
      </c>
      <c r="CI56" s="14">
        <f t="shared" si="20"/>
        <v>0</v>
      </c>
      <c r="CJ56" s="14">
        <v>215</v>
      </c>
      <c r="CK56" s="14">
        <v>38</v>
      </c>
      <c r="CL56" s="14">
        <f t="shared" si="21"/>
        <v>177</v>
      </c>
      <c r="CM56" s="14">
        <v>100</v>
      </c>
      <c r="CO56" s="16">
        <v>1936</v>
      </c>
      <c r="CP56" s="14">
        <v>1213</v>
      </c>
      <c r="CQ56" s="14">
        <f t="shared" si="22"/>
        <v>356</v>
      </c>
      <c r="CR56" s="14">
        <f t="shared" si="23"/>
        <v>547</v>
      </c>
      <c r="CS56" s="14">
        <f t="shared" si="24"/>
        <v>49</v>
      </c>
      <c r="CT56" s="14">
        <f t="shared" si="25"/>
        <v>498</v>
      </c>
      <c r="CU56" s="14">
        <f t="shared" si="26"/>
        <v>310</v>
      </c>
      <c r="CW56" s="16">
        <v>1936</v>
      </c>
      <c r="CX56" s="14">
        <f t="shared" si="27"/>
        <v>1213</v>
      </c>
      <c r="CY56" s="14">
        <f t="shared" si="33"/>
        <v>657</v>
      </c>
      <c r="CZ56" s="14">
        <v>407</v>
      </c>
      <c r="DA56" s="14">
        <f t="shared" si="28"/>
        <v>250</v>
      </c>
      <c r="DB56" s="14">
        <v>219</v>
      </c>
      <c r="DC56" s="14">
        <f t="shared" si="29"/>
        <v>31</v>
      </c>
      <c r="DD56" s="14">
        <v>217</v>
      </c>
      <c r="DE56" s="14">
        <f t="shared" si="34"/>
        <v>339</v>
      </c>
      <c r="DF56" s="32"/>
      <c r="DG56" s="32"/>
      <c r="DH56" s="32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32"/>
      <c r="DT56" s="14"/>
      <c r="DU56" s="14"/>
      <c r="DV56" s="14"/>
      <c r="DW56" s="32"/>
      <c r="DX56" s="32"/>
      <c r="EK56" s="14"/>
      <c r="EL56" s="39"/>
      <c r="EM56" s="39"/>
      <c r="EO56" s="39"/>
      <c r="EP56" s="39"/>
      <c r="EQ56" s="39"/>
    </row>
    <row r="57" spans="1:147" x14ac:dyDescent="0.3">
      <c r="A57" s="16">
        <v>1937</v>
      </c>
      <c r="B57" s="14">
        <v>695</v>
      </c>
      <c r="C57" s="14">
        <v>202</v>
      </c>
      <c r="D57" s="14">
        <f t="shared" si="0"/>
        <v>42</v>
      </c>
      <c r="E57" s="14">
        <v>17</v>
      </c>
      <c r="F57" s="14">
        <v>25</v>
      </c>
      <c r="G57" s="14">
        <f t="shared" si="1"/>
        <v>53</v>
      </c>
      <c r="H57" s="14">
        <v>1</v>
      </c>
      <c r="I57" s="14">
        <v>52</v>
      </c>
      <c r="J57" s="14">
        <f>K57+L57</f>
        <v>127</v>
      </c>
      <c r="K57" s="14">
        <v>21</v>
      </c>
      <c r="L57" s="14">
        <v>106</v>
      </c>
      <c r="M57" s="81">
        <v>89.3</v>
      </c>
      <c r="N57" s="14">
        <f t="shared" si="2"/>
        <v>16.700000000000003</v>
      </c>
      <c r="O57" s="14">
        <f t="shared" si="3"/>
        <v>271</v>
      </c>
      <c r="P57" s="14">
        <v>3</v>
      </c>
      <c r="Q57" s="14">
        <v>268</v>
      </c>
      <c r="R57" s="14"/>
      <c r="S57" s="16">
        <v>1937</v>
      </c>
      <c r="T57" s="14">
        <f t="shared" si="4"/>
        <v>695</v>
      </c>
      <c r="U57" s="14">
        <f t="shared" si="5"/>
        <v>504</v>
      </c>
      <c r="V57" s="14">
        <v>287</v>
      </c>
      <c r="W57" s="14">
        <v>217</v>
      </c>
      <c r="X57" s="14">
        <f t="shared" si="30"/>
        <v>68</v>
      </c>
      <c r="Y57" s="14">
        <v>58</v>
      </c>
      <c r="Z57" s="14">
        <v>24</v>
      </c>
      <c r="AA57" s="14">
        <f t="shared" si="6"/>
        <v>34</v>
      </c>
      <c r="AB57" s="14">
        <v>10</v>
      </c>
      <c r="AC57" s="14">
        <v>9</v>
      </c>
      <c r="AD57" s="14">
        <f t="shared" si="7"/>
        <v>1</v>
      </c>
      <c r="AE57" s="14">
        <v>31</v>
      </c>
      <c r="AF57" s="14">
        <v>92</v>
      </c>
      <c r="AH57" s="16">
        <v>1937</v>
      </c>
      <c r="AI57" s="14">
        <v>273</v>
      </c>
      <c r="AJ57" s="14">
        <f t="shared" si="8"/>
        <v>9</v>
      </c>
      <c r="AK57" s="14">
        <v>3</v>
      </c>
      <c r="AL57" s="14">
        <v>2</v>
      </c>
      <c r="AM57" s="14">
        <v>4</v>
      </c>
      <c r="AN57" s="14">
        <v>19</v>
      </c>
      <c r="AO57" s="14">
        <f t="shared" si="9"/>
        <v>227</v>
      </c>
      <c r="AP57" s="14">
        <v>14</v>
      </c>
      <c r="AQ57" s="14">
        <v>213</v>
      </c>
      <c r="AR57" s="14">
        <f t="shared" si="10"/>
        <v>8</v>
      </c>
      <c r="AS57" s="14">
        <v>8</v>
      </c>
      <c r="AT57" s="14">
        <v>0</v>
      </c>
      <c r="AU57" s="14">
        <f t="shared" si="11"/>
        <v>10</v>
      </c>
      <c r="AV57" s="14"/>
      <c r="AW57" s="16">
        <v>1937</v>
      </c>
      <c r="AX57" s="14">
        <f t="shared" si="12"/>
        <v>273</v>
      </c>
      <c r="AY57" s="14">
        <f t="shared" si="13"/>
        <v>1</v>
      </c>
      <c r="AZ57" s="14">
        <v>1</v>
      </c>
      <c r="BA57" s="14">
        <v>1</v>
      </c>
      <c r="BB57" s="14">
        <v>0</v>
      </c>
      <c r="BC57" s="14">
        <v>0</v>
      </c>
      <c r="BD57" s="14">
        <v>0</v>
      </c>
      <c r="BE57" s="14">
        <v>0</v>
      </c>
      <c r="BF57" s="40">
        <v>161</v>
      </c>
      <c r="BG57" s="14">
        <v>0</v>
      </c>
      <c r="BH57" s="14">
        <f t="shared" si="14"/>
        <v>161</v>
      </c>
      <c r="BI57" s="14">
        <v>111</v>
      </c>
      <c r="BK57" s="16">
        <v>1937</v>
      </c>
      <c r="BL57" s="14">
        <v>536</v>
      </c>
      <c r="BM57" s="14">
        <v>122</v>
      </c>
      <c r="BN57" s="14">
        <v>23</v>
      </c>
      <c r="BO57" s="14">
        <v>10</v>
      </c>
      <c r="BP57" s="14">
        <v>0</v>
      </c>
      <c r="BQ57" s="14">
        <f t="shared" si="15"/>
        <v>89</v>
      </c>
      <c r="BR57" s="14">
        <v>7</v>
      </c>
      <c r="BS57" s="14">
        <f t="shared" si="31"/>
        <v>350</v>
      </c>
      <c r="BT57" s="14">
        <v>10</v>
      </c>
      <c r="BU57" s="14">
        <v>340</v>
      </c>
      <c r="BV57" s="14">
        <f t="shared" si="16"/>
        <v>13</v>
      </c>
      <c r="BW57" s="14">
        <v>13</v>
      </c>
      <c r="BX57" s="14">
        <v>0</v>
      </c>
      <c r="BY57" s="14">
        <f t="shared" si="32"/>
        <v>44</v>
      </c>
      <c r="CA57" s="16">
        <v>1937</v>
      </c>
      <c r="CB57" s="14">
        <f t="shared" si="17"/>
        <v>536</v>
      </c>
      <c r="CC57" s="14">
        <f t="shared" si="18"/>
        <v>194</v>
      </c>
      <c r="CD57" s="14">
        <v>183</v>
      </c>
      <c r="CE57" s="14">
        <v>182</v>
      </c>
      <c r="CF57" s="14">
        <f t="shared" si="19"/>
        <v>1</v>
      </c>
      <c r="CG57" s="14">
        <v>11</v>
      </c>
      <c r="CH57" s="14">
        <v>11</v>
      </c>
      <c r="CI57" s="14">
        <f t="shared" si="20"/>
        <v>0</v>
      </c>
      <c r="CJ57" s="14">
        <v>217</v>
      </c>
      <c r="CK57" s="14">
        <v>43</v>
      </c>
      <c r="CL57" s="14">
        <f t="shared" si="21"/>
        <v>174</v>
      </c>
      <c r="CM57" s="14">
        <v>125</v>
      </c>
      <c r="CO57" s="16">
        <v>1937</v>
      </c>
      <c r="CP57" s="14">
        <v>1268</v>
      </c>
      <c r="CQ57" s="14">
        <f t="shared" si="22"/>
        <v>228</v>
      </c>
      <c r="CR57" s="14">
        <f t="shared" si="23"/>
        <v>698</v>
      </c>
      <c r="CS57" s="14">
        <f t="shared" si="24"/>
        <v>68</v>
      </c>
      <c r="CT57" s="14">
        <f t="shared" si="25"/>
        <v>630</v>
      </c>
      <c r="CU57" s="14">
        <f t="shared" si="26"/>
        <v>342</v>
      </c>
      <c r="CW57" s="16">
        <v>1937</v>
      </c>
      <c r="CX57" s="14">
        <f t="shared" si="27"/>
        <v>1268</v>
      </c>
      <c r="CY57" s="14">
        <f t="shared" si="33"/>
        <v>683</v>
      </c>
      <c r="CZ57" s="14">
        <v>456</v>
      </c>
      <c r="DA57" s="14">
        <f t="shared" si="28"/>
        <v>227</v>
      </c>
      <c r="DB57" s="14">
        <v>207</v>
      </c>
      <c r="DC57" s="14">
        <f t="shared" si="29"/>
        <v>20</v>
      </c>
      <c r="DD57" s="14">
        <v>309</v>
      </c>
      <c r="DE57" s="14">
        <f t="shared" si="34"/>
        <v>276</v>
      </c>
      <c r="DF57" s="32"/>
      <c r="DG57" s="32"/>
      <c r="DH57" s="32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32"/>
      <c r="DT57" s="14"/>
      <c r="DU57" s="14"/>
      <c r="DV57" s="14"/>
      <c r="DW57" s="32"/>
      <c r="DX57" s="32"/>
      <c r="EK57" s="14"/>
      <c r="EL57" s="39"/>
      <c r="EM57" s="39"/>
      <c r="EO57" s="39"/>
      <c r="EP57" s="39"/>
      <c r="EQ57" s="39"/>
    </row>
    <row r="58" spans="1:147" x14ac:dyDescent="0.3">
      <c r="A58" s="16">
        <v>1938</v>
      </c>
      <c r="B58" s="14">
        <v>775</v>
      </c>
      <c r="C58" s="14">
        <v>212</v>
      </c>
      <c r="D58" s="14">
        <f t="shared" si="0"/>
        <v>149</v>
      </c>
      <c r="E58" s="14">
        <v>31</v>
      </c>
      <c r="F58" s="14">
        <v>118</v>
      </c>
      <c r="G58" s="14">
        <f t="shared" si="1"/>
        <v>75</v>
      </c>
      <c r="H58" s="14">
        <v>1</v>
      </c>
      <c r="I58" s="14">
        <v>74</v>
      </c>
      <c r="J58" s="14">
        <f t="shared" si="35"/>
        <v>39</v>
      </c>
      <c r="K58" s="14">
        <v>19</v>
      </c>
      <c r="L58" s="14">
        <v>20</v>
      </c>
      <c r="M58" s="14">
        <v>0</v>
      </c>
      <c r="N58" s="14">
        <f t="shared" si="2"/>
        <v>20</v>
      </c>
      <c r="O58" s="14">
        <f t="shared" si="3"/>
        <v>300</v>
      </c>
      <c r="P58" s="14">
        <v>6</v>
      </c>
      <c r="Q58" s="14">
        <v>294</v>
      </c>
      <c r="R58" s="14"/>
      <c r="S58" s="16">
        <v>1938</v>
      </c>
      <c r="T58" s="14">
        <f t="shared" si="4"/>
        <v>775</v>
      </c>
      <c r="U58" s="14">
        <f t="shared" si="5"/>
        <v>566</v>
      </c>
      <c r="V58" s="14">
        <v>297</v>
      </c>
      <c r="W58" s="14">
        <v>269</v>
      </c>
      <c r="X58" s="14">
        <f t="shared" si="30"/>
        <v>83</v>
      </c>
      <c r="Y58" s="14">
        <v>80</v>
      </c>
      <c r="Z58" s="14">
        <v>27</v>
      </c>
      <c r="AA58" s="14">
        <f t="shared" si="6"/>
        <v>53</v>
      </c>
      <c r="AB58" s="14">
        <v>3</v>
      </c>
      <c r="AC58" s="14">
        <v>1</v>
      </c>
      <c r="AD58" s="14">
        <f t="shared" si="7"/>
        <v>2</v>
      </c>
      <c r="AE58" s="14">
        <v>27</v>
      </c>
      <c r="AF58" s="14">
        <v>99</v>
      </c>
      <c r="AH58" s="16">
        <v>1938</v>
      </c>
      <c r="AI58" s="14">
        <v>295</v>
      </c>
      <c r="AJ58" s="14">
        <f t="shared" si="8"/>
        <v>11</v>
      </c>
      <c r="AK58" s="14">
        <v>4</v>
      </c>
      <c r="AL58" s="14">
        <v>3</v>
      </c>
      <c r="AM58" s="14">
        <v>4</v>
      </c>
      <c r="AN58" s="14">
        <v>8</v>
      </c>
      <c r="AO58" s="14">
        <f>AP58+AQ58</f>
        <v>230</v>
      </c>
      <c r="AP58" s="14">
        <v>20</v>
      </c>
      <c r="AQ58" s="14">
        <v>210</v>
      </c>
      <c r="AR58" s="14">
        <f t="shared" si="10"/>
        <v>24</v>
      </c>
      <c r="AS58" s="14">
        <v>6</v>
      </c>
      <c r="AT58" s="14">
        <v>18</v>
      </c>
      <c r="AU58" s="14">
        <f t="shared" si="11"/>
        <v>22</v>
      </c>
      <c r="AV58" s="14"/>
      <c r="AW58" s="16">
        <v>1938</v>
      </c>
      <c r="AX58" s="14">
        <f t="shared" si="12"/>
        <v>295</v>
      </c>
      <c r="AY58" s="14">
        <f t="shared" si="13"/>
        <v>1</v>
      </c>
      <c r="AZ58" s="14">
        <v>1</v>
      </c>
      <c r="BA58" s="14">
        <v>1</v>
      </c>
      <c r="BB58" s="14">
        <v>0</v>
      </c>
      <c r="BC58" s="14">
        <v>0</v>
      </c>
      <c r="BD58" s="14">
        <v>0</v>
      </c>
      <c r="BE58" s="14">
        <v>0</v>
      </c>
      <c r="BF58" s="40">
        <v>134</v>
      </c>
      <c r="BG58" s="14">
        <v>0</v>
      </c>
      <c r="BH58" s="14">
        <f t="shared" si="14"/>
        <v>134</v>
      </c>
      <c r="BI58" s="14">
        <v>160</v>
      </c>
      <c r="BK58" s="16">
        <v>1938</v>
      </c>
      <c r="BL58" s="14">
        <v>521</v>
      </c>
      <c r="BM58" s="14">
        <v>153</v>
      </c>
      <c r="BN58" s="14">
        <v>25</v>
      </c>
      <c r="BO58" s="14">
        <v>17</v>
      </c>
      <c r="BP58" s="14">
        <v>49</v>
      </c>
      <c r="BQ58" s="14">
        <f t="shared" si="15"/>
        <v>62</v>
      </c>
      <c r="BR58" s="14">
        <v>11</v>
      </c>
      <c r="BS58" s="14">
        <f t="shared" si="31"/>
        <v>299</v>
      </c>
      <c r="BT58" s="14">
        <v>15</v>
      </c>
      <c r="BU58" s="14">
        <v>284</v>
      </c>
      <c r="BV58" s="14">
        <f t="shared" si="16"/>
        <v>9</v>
      </c>
      <c r="BW58" s="14">
        <v>9</v>
      </c>
      <c r="BX58" s="14">
        <v>0</v>
      </c>
      <c r="BY58" s="14">
        <f t="shared" si="32"/>
        <v>49</v>
      </c>
      <c r="CA58" s="16">
        <v>1938</v>
      </c>
      <c r="CB58" s="14">
        <f t="shared" si="17"/>
        <v>521</v>
      </c>
      <c r="CC58" s="14">
        <f t="shared" si="18"/>
        <v>210</v>
      </c>
      <c r="CD58" s="14">
        <v>197</v>
      </c>
      <c r="CE58" s="14">
        <v>196</v>
      </c>
      <c r="CF58" s="14">
        <f t="shared" si="19"/>
        <v>1</v>
      </c>
      <c r="CG58" s="14">
        <v>13</v>
      </c>
      <c r="CH58" s="14">
        <v>13</v>
      </c>
      <c r="CI58" s="14">
        <f t="shared" si="20"/>
        <v>0</v>
      </c>
      <c r="CJ58" s="14">
        <v>184</v>
      </c>
      <c r="CK58" s="14">
        <v>35</v>
      </c>
      <c r="CL58" s="14">
        <f t="shared" si="21"/>
        <v>149</v>
      </c>
      <c r="CM58" s="14">
        <v>127</v>
      </c>
      <c r="CO58" s="16">
        <v>1938</v>
      </c>
      <c r="CP58" s="14">
        <v>1380</v>
      </c>
      <c r="CQ58" s="14">
        <f t="shared" si="22"/>
        <v>241</v>
      </c>
      <c r="CR58" s="14">
        <f t="shared" si="23"/>
        <v>772</v>
      </c>
      <c r="CS58" s="14">
        <f t="shared" si="24"/>
        <v>168</v>
      </c>
      <c r="CT58" s="14">
        <f t="shared" si="25"/>
        <v>604</v>
      </c>
      <c r="CU58" s="14">
        <f t="shared" si="26"/>
        <v>367</v>
      </c>
      <c r="CW58" s="16">
        <v>1938</v>
      </c>
      <c r="CX58" s="14">
        <f t="shared" si="27"/>
        <v>1380</v>
      </c>
      <c r="CY58" s="14">
        <f t="shared" si="33"/>
        <v>751</v>
      </c>
      <c r="CZ58" s="14">
        <v>513</v>
      </c>
      <c r="DA58" s="14">
        <f t="shared" si="28"/>
        <v>238</v>
      </c>
      <c r="DB58" s="14">
        <v>224</v>
      </c>
      <c r="DC58" s="14">
        <f t="shared" si="29"/>
        <v>14</v>
      </c>
      <c r="DD58" s="14">
        <v>271</v>
      </c>
      <c r="DE58" s="14">
        <f t="shared" si="34"/>
        <v>358</v>
      </c>
      <c r="DF58" s="32"/>
      <c r="DG58" s="32"/>
      <c r="DH58" s="32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32"/>
      <c r="DT58" s="14"/>
      <c r="DU58" s="14"/>
      <c r="DV58" s="14"/>
      <c r="DW58" s="32"/>
      <c r="DX58" s="32"/>
      <c r="EK58" s="14"/>
      <c r="EL58" s="39"/>
      <c r="EM58" s="39"/>
      <c r="EO58" s="39"/>
      <c r="EP58" s="39"/>
      <c r="EQ58" s="39"/>
    </row>
    <row r="59" spans="1:147" x14ac:dyDescent="0.3">
      <c r="A59" s="16">
        <v>1939</v>
      </c>
      <c r="B59" s="14">
        <v>864</v>
      </c>
      <c r="C59" s="14">
        <v>210</v>
      </c>
      <c r="D59" s="14">
        <f t="shared" si="0"/>
        <v>223</v>
      </c>
      <c r="E59" s="14">
        <v>102</v>
      </c>
      <c r="F59" s="14">
        <v>121</v>
      </c>
      <c r="G59" s="14">
        <f t="shared" si="1"/>
        <v>94</v>
      </c>
      <c r="H59" s="14">
        <v>1</v>
      </c>
      <c r="I59" s="14">
        <v>93</v>
      </c>
      <c r="J59" s="14">
        <f t="shared" si="35"/>
        <v>33</v>
      </c>
      <c r="K59" s="14">
        <v>17</v>
      </c>
      <c r="L59" s="14">
        <v>16</v>
      </c>
      <c r="M59" s="14">
        <v>0</v>
      </c>
      <c r="N59" s="14">
        <f t="shared" si="2"/>
        <v>16</v>
      </c>
      <c r="O59" s="14">
        <f t="shared" si="3"/>
        <v>304</v>
      </c>
      <c r="P59" s="14">
        <v>5</v>
      </c>
      <c r="Q59" s="14">
        <v>299</v>
      </c>
      <c r="R59" s="14"/>
      <c r="S59" s="16">
        <v>1939</v>
      </c>
      <c r="T59" s="14">
        <f t="shared" si="4"/>
        <v>864</v>
      </c>
      <c r="U59" s="14">
        <f t="shared" si="5"/>
        <v>647</v>
      </c>
      <c r="V59" s="14">
        <v>373</v>
      </c>
      <c r="W59" s="14">
        <v>274</v>
      </c>
      <c r="X59" s="14">
        <f t="shared" si="30"/>
        <v>79</v>
      </c>
      <c r="Y59" s="14">
        <v>71</v>
      </c>
      <c r="Z59" s="14">
        <v>19</v>
      </c>
      <c r="AA59" s="14">
        <f t="shared" si="6"/>
        <v>52</v>
      </c>
      <c r="AB59" s="14">
        <v>8</v>
      </c>
      <c r="AC59" s="14">
        <v>2</v>
      </c>
      <c r="AD59" s="14">
        <f t="shared" si="7"/>
        <v>6</v>
      </c>
      <c r="AE59" s="14">
        <v>33</v>
      </c>
      <c r="AF59" s="14">
        <v>105</v>
      </c>
      <c r="AH59" s="16">
        <v>1939</v>
      </c>
      <c r="AI59" s="14">
        <v>353</v>
      </c>
      <c r="AJ59" s="14">
        <f t="shared" si="8"/>
        <v>9</v>
      </c>
      <c r="AK59" s="14">
        <v>3</v>
      </c>
      <c r="AL59" s="14">
        <v>3</v>
      </c>
      <c r="AM59" s="14">
        <v>3</v>
      </c>
      <c r="AN59" s="14">
        <v>12</v>
      </c>
      <c r="AO59" s="14">
        <f t="shared" si="9"/>
        <v>281</v>
      </c>
      <c r="AP59" s="14">
        <v>16</v>
      </c>
      <c r="AQ59" s="14">
        <v>265</v>
      </c>
      <c r="AR59" s="14">
        <f t="shared" si="10"/>
        <v>30</v>
      </c>
      <c r="AS59" s="14">
        <v>7</v>
      </c>
      <c r="AT59" s="14">
        <v>23</v>
      </c>
      <c r="AU59" s="14">
        <f t="shared" si="11"/>
        <v>21</v>
      </c>
      <c r="AV59" s="14"/>
      <c r="AW59" s="16">
        <v>1939</v>
      </c>
      <c r="AX59" s="14">
        <f t="shared" si="12"/>
        <v>353</v>
      </c>
      <c r="AY59" s="14">
        <f t="shared" si="13"/>
        <v>2</v>
      </c>
      <c r="AZ59" s="14">
        <v>2</v>
      </c>
      <c r="BA59" s="14">
        <v>2</v>
      </c>
      <c r="BB59" s="14">
        <v>0</v>
      </c>
      <c r="BC59" s="14">
        <v>0</v>
      </c>
      <c r="BD59" s="14">
        <v>0</v>
      </c>
      <c r="BE59" s="14">
        <v>0</v>
      </c>
      <c r="BF59" s="14">
        <v>181</v>
      </c>
      <c r="BG59" s="14">
        <v>0</v>
      </c>
      <c r="BH59" s="14">
        <f t="shared" si="14"/>
        <v>181</v>
      </c>
      <c r="BI59" s="14">
        <v>170</v>
      </c>
      <c r="BK59" s="16">
        <v>1939</v>
      </c>
      <c r="BL59" s="14">
        <v>644</v>
      </c>
      <c r="BM59" s="14">
        <v>167</v>
      </c>
      <c r="BN59" s="14">
        <v>31</v>
      </c>
      <c r="BO59" s="14">
        <v>27</v>
      </c>
      <c r="BP59" s="14">
        <v>56</v>
      </c>
      <c r="BQ59" s="14">
        <f t="shared" si="15"/>
        <v>53</v>
      </c>
      <c r="BR59" s="14">
        <v>13</v>
      </c>
      <c r="BS59" s="14">
        <f t="shared" si="31"/>
        <v>398</v>
      </c>
      <c r="BT59" s="14">
        <v>18</v>
      </c>
      <c r="BU59" s="14">
        <v>380</v>
      </c>
      <c r="BV59" s="14">
        <f t="shared" si="16"/>
        <v>10</v>
      </c>
      <c r="BW59" s="14">
        <v>10</v>
      </c>
      <c r="BX59" s="14">
        <v>0</v>
      </c>
      <c r="BY59" s="14">
        <f t="shared" si="32"/>
        <v>56</v>
      </c>
      <c r="CA59" s="16">
        <v>1939</v>
      </c>
      <c r="CB59" s="14">
        <f t="shared" si="17"/>
        <v>644</v>
      </c>
      <c r="CC59" s="14">
        <f t="shared" si="18"/>
        <v>286</v>
      </c>
      <c r="CD59" s="14">
        <v>265</v>
      </c>
      <c r="CE59" s="14">
        <v>264</v>
      </c>
      <c r="CF59" s="14">
        <f t="shared" si="19"/>
        <v>1</v>
      </c>
      <c r="CG59" s="14">
        <v>21</v>
      </c>
      <c r="CH59" s="14">
        <v>21</v>
      </c>
      <c r="CI59" s="14">
        <f t="shared" si="20"/>
        <v>0</v>
      </c>
      <c r="CJ59" s="14">
        <v>222</v>
      </c>
      <c r="CK59" s="14">
        <v>35</v>
      </c>
      <c r="CL59" s="14">
        <f t="shared" si="21"/>
        <v>187</v>
      </c>
      <c r="CM59" s="14">
        <v>136</v>
      </c>
      <c r="CO59" s="16">
        <v>1939</v>
      </c>
      <c r="CP59" s="14">
        <v>1639</v>
      </c>
      <c r="CQ59" s="14">
        <f t="shared" si="22"/>
        <v>244</v>
      </c>
      <c r="CR59" s="14">
        <f t="shared" si="23"/>
        <v>1021</v>
      </c>
      <c r="CS59" s="14">
        <f t="shared" si="24"/>
        <v>248</v>
      </c>
      <c r="CT59" s="14">
        <f t="shared" si="25"/>
        <v>773</v>
      </c>
      <c r="CU59" s="14">
        <f t="shared" si="26"/>
        <v>374</v>
      </c>
      <c r="CW59" s="16">
        <v>1939</v>
      </c>
      <c r="CX59" s="14">
        <f t="shared" si="27"/>
        <v>1639</v>
      </c>
      <c r="CY59" s="14">
        <f t="shared" si="33"/>
        <v>906</v>
      </c>
      <c r="CZ59" s="14">
        <v>598</v>
      </c>
      <c r="DA59" s="14">
        <f t="shared" si="28"/>
        <v>308</v>
      </c>
      <c r="DB59" s="14">
        <v>285</v>
      </c>
      <c r="DC59" s="14">
        <f t="shared" si="29"/>
        <v>23</v>
      </c>
      <c r="DD59" s="14">
        <v>348</v>
      </c>
      <c r="DE59" s="14">
        <f t="shared" si="34"/>
        <v>385</v>
      </c>
      <c r="DF59" s="32"/>
      <c r="DG59" s="32"/>
      <c r="DH59" s="32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32"/>
      <c r="DT59" s="14"/>
      <c r="DU59" s="14"/>
      <c r="DV59" s="14"/>
      <c r="DW59" s="32"/>
      <c r="DX59" s="32"/>
      <c r="EK59" s="14"/>
      <c r="EL59" s="39"/>
      <c r="EM59" s="39"/>
      <c r="EO59" s="39"/>
      <c r="EP59" s="39"/>
      <c r="EQ59" s="39"/>
    </row>
    <row r="60" spans="1:147" x14ac:dyDescent="0.3">
      <c r="A60" s="16">
        <v>1940</v>
      </c>
      <c r="B60" s="14">
        <v>1076</v>
      </c>
      <c r="C60" s="14">
        <v>310</v>
      </c>
      <c r="D60" s="14">
        <f t="shared" si="0"/>
        <v>308</v>
      </c>
      <c r="E60" s="14">
        <v>296</v>
      </c>
      <c r="F60" s="14">
        <v>12</v>
      </c>
      <c r="G60" s="14">
        <f t="shared" si="1"/>
        <v>85</v>
      </c>
      <c r="H60" s="14">
        <v>3</v>
      </c>
      <c r="I60" s="14">
        <v>82</v>
      </c>
      <c r="J60" s="14">
        <f t="shared" si="35"/>
        <v>19</v>
      </c>
      <c r="K60" s="14">
        <v>16</v>
      </c>
      <c r="L60" s="14">
        <v>3</v>
      </c>
      <c r="M60" s="14">
        <v>0</v>
      </c>
      <c r="N60" s="14">
        <f t="shared" si="2"/>
        <v>3</v>
      </c>
      <c r="O60" s="14">
        <f t="shared" si="3"/>
        <v>354</v>
      </c>
      <c r="P60" s="14">
        <v>3</v>
      </c>
      <c r="Q60" s="14">
        <v>351</v>
      </c>
      <c r="R60" s="14"/>
      <c r="S60" s="16">
        <v>1940</v>
      </c>
      <c r="T60" s="14">
        <f t="shared" si="4"/>
        <v>1076</v>
      </c>
      <c r="U60" s="14">
        <f t="shared" si="5"/>
        <v>747</v>
      </c>
      <c r="V60" s="14">
        <v>421</v>
      </c>
      <c r="W60" s="14">
        <v>326</v>
      </c>
      <c r="X60" s="14">
        <f t="shared" si="30"/>
        <v>181</v>
      </c>
      <c r="Y60" s="14">
        <v>171</v>
      </c>
      <c r="Z60" s="14">
        <v>20</v>
      </c>
      <c r="AA60" s="14">
        <f t="shared" si="6"/>
        <v>151</v>
      </c>
      <c r="AB60" s="14">
        <v>10</v>
      </c>
      <c r="AC60" s="14">
        <v>3</v>
      </c>
      <c r="AD60" s="14">
        <f t="shared" si="7"/>
        <v>7</v>
      </c>
      <c r="AE60" s="14">
        <v>35</v>
      </c>
      <c r="AF60" s="14">
        <v>113</v>
      </c>
      <c r="AH60" s="16">
        <v>1940</v>
      </c>
      <c r="AI60" s="14">
        <v>349</v>
      </c>
      <c r="AJ60" s="14">
        <f t="shared" si="8"/>
        <v>12</v>
      </c>
      <c r="AK60" s="14">
        <v>1</v>
      </c>
      <c r="AL60" s="14">
        <v>6</v>
      </c>
      <c r="AM60" s="14">
        <v>5</v>
      </c>
      <c r="AN60" s="14">
        <v>9</v>
      </c>
      <c r="AO60" s="14">
        <f t="shared" si="9"/>
        <v>274</v>
      </c>
      <c r="AP60" s="14">
        <v>28</v>
      </c>
      <c r="AQ60" s="14">
        <v>246</v>
      </c>
      <c r="AR60" s="14">
        <f t="shared" si="10"/>
        <v>17</v>
      </c>
      <c r="AS60" s="14">
        <v>7</v>
      </c>
      <c r="AT60" s="14">
        <v>10</v>
      </c>
      <c r="AU60" s="14">
        <f t="shared" si="11"/>
        <v>37</v>
      </c>
      <c r="AV60" s="14"/>
      <c r="AW60" s="16">
        <v>1940</v>
      </c>
      <c r="AX60" s="14">
        <f t="shared" si="12"/>
        <v>349</v>
      </c>
      <c r="AY60" s="14">
        <f t="shared" si="13"/>
        <v>3</v>
      </c>
      <c r="AZ60" s="14">
        <v>3</v>
      </c>
      <c r="BA60" s="14">
        <v>3</v>
      </c>
      <c r="BB60" s="14">
        <v>0</v>
      </c>
      <c r="BC60" s="14">
        <v>0</v>
      </c>
      <c r="BD60" s="14">
        <v>0</v>
      </c>
      <c r="BE60" s="14">
        <v>0</v>
      </c>
      <c r="BF60" s="14">
        <v>114</v>
      </c>
      <c r="BG60" s="14">
        <v>0</v>
      </c>
      <c r="BH60" s="14">
        <f t="shared" si="14"/>
        <v>114</v>
      </c>
      <c r="BI60" s="14">
        <v>232</v>
      </c>
      <c r="BK60" s="16">
        <v>1940</v>
      </c>
      <c r="BL60" s="14">
        <v>794</v>
      </c>
      <c r="BM60" s="14">
        <v>305</v>
      </c>
      <c r="BN60" s="14">
        <v>25</v>
      </c>
      <c r="BO60" s="14">
        <v>35</v>
      </c>
      <c r="BP60" s="14">
        <v>161</v>
      </c>
      <c r="BQ60" s="14">
        <f t="shared" si="15"/>
        <v>84</v>
      </c>
      <c r="BR60" s="14">
        <v>23</v>
      </c>
      <c r="BS60" s="14">
        <f t="shared" si="31"/>
        <v>407</v>
      </c>
      <c r="BT60" s="14">
        <v>21</v>
      </c>
      <c r="BU60" s="14">
        <v>386</v>
      </c>
      <c r="BV60" s="14">
        <f t="shared" si="16"/>
        <v>12</v>
      </c>
      <c r="BW60" s="14">
        <v>12</v>
      </c>
      <c r="BX60" s="14">
        <v>0</v>
      </c>
      <c r="BY60" s="14">
        <f t="shared" si="32"/>
        <v>47</v>
      </c>
      <c r="CA60" s="16">
        <v>1940</v>
      </c>
      <c r="CB60" s="14">
        <f t="shared" si="17"/>
        <v>794</v>
      </c>
      <c r="CC60" s="14">
        <f t="shared" si="18"/>
        <v>420</v>
      </c>
      <c r="CD60" s="14">
        <v>382</v>
      </c>
      <c r="CE60" s="14">
        <v>377</v>
      </c>
      <c r="CF60" s="14">
        <f t="shared" si="19"/>
        <v>5</v>
      </c>
      <c r="CG60" s="14">
        <v>38</v>
      </c>
      <c r="CH60" s="14">
        <v>38</v>
      </c>
      <c r="CI60" s="14">
        <f t="shared" si="20"/>
        <v>0</v>
      </c>
      <c r="CJ60" s="14">
        <v>236</v>
      </c>
      <c r="CK60" s="14">
        <v>76</v>
      </c>
      <c r="CL60" s="14">
        <f t="shared" si="21"/>
        <v>160</v>
      </c>
      <c r="CM60" s="14">
        <v>138</v>
      </c>
      <c r="CO60" s="16">
        <v>1940</v>
      </c>
      <c r="CP60" s="14">
        <v>1878</v>
      </c>
      <c r="CQ60" s="14">
        <f t="shared" si="22"/>
        <v>336</v>
      </c>
      <c r="CR60" s="14">
        <f t="shared" si="23"/>
        <v>1106</v>
      </c>
      <c r="CS60" s="14">
        <f t="shared" si="24"/>
        <v>340</v>
      </c>
      <c r="CT60" s="14">
        <f t="shared" si="25"/>
        <v>766</v>
      </c>
      <c r="CU60" s="14">
        <f t="shared" si="26"/>
        <v>436</v>
      </c>
      <c r="CW60" s="16">
        <v>1940</v>
      </c>
      <c r="CX60" s="14">
        <f t="shared" si="27"/>
        <v>1878</v>
      </c>
      <c r="CY60" s="14">
        <f t="shared" si="33"/>
        <v>1103</v>
      </c>
      <c r="CZ60" s="14">
        <v>662</v>
      </c>
      <c r="DA60" s="14">
        <f t="shared" si="28"/>
        <v>441</v>
      </c>
      <c r="DB60" s="14">
        <v>400</v>
      </c>
      <c r="DC60" s="14">
        <f t="shared" si="29"/>
        <v>41</v>
      </c>
      <c r="DD60" s="14">
        <v>315</v>
      </c>
      <c r="DE60" s="14">
        <f t="shared" si="34"/>
        <v>460</v>
      </c>
      <c r="DF60" s="32"/>
      <c r="DG60" s="32"/>
      <c r="DH60" s="32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32"/>
      <c r="DT60" s="14"/>
      <c r="DU60" s="14"/>
      <c r="DV60" s="14"/>
      <c r="DW60" s="32"/>
      <c r="DX60" s="32"/>
      <c r="EK60" s="14"/>
      <c r="EL60" s="39"/>
      <c r="EM60" s="39"/>
      <c r="EO60" s="39"/>
      <c r="EP60" s="39"/>
      <c r="EQ60" s="39"/>
    </row>
    <row r="61" spans="1:147" x14ac:dyDescent="0.3">
      <c r="A61" s="16">
        <v>1941</v>
      </c>
      <c r="B61" s="14">
        <v>1213</v>
      </c>
      <c r="C61" s="14">
        <v>300</v>
      </c>
      <c r="D61" s="14">
        <f t="shared" si="0"/>
        <v>454</v>
      </c>
      <c r="E61" s="14">
        <v>442</v>
      </c>
      <c r="F61" s="14">
        <v>12</v>
      </c>
      <c r="G61" s="14">
        <f t="shared" si="1"/>
        <v>90</v>
      </c>
      <c r="H61" s="14">
        <v>3</v>
      </c>
      <c r="I61" s="14">
        <v>87</v>
      </c>
      <c r="J61" s="14">
        <f t="shared" si="35"/>
        <v>25</v>
      </c>
      <c r="K61" s="14">
        <v>15</v>
      </c>
      <c r="L61" s="14">
        <v>10</v>
      </c>
      <c r="M61" s="14">
        <v>0</v>
      </c>
      <c r="N61" s="14">
        <f t="shared" si="2"/>
        <v>10</v>
      </c>
      <c r="O61" s="14">
        <f t="shared" si="3"/>
        <v>344</v>
      </c>
      <c r="P61" s="14">
        <v>7</v>
      </c>
      <c r="Q61" s="14">
        <v>337</v>
      </c>
      <c r="R61" s="14"/>
      <c r="S61" s="16">
        <v>1941</v>
      </c>
      <c r="T61" s="14">
        <f t="shared" si="4"/>
        <v>1213</v>
      </c>
      <c r="U61" s="14">
        <f t="shared" si="5"/>
        <v>867</v>
      </c>
      <c r="V61" s="14">
        <v>563</v>
      </c>
      <c r="W61" s="14">
        <v>304</v>
      </c>
      <c r="X61" s="14">
        <f t="shared" si="30"/>
        <v>174</v>
      </c>
      <c r="Y61" s="14">
        <v>167</v>
      </c>
      <c r="Z61" s="14">
        <v>21</v>
      </c>
      <c r="AA61" s="14">
        <f t="shared" si="6"/>
        <v>146</v>
      </c>
      <c r="AB61" s="14">
        <v>7</v>
      </c>
      <c r="AC61" s="14">
        <v>5</v>
      </c>
      <c r="AD61" s="14">
        <f t="shared" si="7"/>
        <v>2</v>
      </c>
      <c r="AE61" s="14">
        <v>45</v>
      </c>
      <c r="AF61" s="14">
        <v>127</v>
      </c>
      <c r="AH61" s="16">
        <v>1941</v>
      </c>
      <c r="AI61" s="14">
        <v>437</v>
      </c>
      <c r="AJ61" s="14">
        <f t="shared" si="8"/>
        <v>21</v>
      </c>
      <c r="AK61" s="14">
        <v>1</v>
      </c>
      <c r="AL61" s="14">
        <v>9</v>
      </c>
      <c r="AM61" s="14">
        <v>11</v>
      </c>
      <c r="AN61" s="14">
        <v>11</v>
      </c>
      <c r="AO61" s="14">
        <f t="shared" si="9"/>
        <v>363</v>
      </c>
      <c r="AP61" s="14">
        <v>53</v>
      </c>
      <c r="AQ61" s="14">
        <v>310</v>
      </c>
      <c r="AR61" s="14">
        <f t="shared" si="10"/>
        <v>10</v>
      </c>
      <c r="AS61" s="14">
        <v>10</v>
      </c>
      <c r="AT61" s="14">
        <v>0</v>
      </c>
      <c r="AU61" s="14">
        <f t="shared" si="11"/>
        <v>32</v>
      </c>
      <c r="AV61" s="14"/>
      <c r="AW61" s="16">
        <v>1941</v>
      </c>
      <c r="AX61" s="14">
        <f t="shared" si="12"/>
        <v>437</v>
      </c>
      <c r="AY61" s="14">
        <f t="shared" si="13"/>
        <v>5</v>
      </c>
      <c r="AZ61" s="14">
        <v>5</v>
      </c>
      <c r="BA61" s="14">
        <v>5</v>
      </c>
      <c r="BB61" s="14">
        <v>0</v>
      </c>
      <c r="BC61" s="14">
        <v>0</v>
      </c>
      <c r="BD61" s="14">
        <v>0</v>
      </c>
      <c r="BE61" s="14">
        <v>0</v>
      </c>
      <c r="BF61" s="14">
        <v>159</v>
      </c>
      <c r="BG61" s="14">
        <v>0</v>
      </c>
      <c r="BH61" s="14">
        <f t="shared" si="14"/>
        <v>159</v>
      </c>
      <c r="BI61" s="14">
        <v>273</v>
      </c>
      <c r="BK61" s="16">
        <v>1941</v>
      </c>
      <c r="BL61" s="14">
        <v>984</v>
      </c>
      <c r="BM61" s="14">
        <v>307</v>
      </c>
      <c r="BN61" s="14">
        <v>38</v>
      </c>
      <c r="BO61" s="14">
        <v>53</v>
      </c>
      <c r="BP61" s="14">
        <v>148</v>
      </c>
      <c r="BQ61" s="14">
        <f t="shared" si="15"/>
        <v>68</v>
      </c>
      <c r="BR61" s="14">
        <v>7</v>
      </c>
      <c r="BS61" s="14">
        <f t="shared" si="31"/>
        <v>594</v>
      </c>
      <c r="BT61" s="14">
        <v>35</v>
      </c>
      <c r="BU61" s="14">
        <v>559</v>
      </c>
      <c r="BV61" s="14">
        <f t="shared" si="16"/>
        <v>18</v>
      </c>
      <c r="BW61" s="14">
        <v>18</v>
      </c>
      <c r="BX61" s="14">
        <v>0</v>
      </c>
      <c r="BY61" s="14">
        <f t="shared" si="32"/>
        <v>58</v>
      </c>
      <c r="CA61" s="16">
        <v>1941</v>
      </c>
      <c r="CB61" s="14">
        <f t="shared" si="17"/>
        <v>984</v>
      </c>
      <c r="CC61" s="14">
        <f t="shared" si="18"/>
        <v>493</v>
      </c>
      <c r="CD61" s="14">
        <v>453</v>
      </c>
      <c r="CE61" s="14">
        <v>446</v>
      </c>
      <c r="CF61" s="14">
        <f t="shared" si="19"/>
        <v>7</v>
      </c>
      <c r="CG61" s="14">
        <v>40</v>
      </c>
      <c r="CH61" s="14">
        <v>40</v>
      </c>
      <c r="CI61" s="14">
        <f t="shared" si="20"/>
        <v>0</v>
      </c>
      <c r="CJ61" s="14">
        <v>320</v>
      </c>
      <c r="CK61" s="14">
        <v>103</v>
      </c>
      <c r="CL61" s="14">
        <f t="shared" si="21"/>
        <v>217</v>
      </c>
      <c r="CM61" s="14">
        <v>171</v>
      </c>
      <c r="CO61" s="16">
        <v>1941</v>
      </c>
      <c r="CP61" s="14">
        <v>2286</v>
      </c>
      <c r="CQ61" s="14">
        <f t="shared" si="22"/>
        <v>339</v>
      </c>
      <c r="CR61" s="14">
        <f t="shared" si="23"/>
        <v>1519</v>
      </c>
      <c r="CS61" s="14">
        <f t="shared" si="24"/>
        <v>472</v>
      </c>
      <c r="CT61" s="14">
        <f t="shared" si="25"/>
        <v>1047</v>
      </c>
      <c r="CU61" s="14">
        <f t="shared" si="26"/>
        <v>428</v>
      </c>
      <c r="CW61" s="16">
        <v>1941</v>
      </c>
      <c r="CX61" s="14">
        <f t="shared" si="27"/>
        <v>2286</v>
      </c>
      <c r="CY61" s="14">
        <f t="shared" si="33"/>
        <v>1313</v>
      </c>
      <c r="CZ61" s="14">
        <v>796</v>
      </c>
      <c r="DA61" s="14">
        <f t="shared" si="28"/>
        <v>517</v>
      </c>
      <c r="DB61" s="14">
        <v>472</v>
      </c>
      <c r="DC61" s="14">
        <f t="shared" si="29"/>
        <v>45</v>
      </c>
      <c r="DD61" s="14">
        <v>434</v>
      </c>
      <c r="DE61" s="14">
        <f t="shared" si="34"/>
        <v>539</v>
      </c>
      <c r="DF61" s="32"/>
      <c r="DG61" s="32"/>
      <c r="DH61" s="32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32"/>
      <c r="DT61" s="14"/>
      <c r="DU61" s="14"/>
      <c r="DV61" s="14"/>
      <c r="DW61" s="32"/>
      <c r="DX61" s="32"/>
      <c r="EK61" s="14"/>
      <c r="EL61" s="39"/>
      <c r="EM61" s="39"/>
      <c r="EO61" s="39"/>
      <c r="EP61" s="39"/>
      <c r="EQ61" s="39"/>
    </row>
    <row r="62" spans="1:147" x14ac:dyDescent="0.3">
      <c r="A62" s="16">
        <v>1942</v>
      </c>
      <c r="B62" s="14">
        <v>1681</v>
      </c>
      <c r="C62" s="14">
        <v>493</v>
      </c>
      <c r="D62" s="14">
        <f t="shared" si="0"/>
        <v>593</v>
      </c>
      <c r="E62" s="14">
        <v>581</v>
      </c>
      <c r="F62" s="14">
        <v>12</v>
      </c>
      <c r="G62" s="14">
        <f t="shared" si="1"/>
        <v>133</v>
      </c>
      <c r="H62" s="14">
        <v>2</v>
      </c>
      <c r="I62" s="14">
        <v>131</v>
      </c>
      <c r="J62" s="14">
        <f t="shared" si="35"/>
        <v>95</v>
      </c>
      <c r="K62" s="14">
        <v>21</v>
      </c>
      <c r="L62" s="14">
        <v>74</v>
      </c>
      <c r="M62" s="14">
        <v>0</v>
      </c>
      <c r="N62" s="14">
        <f t="shared" si="2"/>
        <v>74</v>
      </c>
      <c r="O62" s="14">
        <f t="shared" si="3"/>
        <v>367</v>
      </c>
      <c r="P62" s="14">
        <v>7</v>
      </c>
      <c r="Q62" s="14">
        <v>360</v>
      </c>
      <c r="R62" s="14"/>
      <c r="S62" s="16">
        <v>1942</v>
      </c>
      <c r="T62" s="14">
        <f t="shared" si="4"/>
        <v>1681</v>
      </c>
      <c r="U62" s="14">
        <f t="shared" si="5"/>
        <v>1096</v>
      </c>
      <c r="V62" s="14">
        <v>753</v>
      </c>
      <c r="W62" s="14">
        <v>343</v>
      </c>
      <c r="X62" s="14">
        <f t="shared" si="30"/>
        <v>372</v>
      </c>
      <c r="Y62" s="14">
        <v>346</v>
      </c>
      <c r="Z62" s="14">
        <v>39</v>
      </c>
      <c r="AA62" s="14">
        <f t="shared" si="6"/>
        <v>307</v>
      </c>
      <c r="AB62" s="14">
        <v>26</v>
      </c>
      <c r="AC62" s="14">
        <v>24</v>
      </c>
      <c r="AD62" s="14">
        <f t="shared" si="7"/>
        <v>2</v>
      </c>
      <c r="AE62" s="14">
        <v>52</v>
      </c>
      <c r="AF62" s="14">
        <v>161</v>
      </c>
      <c r="AH62" s="16">
        <v>1942</v>
      </c>
      <c r="AI62" s="14">
        <v>586</v>
      </c>
      <c r="AJ62" s="14">
        <f t="shared" si="8"/>
        <v>33</v>
      </c>
      <c r="AK62" s="14">
        <v>2</v>
      </c>
      <c r="AL62" s="14">
        <v>21</v>
      </c>
      <c r="AM62" s="14">
        <v>10</v>
      </c>
      <c r="AN62" s="14">
        <v>154</v>
      </c>
      <c r="AO62" s="14">
        <f t="shared" si="9"/>
        <v>331</v>
      </c>
      <c r="AP62" s="14">
        <v>46</v>
      </c>
      <c r="AQ62" s="14">
        <v>285</v>
      </c>
      <c r="AR62" s="14">
        <f t="shared" si="10"/>
        <v>32</v>
      </c>
      <c r="AS62" s="14">
        <v>13</v>
      </c>
      <c r="AT62" s="14">
        <v>19</v>
      </c>
      <c r="AU62" s="14">
        <f t="shared" si="11"/>
        <v>36</v>
      </c>
      <c r="AV62" s="14"/>
      <c r="AW62" s="16">
        <v>1942</v>
      </c>
      <c r="AX62" s="14">
        <f t="shared" si="12"/>
        <v>586</v>
      </c>
      <c r="AY62" s="14">
        <f t="shared" si="13"/>
        <v>3</v>
      </c>
      <c r="AZ62" s="14">
        <v>3</v>
      </c>
      <c r="BA62" s="14">
        <v>3</v>
      </c>
      <c r="BB62" s="14">
        <v>0</v>
      </c>
      <c r="BC62" s="14">
        <v>0</v>
      </c>
      <c r="BD62" s="14">
        <v>0</v>
      </c>
      <c r="BE62" s="14">
        <v>0</v>
      </c>
      <c r="BF62" s="14">
        <v>319</v>
      </c>
      <c r="BG62" s="14">
        <v>1</v>
      </c>
      <c r="BH62" s="14">
        <f t="shared" si="14"/>
        <v>318</v>
      </c>
      <c r="BI62" s="14">
        <v>264</v>
      </c>
      <c r="BK62" s="16">
        <v>1942</v>
      </c>
      <c r="BL62" s="14">
        <v>1486</v>
      </c>
      <c r="BM62" s="14">
        <v>524</v>
      </c>
      <c r="BN62" s="14">
        <v>42</v>
      </c>
      <c r="BO62" s="14">
        <v>86</v>
      </c>
      <c r="BP62" s="14">
        <v>323</v>
      </c>
      <c r="BQ62" s="14">
        <f t="shared" si="15"/>
        <v>73</v>
      </c>
      <c r="BR62" s="14">
        <v>21</v>
      </c>
      <c r="BS62" s="14">
        <f t="shared" si="31"/>
        <v>793</v>
      </c>
      <c r="BT62" s="14">
        <v>66</v>
      </c>
      <c r="BU62" s="14">
        <v>727</v>
      </c>
      <c r="BV62" s="14">
        <f t="shared" si="16"/>
        <v>79</v>
      </c>
      <c r="BW62" s="14">
        <v>58</v>
      </c>
      <c r="BX62" s="14">
        <v>21</v>
      </c>
      <c r="BY62" s="14">
        <f t="shared" si="32"/>
        <v>69</v>
      </c>
      <c r="CA62" s="16">
        <v>1942</v>
      </c>
      <c r="CB62" s="14">
        <f t="shared" si="17"/>
        <v>1486</v>
      </c>
      <c r="CC62" s="14">
        <f t="shared" si="18"/>
        <v>760</v>
      </c>
      <c r="CD62" s="14">
        <v>720</v>
      </c>
      <c r="CE62" s="14">
        <v>687</v>
      </c>
      <c r="CF62" s="14">
        <f t="shared" si="19"/>
        <v>33</v>
      </c>
      <c r="CG62" s="14">
        <v>40</v>
      </c>
      <c r="CH62" s="14">
        <v>38</v>
      </c>
      <c r="CI62" s="14">
        <f t="shared" si="20"/>
        <v>2</v>
      </c>
      <c r="CJ62" s="14">
        <v>467</v>
      </c>
      <c r="CK62" s="14">
        <v>129</v>
      </c>
      <c r="CL62" s="14">
        <f t="shared" si="21"/>
        <v>338</v>
      </c>
      <c r="CM62" s="14">
        <v>259</v>
      </c>
      <c r="CO62" s="16">
        <v>1942</v>
      </c>
      <c r="CP62" s="14">
        <v>3029</v>
      </c>
      <c r="CQ62" s="14">
        <f t="shared" si="22"/>
        <v>537</v>
      </c>
      <c r="CR62" s="14">
        <f t="shared" si="23"/>
        <v>2025</v>
      </c>
      <c r="CS62" s="14">
        <f t="shared" si="24"/>
        <v>768</v>
      </c>
      <c r="CT62" s="14">
        <f t="shared" si="25"/>
        <v>1257</v>
      </c>
      <c r="CU62" s="14">
        <f t="shared" si="26"/>
        <v>467</v>
      </c>
      <c r="CW62" s="16">
        <v>1942</v>
      </c>
      <c r="CX62" s="14">
        <f t="shared" si="27"/>
        <v>3029</v>
      </c>
      <c r="CY62" s="14">
        <f t="shared" si="33"/>
        <v>1812</v>
      </c>
      <c r="CZ62" s="14">
        <v>1021</v>
      </c>
      <c r="DA62" s="14">
        <f t="shared" si="28"/>
        <v>791</v>
      </c>
      <c r="DB62" s="14">
        <v>729</v>
      </c>
      <c r="DC62" s="14">
        <f t="shared" si="29"/>
        <v>62</v>
      </c>
      <c r="DD62" s="14">
        <v>593</v>
      </c>
      <c r="DE62" s="14">
        <f t="shared" si="34"/>
        <v>624</v>
      </c>
      <c r="DF62" s="32"/>
      <c r="DG62" s="32"/>
      <c r="DH62" s="32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32"/>
      <c r="DT62" s="14"/>
      <c r="DU62" s="14"/>
      <c r="DV62" s="14"/>
      <c r="DW62" s="32"/>
      <c r="DX62" s="32"/>
      <c r="EK62" s="14"/>
      <c r="EL62" s="39"/>
      <c r="EM62" s="39"/>
      <c r="EO62" s="39"/>
      <c r="EP62" s="39"/>
      <c r="EQ62" s="39"/>
    </row>
    <row r="63" spans="1:147" x14ac:dyDescent="0.3">
      <c r="A63" s="16">
        <v>1943</v>
      </c>
      <c r="B63" s="14">
        <v>2559</v>
      </c>
      <c r="C63" s="14">
        <v>1174</v>
      </c>
      <c r="D63" s="14">
        <f t="shared" si="0"/>
        <v>531</v>
      </c>
      <c r="E63" s="14">
        <v>522</v>
      </c>
      <c r="F63" s="14">
        <v>9</v>
      </c>
      <c r="G63" s="14">
        <f t="shared" si="1"/>
        <v>202</v>
      </c>
      <c r="H63" s="14">
        <v>12</v>
      </c>
      <c r="I63" s="14">
        <v>190</v>
      </c>
      <c r="J63" s="14">
        <f t="shared" si="35"/>
        <v>145</v>
      </c>
      <c r="K63" s="14">
        <v>30</v>
      </c>
      <c r="L63" s="14">
        <v>115</v>
      </c>
      <c r="M63" s="14">
        <v>0</v>
      </c>
      <c r="N63" s="14">
        <f t="shared" si="2"/>
        <v>115</v>
      </c>
      <c r="O63" s="14">
        <f t="shared" si="3"/>
        <v>507</v>
      </c>
      <c r="P63" s="14">
        <v>40</v>
      </c>
      <c r="Q63" s="14">
        <v>467</v>
      </c>
      <c r="R63" s="14"/>
      <c r="S63" s="16">
        <v>1943</v>
      </c>
      <c r="T63" s="14">
        <f t="shared" si="4"/>
        <v>2559</v>
      </c>
      <c r="U63" s="14">
        <f t="shared" si="5"/>
        <v>1614</v>
      </c>
      <c r="V63" s="14">
        <v>1171</v>
      </c>
      <c r="W63" s="14">
        <v>443</v>
      </c>
      <c r="X63" s="14">
        <f t="shared" si="30"/>
        <v>701</v>
      </c>
      <c r="Y63" s="14">
        <v>686</v>
      </c>
      <c r="Z63" s="14">
        <v>46</v>
      </c>
      <c r="AA63" s="14">
        <f t="shared" si="6"/>
        <v>640</v>
      </c>
      <c r="AB63" s="14">
        <v>15</v>
      </c>
      <c r="AC63" s="14">
        <v>10</v>
      </c>
      <c r="AD63" s="14">
        <f t="shared" si="7"/>
        <v>5</v>
      </c>
      <c r="AE63" s="14">
        <v>73</v>
      </c>
      <c r="AF63" s="14">
        <v>171</v>
      </c>
      <c r="AH63" s="16">
        <v>1943</v>
      </c>
      <c r="AI63" s="14">
        <v>838</v>
      </c>
      <c r="AJ63" s="14">
        <f t="shared" si="8"/>
        <v>43</v>
      </c>
      <c r="AK63" s="14">
        <v>6</v>
      </c>
      <c r="AL63" s="14">
        <v>24</v>
      </c>
      <c r="AM63" s="14">
        <v>13</v>
      </c>
      <c r="AN63" s="14">
        <v>199</v>
      </c>
      <c r="AO63" s="14">
        <f t="shared" si="9"/>
        <v>464</v>
      </c>
      <c r="AP63" s="14">
        <v>134</v>
      </c>
      <c r="AQ63" s="14">
        <v>330</v>
      </c>
      <c r="AR63" s="14">
        <f t="shared" si="10"/>
        <v>84</v>
      </c>
      <c r="AS63" s="14">
        <v>69</v>
      </c>
      <c r="AT63" s="14">
        <v>15</v>
      </c>
      <c r="AU63" s="14">
        <f t="shared" si="11"/>
        <v>48</v>
      </c>
      <c r="AV63" s="14"/>
      <c r="AW63" s="16">
        <v>1943</v>
      </c>
      <c r="AX63" s="14">
        <f t="shared" si="12"/>
        <v>838</v>
      </c>
      <c r="AY63" s="14">
        <f t="shared" si="13"/>
        <v>11</v>
      </c>
      <c r="AZ63" s="14">
        <v>10</v>
      </c>
      <c r="BA63" s="14">
        <v>10</v>
      </c>
      <c r="BB63" s="14">
        <v>0</v>
      </c>
      <c r="BC63" s="14">
        <v>1</v>
      </c>
      <c r="BD63" s="14">
        <v>1</v>
      </c>
      <c r="BE63" s="14">
        <v>0</v>
      </c>
      <c r="BF63" s="14">
        <v>542</v>
      </c>
      <c r="BG63" s="14">
        <v>2</v>
      </c>
      <c r="BH63" s="14">
        <f t="shared" si="14"/>
        <v>540</v>
      </c>
      <c r="BI63" s="14">
        <v>285</v>
      </c>
      <c r="BK63" s="16">
        <v>1943</v>
      </c>
      <c r="BL63" s="14">
        <v>2263</v>
      </c>
      <c r="BM63" s="14">
        <v>917</v>
      </c>
      <c r="BN63" s="14">
        <v>44</v>
      </c>
      <c r="BO63" s="14">
        <v>120</v>
      </c>
      <c r="BP63" s="14">
        <v>620</v>
      </c>
      <c r="BQ63" s="14">
        <f t="shared" si="15"/>
        <v>133</v>
      </c>
      <c r="BR63" s="14">
        <v>35</v>
      </c>
      <c r="BS63" s="14">
        <f t="shared" si="31"/>
        <v>995</v>
      </c>
      <c r="BT63" s="14">
        <v>97</v>
      </c>
      <c r="BU63" s="14">
        <v>898</v>
      </c>
      <c r="BV63" s="14">
        <f t="shared" si="16"/>
        <v>44</v>
      </c>
      <c r="BW63" s="14">
        <v>19</v>
      </c>
      <c r="BX63" s="14">
        <v>25</v>
      </c>
      <c r="BY63" s="14">
        <f t="shared" si="32"/>
        <v>272</v>
      </c>
      <c r="CA63" s="16">
        <v>1943</v>
      </c>
      <c r="CB63" s="14">
        <f t="shared" si="17"/>
        <v>2263</v>
      </c>
      <c r="CC63" s="14">
        <f t="shared" si="18"/>
        <v>1226</v>
      </c>
      <c r="CD63" s="14">
        <v>1182</v>
      </c>
      <c r="CE63" s="14">
        <v>1139</v>
      </c>
      <c r="CF63" s="14">
        <f t="shared" si="19"/>
        <v>43</v>
      </c>
      <c r="CG63" s="14">
        <v>44</v>
      </c>
      <c r="CH63" s="14">
        <v>43</v>
      </c>
      <c r="CI63" s="14">
        <f t="shared" si="20"/>
        <v>1</v>
      </c>
      <c r="CJ63" s="14">
        <v>704</v>
      </c>
      <c r="CK63" s="14">
        <v>214</v>
      </c>
      <c r="CL63" s="14">
        <f t="shared" si="21"/>
        <v>490</v>
      </c>
      <c r="CM63" s="14">
        <v>333</v>
      </c>
      <c r="CO63" s="16">
        <v>1943</v>
      </c>
      <c r="CP63" s="14">
        <v>4337</v>
      </c>
      <c r="CQ63" s="14">
        <f t="shared" si="22"/>
        <v>1224</v>
      </c>
      <c r="CR63" s="14">
        <f t="shared" si="23"/>
        <v>2426</v>
      </c>
      <c r="CS63" s="14">
        <f t="shared" si="24"/>
        <v>765</v>
      </c>
      <c r="CT63" s="14">
        <f t="shared" si="25"/>
        <v>1661</v>
      </c>
      <c r="CU63" s="14">
        <f t="shared" si="26"/>
        <v>687</v>
      </c>
      <c r="CW63" s="16">
        <v>1943</v>
      </c>
      <c r="CX63" s="14">
        <f t="shared" si="27"/>
        <v>4337</v>
      </c>
      <c r="CY63" s="14">
        <f t="shared" si="33"/>
        <v>2726</v>
      </c>
      <c r="CZ63" s="14">
        <v>1477</v>
      </c>
      <c r="DA63" s="14">
        <f t="shared" si="28"/>
        <v>1249</v>
      </c>
      <c r="DB63" s="14">
        <v>1195</v>
      </c>
      <c r="DC63" s="14">
        <f t="shared" si="29"/>
        <v>54</v>
      </c>
      <c r="DD63" s="14">
        <v>-37</v>
      </c>
      <c r="DE63" s="14">
        <f t="shared" si="34"/>
        <v>1648</v>
      </c>
      <c r="DF63" s="32"/>
      <c r="DG63" s="32"/>
      <c r="DH63" s="32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32"/>
      <c r="DT63" s="14"/>
      <c r="DU63" s="14"/>
      <c r="DV63" s="14"/>
      <c r="DW63" s="32"/>
      <c r="DX63" s="32"/>
      <c r="EK63" s="14"/>
      <c r="EL63" s="39"/>
      <c r="EM63" s="39"/>
      <c r="EO63" s="39"/>
      <c r="EP63" s="39"/>
      <c r="EQ63" s="39"/>
    </row>
    <row r="64" spans="1:147" x14ac:dyDescent="0.3">
      <c r="A64" s="16">
        <v>1944</v>
      </c>
      <c r="B64" s="14">
        <v>3179</v>
      </c>
      <c r="C64" s="14">
        <v>1357</v>
      </c>
      <c r="D64" s="14">
        <f t="shared" si="0"/>
        <v>616</v>
      </c>
      <c r="E64" s="14">
        <v>618</v>
      </c>
      <c r="F64" s="14">
        <v>-2</v>
      </c>
      <c r="G64" s="14">
        <f t="shared" si="1"/>
        <v>436</v>
      </c>
      <c r="H64" s="14">
        <v>23</v>
      </c>
      <c r="I64" s="14">
        <v>413</v>
      </c>
      <c r="J64" s="14">
        <f t="shared" si="35"/>
        <v>196</v>
      </c>
      <c r="K64" s="14">
        <v>73</v>
      </c>
      <c r="L64" s="14">
        <v>123</v>
      </c>
      <c r="M64" s="14">
        <v>0</v>
      </c>
      <c r="N64" s="14">
        <f t="shared" si="2"/>
        <v>123</v>
      </c>
      <c r="O64" s="14">
        <f t="shared" si="3"/>
        <v>574</v>
      </c>
      <c r="P64" s="14">
        <v>22</v>
      </c>
      <c r="Q64" s="14">
        <v>552</v>
      </c>
      <c r="R64" s="14"/>
      <c r="S64" s="16">
        <v>1944</v>
      </c>
      <c r="T64" s="14">
        <f t="shared" si="4"/>
        <v>3179</v>
      </c>
      <c r="U64" s="14">
        <f t="shared" si="5"/>
        <v>1882</v>
      </c>
      <c r="V64" s="14">
        <v>1358</v>
      </c>
      <c r="W64" s="14">
        <v>524</v>
      </c>
      <c r="X64" s="14">
        <f t="shared" si="30"/>
        <v>1025</v>
      </c>
      <c r="Y64" s="14">
        <v>1009</v>
      </c>
      <c r="Z64" s="14">
        <v>60</v>
      </c>
      <c r="AA64" s="14">
        <f t="shared" si="6"/>
        <v>949</v>
      </c>
      <c r="AB64" s="14">
        <v>16</v>
      </c>
      <c r="AC64" s="14">
        <v>4</v>
      </c>
      <c r="AD64" s="14">
        <f t="shared" si="7"/>
        <v>12</v>
      </c>
      <c r="AE64" s="14">
        <v>57</v>
      </c>
      <c r="AF64" s="14">
        <v>215</v>
      </c>
      <c r="AH64" s="16">
        <v>1944</v>
      </c>
      <c r="AI64" s="14">
        <v>946</v>
      </c>
      <c r="AJ64" s="14">
        <f t="shared" si="8"/>
        <v>28</v>
      </c>
      <c r="AK64" s="14">
        <v>2</v>
      </c>
      <c r="AL64" s="14">
        <v>9</v>
      </c>
      <c r="AM64" s="14">
        <v>17</v>
      </c>
      <c r="AN64" s="14">
        <v>251</v>
      </c>
      <c r="AO64" s="14">
        <f t="shared" si="9"/>
        <v>514</v>
      </c>
      <c r="AP64" s="14">
        <v>180</v>
      </c>
      <c r="AQ64" s="14">
        <v>334</v>
      </c>
      <c r="AR64" s="14">
        <f t="shared" si="10"/>
        <v>97</v>
      </c>
      <c r="AS64" s="14">
        <v>31</v>
      </c>
      <c r="AT64" s="14">
        <v>66</v>
      </c>
      <c r="AU64" s="14">
        <f t="shared" si="11"/>
        <v>56</v>
      </c>
      <c r="AV64" s="14"/>
      <c r="AW64" s="16">
        <v>1944</v>
      </c>
      <c r="AX64" s="14">
        <f t="shared" si="12"/>
        <v>946</v>
      </c>
      <c r="AY64" s="14">
        <f t="shared" si="13"/>
        <v>10</v>
      </c>
      <c r="AZ64" s="14">
        <v>9</v>
      </c>
      <c r="BA64" s="14">
        <v>9</v>
      </c>
      <c r="BB64" s="14">
        <v>0</v>
      </c>
      <c r="BC64" s="14">
        <v>1</v>
      </c>
      <c r="BD64" s="14">
        <v>1</v>
      </c>
      <c r="BE64" s="14">
        <v>0</v>
      </c>
      <c r="BF64" s="14">
        <v>675</v>
      </c>
      <c r="BG64" s="14">
        <v>0</v>
      </c>
      <c r="BH64" s="14">
        <f t="shared" si="14"/>
        <v>675</v>
      </c>
      <c r="BI64" s="14">
        <v>261</v>
      </c>
      <c r="BK64" s="16">
        <v>1944</v>
      </c>
      <c r="BL64" s="14">
        <v>2949</v>
      </c>
      <c r="BM64" s="14">
        <v>1238</v>
      </c>
      <c r="BN64" s="14">
        <v>75</v>
      </c>
      <c r="BO64" s="14">
        <v>142</v>
      </c>
      <c r="BP64" s="14">
        <v>910</v>
      </c>
      <c r="BQ64" s="14">
        <f t="shared" si="15"/>
        <v>111</v>
      </c>
      <c r="BR64" s="14">
        <v>73</v>
      </c>
      <c r="BS64" s="14">
        <f t="shared" si="31"/>
        <v>1362</v>
      </c>
      <c r="BT64" s="14">
        <v>141</v>
      </c>
      <c r="BU64" s="14">
        <v>1221</v>
      </c>
      <c r="BV64" s="14">
        <f t="shared" si="16"/>
        <v>163</v>
      </c>
      <c r="BW64" s="14">
        <v>133</v>
      </c>
      <c r="BX64" s="14">
        <v>30</v>
      </c>
      <c r="BY64" s="14">
        <f t="shared" si="32"/>
        <v>113</v>
      </c>
      <c r="CA64" s="16">
        <v>1944</v>
      </c>
      <c r="CB64" s="14">
        <f t="shared" si="17"/>
        <v>2949</v>
      </c>
      <c r="CC64" s="14">
        <f t="shared" si="18"/>
        <v>1578</v>
      </c>
      <c r="CD64" s="14">
        <v>1510</v>
      </c>
      <c r="CE64" s="14">
        <v>1473</v>
      </c>
      <c r="CF64" s="14">
        <f t="shared" si="19"/>
        <v>37</v>
      </c>
      <c r="CG64" s="14">
        <v>68</v>
      </c>
      <c r="CH64" s="14">
        <v>67</v>
      </c>
      <c r="CI64" s="14">
        <f t="shared" si="20"/>
        <v>1</v>
      </c>
      <c r="CJ64" s="14">
        <v>958</v>
      </c>
      <c r="CK64" s="14">
        <v>294</v>
      </c>
      <c r="CL64" s="14">
        <f t="shared" si="21"/>
        <v>664</v>
      </c>
      <c r="CM64" s="14">
        <v>413</v>
      </c>
      <c r="CO64" s="16">
        <v>1944</v>
      </c>
      <c r="CP64" s="14">
        <v>5408</v>
      </c>
      <c r="CQ64" s="14">
        <f t="shared" si="22"/>
        <v>1434</v>
      </c>
      <c r="CR64" s="14">
        <f t="shared" si="23"/>
        <v>3252</v>
      </c>
      <c r="CS64" s="14">
        <f t="shared" si="24"/>
        <v>940</v>
      </c>
      <c r="CT64" s="14">
        <f t="shared" si="25"/>
        <v>2312</v>
      </c>
      <c r="CU64" s="14">
        <f t="shared" si="26"/>
        <v>722</v>
      </c>
      <c r="CW64" s="16">
        <v>1944</v>
      </c>
      <c r="CX64" s="14">
        <f t="shared" si="27"/>
        <v>5408</v>
      </c>
      <c r="CY64" s="14">
        <f t="shared" si="33"/>
        <v>3381</v>
      </c>
      <c r="CZ64" s="14">
        <v>1767</v>
      </c>
      <c r="DA64" s="14">
        <f t="shared" si="28"/>
        <v>1614</v>
      </c>
      <c r="DB64" s="14">
        <v>1542</v>
      </c>
      <c r="DC64" s="14">
        <f t="shared" si="29"/>
        <v>72</v>
      </c>
      <c r="DD64" s="14">
        <v>1180</v>
      </c>
      <c r="DE64" s="14">
        <f t="shared" si="34"/>
        <v>847</v>
      </c>
      <c r="DF64" s="32"/>
      <c r="DG64" s="32"/>
      <c r="DH64" s="32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32"/>
      <c r="DT64" s="14"/>
      <c r="DU64" s="14"/>
      <c r="DV64" s="14"/>
      <c r="DW64" s="32"/>
      <c r="DX64" s="32"/>
      <c r="EK64" s="14"/>
      <c r="EL64" s="39"/>
      <c r="EM64" s="39"/>
      <c r="EO64" s="39"/>
      <c r="EP64" s="39"/>
      <c r="EQ64" s="39"/>
    </row>
    <row r="65" spans="1:147" x14ac:dyDescent="0.3">
      <c r="A65" s="16">
        <v>1945</v>
      </c>
      <c r="B65" s="14">
        <v>3419</v>
      </c>
      <c r="C65" s="14">
        <v>1801</v>
      </c>
      <c r="D65" s="14">
        <f t="shared" si="0"/>
        <v>693</v>
      </c>
      <c r="E65" s="14">
        <v>693</v>
      </c>
      <c r="F65" s="14">
        <v>0</v>
      </c>
      <c r="G65" s="14">
        <f t="shared" si="1"/>
        <v>474</v>
      </c>
      <c r="H65" s="14">
        <v>33</v>
      </c>
      <c r="I65" s="14">
        <v>441</v>
      </c>
      <c r="J65" s="14">
        <f t="shared" si="35"/>
        <v>341</v>
      </c>
      <c r="K65" s="14">
        <v>110</v>
      </c>
      <c r="L65" s="14">
        <v>231</v>
      </c>
      <c r="M65" s="14">
        <v>231</v>
      </c>
      <c r="N65" s="14">
        <f t="shared" si="2"/>
        <v>0</v>
      </c>
      <c r="O65" s="14">
        <f t="shared" si="3"/>
        <v>110</v>
      </c>
      <c r="P65" s="14">
        <v>25</v>
      </c>
      <c r="Q65" s="14">
        <v>85</v>
      </c>
      <c r="R65" s="14"/>
      <c r="S65" s="16">
        <v>1945</v>
      </c>
      <c r="T65" s="14">
        <f t="shared" si="4"/>
        <v>3419</v>
      </c>
      <c r="U65" s="14">
        <f t="shared" si="5"/>
        <v>1783</v>
      </c>
      <c r="V65" s="14">
        <v>1731</v>
      </c>
      <c r="W65" s="14">
        <v>52</v>
      </c>
      <c r="X65" s="14">
        <f t="shared" si="30"/>
        <v>1324</v>
      </c>
      <c r="Y65" s="14">
        <v>1306</v>
      </c>
      <c r="Z65" s="14">
        <v>64</v>
      </c>
      <c r="AA65" s="14">
        <f t="shared" si="6"/>
        <v>1242</v>
      </c>
      <c r="AB65" s="14">
        <v>18</v>
      </c>
      <c r="AC65" s="14">
        <v>6</v>
      </c>
      <c r="AD65" s="14">
        <f t="shared" si="7"/>
        <v>12</v>
      </c>
      <c r="AE65" s="14">
        <v>55</v>
      </c>
      <c r="AF65" s="14">
        <v>257</v>
      </c>
      <c r="AH65" s="16">
        <v>1945</v>
      </c>
      <c r="AI65" s="14">
        <v>1333</v>
      </c>
      <c r="AJ65" s="14">
        <f t="shared" si="8"/>
        <v>75</v>
      </c>
      <c r="AK65" s="14">
        <v>6</v>
      </c>
      <c r="AL65" s="14">
        <v>18</v>
      </c>
      <c r="AM65" s="14">
        <v>51</v>
      </c>
      <c r="AN65" s="14">
        <v>293</v>
      </c>
      <c r="AO65" s="14">
        <f t="shared" si="9"/>
        <v>767</v>
      </c>
      <c r="AP65" s="14">
        <v>251</v>
      </c>
      <c r="AQ65" s="14">
        <v>516</v>
      </c>
      <c r="AR65" s="14">
        <f t="shared" si="10"/>
        <v>120</v>
      </c>
      <c r="AS65" s="14">
        <v>58</v>
      </c>
      <c r="AT65" s="14">
        <v>62</v>
      </c>
      <c r="AU65" s="14">
        <f t="shared" si="11"/>
        <v>78</v>
      </c>
      <c r="AV65" s="14"/>
      <c r="AW65" s="16">
        <v>1945</v>
      </c>
      <c r="AX65" s="14">
        <f t="shared" si="12"/>
        <v>1333</v>
      </c>
      <c r="AY65" s="14">
        <f t="shared" si="13"/>
        <v>16</v>
      </c>
      <c r="AZ65" s="14">
        <v>15</v>
      </c>
      <c r="BA65" s="14">
        <v>15</v>
      </c>
      <c r="BB65" s="14">
        <v>0</v>
      </c>
      <c r="BC65" s="14">
        <v>1</v>
      </c>
      <c r="BD65" s="14">
        <v>1</v>
      </c>
      <c r="BE65" s="14">
        <v>0</v>
      </c>
      <c r="BF65" s="14">
        <v>963</v>
      </c>
      <c r="BG65" s="14">
        <v>0</v>
      </c>
      <c r="BH65" s="14">
        <f t="shared" si="14"/>
        <v>963</v>
      </c>
      <c r="BI65" s="14">
        <v>354</v>
      </c>
      <c r="BK65" s="16">
        <v>1945</v>
      </c>
      <c r="BL65" s="14">
        <v>3757</v>
      </c>
      <c r="BM65" s="14">
        <v>1568</v>
      </c>
      <c r="BN65" s="14">
        <v>105</v>
      </c>
      <c r="BO65" s="14">
        <v>153</v>
      </c>
      <c r="BP65" s="14">
        <v>1192</v>
      </c>
      <c r="BQ65" s="14">
        <f t="shared" si="15"/>
        <v>118</v>
      </c>
      <c r="BR65" s="14">
        <v>153</v>
      </c>
      <c r="BS65" s="14">
        <f t="shared" si="31"/>
        <v>1697</v>
      </c>
      <c r="BT65" s="14">
        <v>176</v>
      </c>
      <c r="BU65" s="14">
        <v>1521</v>
      </c>
      <c r="BV65" s="14">
        <f t="shared" si="16"/>
        <v>190</v>
      </c>
      <c r="BW65" s="14">
        <v>140</v>
      </c>
      <c r="BX65" s="14">
        <v>50</v>
      </c>
      <c r="BY65" s="14">
        <f t="shared" si="32"/>
        <v>149</v>
      </c>
      <c r="CA65" s="16">
        <v>1945</v>
      </c>
      <c r="CB65" s="14">
        <f t="shared" si="17"/>
        <v>3757</v>
      </c>
      <c r="CC65" s="14">
        <f t="shared" si="18"/>
        <v>1951</v>
      </c>
      <c r="CD65" s="14">
        <v>1850</v>
      </c>
      <c r="CE65" s="14">
        <v>1802</v>
      </c>
      <c r="CF65" s="14">
        <f t="shared" si="19"/>
        <v>48</v>
      </c>
      <c r="CG65" s="14">
        <v>101</v>
      </c>
      <c r="CH65" s="14">
        <v>100</v>
      </c>
      <c r="CI65" s="14">
        <f t="shared" si="20"/>
        <v>1</v>
      </c>
      <c r="CJ65" s="14">
        <v>1287</v>
      </c>
      <c r="CK65" s="14">
        <v>432</v>
      </c>
      <c r="CL65" s="14">
        <f t="shared" si="21"/>
        <v>855</v>
      </c>
      <c r="CM65" s="14">
        <v>519</v>
      </c>
      <c r="CO65" s="16">
        <v>1945</v>
      </c>
      <c r="CP65" s="14">
        <v>6302</v>
      </c>
      <c r="CQ65" s="14">
        <f t="shared" si="22"/>
        <v>1912</v>
      </c>
      <c r="CR65" s="14">
        <f t="shared" si="23"/>
        <v>4077</v>
      </c>
      <c r="CS65" s="14">
        <f t="shared" si="24"/>
        <v>1139</v>
      </c>
      <c r="CT65" s="14">
        <f t="shared" si="25"/>
        <v>2938</v>
      </c>
      <c r="CU65" s="14">
        <f t="shared" si="26"/>
        <v>313</v>
      </c>
      <c r="CW65" s="16">
        <v>1945</v>
      </c>
      <c r="CX65" s="14">
        <f t="shared" si="27"/>
        <v>6302</v>
      </c>
      <c r="CY65" s="14">
        <f t="shared" si="33"/>
        <v>3646</v>
      </c>
      <c r="CZ65" s="14">
        <v>1658</v>
      </c>
      <c r="DA65" s="14">
        <f t="shared" si="28"/>
        <v>1988</v>
      </c>
      <c r="DB65" s="14">
        <v>1881</v>
      </c>
      <c r="DC65" s="14">
        <f t="shared" si="29"/>
        <v>107</v>
      </c>
      <c r="DD65" s="14">
        <v>1585</v>
      </c>
      <c r="DE65" s="14">
        <f t="shared" si="34"/>
        <v>1071</v>
      </c>
      <c r="DF65" s="32"/>
      <c r="DG65" s="32"/>
      <c r="DH65" s="32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32"/>
      <c r="DT65" s="14"/>
      <c r="DU65" s="14"/>
      <c r="DV65" s="14"/>
      <c r="DW65" s="32"/>
      <c r="DX65" s="32"/>
      <c r="EK65" s="14"/>
      <c r="EL65" s="39"/>
      <c r="EM65" s="39"/>
      <c r="EO65" s="39"/>
      <c r="EP65" s="39"/>
      <c r="EQ65" s="39"/>
    </row>
    <row r="66" spans="1:147" x14ac:dyDescent="0.3">
      <c r="A66" s="16">
        <v>1946</v>
      </c>
      <c r="B66" s="14">
        <v>3384</v>
      </c>
      <c r="C66" s="14">
        <v>1313</v>
      </c>
      <c r="D66" s="14">
        <f t="shared" si="0"/>
        <v>976</v>
      </c>
      <c r="E66" s="14">
        <v>977</v>
      </c>
      <c r="F66" s="14">
        <v>-1</v>
      </c>
      <c r="G66" s="14">
        <f t="shared" si="1"/>
        <v>607</v>
      </c>
      <c r="H66" s="14">
        <v>99</v>
      </c>
      <c r="I66" s="14">
        <v>508</v>
      </c>
      <c r="J66" s="14">
        <f t="shared" si="35"/>
        <v>360</v>
      </c>
      <c r="K66" s="14">
        <v>214</v>
      </c>
      <c r="L66" s="14">
        <v>146</v>
      </c>
      <c r="M66" s="14">
        <v>146</v>
      </c>
      <c r="N66" s="14">
        <f t="shared" si="2"/>
        <v>0</v>
      </c>
      <c r="O66" s="14">
        <f t="shared" si="3"/>
        <v>128</v>
      </c>
      <c r="P66" s="14">
        <v>32</v>
      </c>
      <c r="Q66" s="14">
        <v>96</v>
      </c>
      <c r="R66" s="14"/>
      <c r="S66" s="16">
        <v>1946</v>
      </c>
      <c r="T66" s="14">
        <f t="shared" si="4"/>
        <v>3384</v>
      </c>
      <c r="U66" s="14">
        <f t="shared" si="5"/>
        <v>1866</v>
      </c>
      <c r="V66" s="14">
        <v>1804</v>
      </c>
      <c r="W66" s="14">
        <v>62</v>
      </c>
      <c r="X66" s="14">
        <f t="shared" si="30"/>
        <v>1071</v>
      </c>
      <c r="Y66" s="14">
        <v>1001</v>
      </c>
      <c r="Z66" s="14">
        <v>65</v>
      </c>
      <c r="AA66" s="14">
        <f t="shared" si="6"/>
        <v>936</v>
      </c>
      <c r="AB66" s="14">
        <v>70</v>
      </c>
      <c r="AC66" s="14">
        <v>2</v>
      </c>
      <c r="AD66" s="14">
        <f t="shared" si="7"/>
        <v>68</v>
      </c>
      <c r="AE66" s="14">
        <v>61</v>
      </c>
      <c r="AF66" s="14">
        <v>386</v>
      </c>
      <c r="AH66" s="16">
        <v>1946</v>
      </c>
      <c r="AI66" s="14">
        <v>1574</v>
      </c>
      <c r="AJ66" s="14">
        <f t="shared" si="8"/>
        <v>50</v>
      </c>
      <c r="AK66" s="14">
        <v>1</v>
      </c>
      <c r="AL66" s="14">
        <v>22</v>
      </c>
      <c r="AM66" s="14">
        <v>27</v>
      </c>
      <c r="AN66" s="14">
        <v>214</v>
      </c>
      <c r="AO66" s="14">
        <f t="shared" si="9"/>
        <v>1031</v>
      </c>
      <c r="AP66" s="14">
        <v>257</v>
      </c>
      <c r="AQ66" s="14">
        <v>774</v>
      </c>
      <c r="AR66" s="14">
        <f t="shared" si="10"/>
        <v>176</v>
      </c>
      <c r="AS66" s="14">
        <v>90</v>
      </c>
      <c r="AT66" s="14">
        <v>86</v>
      </c>
      <c r="AU66" s="14">
        <f t="shared" si="11"/>
        <v>103</v>
      </c>
      <c r="AV66" s="14"/>
      <c r="AW66" s="16">
        <v>1946</v>
      </c>
      <c r="AX66" s="14">
        <f t="shared" si="12"/>
        <v>1574</v>
      </c>
      <c r="AY66" s="14">
        <f t="shared" si="13"/>
        <v>17</v>
      </c>
      <c r="AZ66" s="14">
        <v>16</v>
      </c>
      <c r="BA66" s="14">
        <v>16</v>
      </c>
      <c r="BB66" s="14">
        <v>0</v>
      </c>
      <c r="BC66" s="14">
        <v>1</v>
      </c>
      <c r="BD66" s="14">
        <v>1</v>
      </c>
      <c r="BE66" s="14">
        <v>0</v>
      </c>
      <c r="BF66" s="14">
        <v>1134</v>
      </c>
      <c r="BG66" s="14">
        <v>1</v>
      </c>
      <c r="BH66" s="14">
        <f t="shared" si="14"/>
        <v>1133</v>
      </c>
      <c r="BI66" s="14">
        <v>423</v>
      </c>
      <c r="BK66" s="16">
        <v>1946</v>
      </c>
      <c r="BL66" s="14">
        <v>3932</v>
      </c>
      <c r="BM66" s="14">
        <v>389</v>
      </c>
      <c r="BN66" s="14">
        <v>116</v>
      </c>
      <c r="BO66" s="14">
        <v>192</v>
      </c>
      <c r="BP66" s="14">
        <v>951</v>
      </c>
      <c r="BQ66" s="14">
        <f t="shared" si="15"/>
        <v>-870</v>
      </c>
      <c r="BR66" s="14">
        <v>138</v>
      </c>
      <c r="BS66" s="14">
        <f t="shared" si="31"/>
        <v>1942</v>
      </c>
      <c r="BT66" s="14">
        <v>234</v>
      </c>
      <c r="BU66" s="14">
        <v>1708</v>
      </c>
      <c r="BV66" s="14">
        <f t="shared" si="16"/>
        <v>280</v>
      </c>
      <c r="BW66" s="14">
        <v>194</v>
      </c>
      <c r="BX66" s="14">
        <v>86</v>
      </c>
      <c r="BY66" s="14">
        <f t="shared" si="32"/>
        <v>1183</v>
      </c>
      <c r="CA66" s="16">
        <v>1946</v>
      </c>
      <c r="CB66" s="14">
        <f t="shared" si="17"/>
        <v>3932</v>
      </c>
      <c r="CC66" s="14">
        <f t="shared" si="18"/>
        <v>1857</v>
      </c>
      <c r="CD66" s="14">
        <v>1705</v>
      </c>
      <c r="CE66" s="14">
        <v>1651</v>
      </c>
      <c r="CF66" s="14">
        <f t="shared" si="19"/>
        <v>54</v>
      </c>
      <c r="CG66" s="14">
        <v>152</v>
      </c>
      <c r="CH66" s="14">
        <v>150</v>
      </c>
      <c r="CI66" s="14">
        <f t="shared" si="20"/>
        <v>2</v>
      </c>
      <c r="CJ66" s="14">
        <v>1462</v>
      </c>
      <c r="CK66" s="14">
        <v>391</v>
      </c>
      <c r="CL66" s="14">
        <f t="shared" si="21"/>
        <v>1071</v>
      </c>
      <c r="CM66" s="14">
        <v>613</v>
      </c>
      <c r="CO66" s="16">
        <v>1946</v>
      </c>
      <c r="CP66" s="14">
        <v>6721</v>
      </c>
      <c r="CQ66" s="14">
        <f t="shared" si="22"/>
        <v>1430</v>
      </c>
      <c r="CR66" s="14">
        <f t="shared" si="23"/>
        <v>4908</v>
      </c>
      <c r="CS66" s="14">
        <f t="shared" si="24"/>
        <v>1328</v>
      </c>
      <c r="CT66" s="14">
        <f t="shared" si="25"/>
        <v>3580</v>
      </c>
      <c r="CU66" s="14">
        <f t="shared" si="26"/>
        <v>383</v>
      </c>
      <c r="CW66" s="16">
        <v>1946</v>
      </c>
      <c r="CX66" s="14">
        <f t="shared" si="27"/>
        <v>6721</v>
      </c>
      <c r="CY66" s="14">
        <f t="shared" si="33"/>
        <v>3614</v>
      </c>
      <c r="CZ66" s="14">
        <v>1729</v>
      </c>
      <c r="DA66" s="14">
        <f t="shared" si="28"/>
        <v>1885</v>
      </c>
      <c r="DB66" s="14">
        <v>1732</v>
      </c>
      <c r="DC66" s="14">
        <f t="shared" si="29"/>
        <v>153</v>
      </c>
      <c r="DD66" s="14">
        <v>1723</v>
      </c>
      <c r="DE66" s="14">
        <f t="shared" si="34"/>
        <v>1384</v>
      </c>
      <c r="DF66" s="32"/>
      <c r="DG66" s="32"/>
      <c r="DH66" s="32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32"/>
      <c r="DT66" s="14"/>
      <c r="DU66" s="14"/>
      <c r="DV66" s="14"/>
      <c r="DW66" s="32"/>
      <c r="DX66" s="32"/>
      <c r="EK66" s="14"/>
      <c r="EL66" s="39"/>
      <c r="EM66" s="39"/>
      <c r="EO66" s="39"/>
      <c r="EP66" s="39"/>
      <c r="EQ66" s="39"/>
    </row>
    <row r="67" spans="1:147" x14ac:dyDescent="0.3">
      <c r="A67" s="16">
        <v>1947</v>
      </c>
      <c r="B67" s="14">
        <v>3281</v>
      </c>
      <c r="C67" s="14">
        <v>777</v>
      </c>
      <c r="D67" s="14">
        <f t="shared" si="0"/>
        <v>958</v>
      </c>
      <c r="E67" s="14">
        <v>965</v>
      </c>
      <c r="F67" s="14">
        <v>-7</v>
      </c>
      <c r="G67" s="14">
        <f t="shared" si="1"/>
        <v>836</v>
      </c>
      <c r="H67" s="14">
        <v>153</v>
      </c>
      <c r="I67" s="14">
        <v>683</v>
      </c>
      <c r="J67" s="14">
        <f t="shared" si="35"/>
        <v>483</v>
      </c>
      <c r="K67" s="14">
        <v>346</v>
      </c>
      <c r="L67" s="14">
        <v>137</v>
      </c>
      <c r="M67" s="14">
        <v>136</v>
      </c>
      <c r="N67" s="14">
        <f t="shared" si="2"/>
        <v>1</v>
      </c>
      <c r="O67" s="14">
        <f t="shared" si="3"/>
        <v>227</v>
      </c>
      <c r="P67" s="14">
        <v>40</v>
      </c>
      <c r="Q67" s="14">
        <v>187</v>
      </c>
      <c r="R67" s="14"/>
      <c r="S67" s="16">
        <v>1947</v>
      </c>
      <c r="T67" s="14">
        <f t="shared" si="4"/>
        <v>3281</v>
      </c>
      <c r="U67" s="14">
        <f t="shared" si="5"/>
        <v>1891</v>
      </c>
      <c r="V67" s="14">
        <v>1762</v>
      </c>
      <c r="W67" s="14">
        <v>129</v>
      </c>
      <c r="X67" s="14">
        <f t="shared" si="30"/>
        <v>894</v>
      </c>
      <c r="Y67" s="14">
        <v>830</v>
      </c>
      <c r="Z67" s="14">
        <v>51</v>
      </c>
      <c r="AA67" s="14">
        <f t="shared" si="6"/>
        <v>779</v>
      </c>
      <c r="AB67" s="14">
        <v>64</v>
      </c>
      <c r="AC67" s="14">
        <v>6</v>
      </c>
      <c r="AD67" s="14">
        <f t="shared" si="7"/>
        <v>58</v>
      </c>
      <c r="AE67" s="14">
        <v>171</v>
      </c>
      <c r="AF67" s="14">
        <v>325</v>
      </c>
      <c r="AH67" s="16">
        <v>1947</v>
      </c>
      <c r="AI67" s="14">
        <v>1909</v>
      </c>
      <c r="AJ67" s="14">
        <f t="shared" si="8"/>
        <v>69</v>
      </c>
      <c r="AK67" s="14">
        <v>3</v>
      </c>
      <c r="AL67" s="14">
        <v>22</v>
      </c>
      <c r="AM67" s="14">
        <v>44</v>
      </c>
      <c r="AN67" s="14">
        <v>194</v>
      </c>
      <c r="AO67" s="14">
        <f t="shared" si="9"/>
        <v>1266</v>
      </c>
      <c r="AP67" s="14">
        <v>313</v>
      </c>
      <c r="AQ67" s="14">
        <v>953</v>
      </c>
      <c r="AR67" s="14">
        <f t="shared" si="10"/>
        <v>258</v>
      </c>
      <c r="AS67" s="14">
        <v>116</v>
      </c>
      <c r="AT67" s="14">
        <v>142</v>
      </c>
      <c r="AU67" s="14">
        <f t="shared" si="11"/>
        <v>122</v>
      </c>
      <c r="AV67" s="14"/>
      <c r="AW67" s="16">
        <v>1947</v>
      </c>
      <c r="AX67" s="14">
        <f t="shared" si="12"/>
        <v>1909</v>
      </c>
      <c r="AY67" s="14">
        <f t="shared" si="13"/>
        <v>16</v>
      </c>
      <c r="AZ67" s="14">
        <v>15</v>
      </c>
      <c r="BA67" s="14">
        <v>15</v>
      </c>
      <c r="BB67" s="14">
        <v>0</v>
      </c>
      <c r="BC67" s="14">
        <v>1</v>
      </c>
      <c r="BD67" s="14">
        <v>1</v>
      </c>
      <c r="BE67" s="14">
        <v>0</v>
      </c>
      <c r="BF67" s="14">
        <v>1405</v>
      </c>
      <c r="BG67" s="14">
        <v>0</v>
      </c>
      <c r="BH67" s="14">
        <f t="shared" si="14"/>
        <v>1405</v>
      </c>
      <c r="BI67" s="14">
        <v>488</v>
      </c>
      <c r="BK67" s="16">
        <v>1947</v>
      </c>
      <c r="BL67" s="14">
        <v>4160</v>
      </c>
      <c r="BM67" s="14">
        <v>1185</v>
      </c>
      <c r="BN67" s="14">
        <v>92</v>
      </c>
      <c r="BO67" s="14">
        <v>185</v>
      </c>
      <c r="BP67" s="14">
        <v>778</v>
      </c>
      <c r="BQ67" s="14">
        <f t="shared" si="15"/>
        <v>130</v>
      </c>
      <c r="BR67" s="14">
        <v>164</v>
      </c>
      <c r="BS67" s="14">
        <f t="shared" si="31"/>
        <v>2328</v>
      </c>
      <c r="BT67" s="14">
        <v>310</v>
      </c>
      <c r="BU67" s="14">
        <v>2018</v>
      </c>
      <c r="BV67" s="14">
        <f t="shared" si="16"/>
        <v>276</v>
      </c>
      <c r="BW67" s="14">
        <v>199</v>
      </c>
      <c r="BX67" s="14">
        <v>77</v>
      </c>
      <c r="BY67" s="14">
        <f t="shared" si="32"/>
        <v>207</v>
      </c>
      <c r="CA67" s="16">
        <v>1947</v>
      </c>
      <c r="CB67" s="14">
        <f t="shared" si="17"/>
        <v>4160</v>
      </c>
      <c r="CC67" s="14">
        <f t="shared" si="18"/>
        <v>1797</v>
      </c>
      <c r="CD67" s="14">
        <v>1672</v>
      </c>
      <c r="CE67" s="14">
        <v>1618</v>
      </c>
      <c r="CF67" s="14">
        <f t="shared" si="19"/>
        <v>54</v>
      </c>
      <c r="CG67" s="14">
        <v>125</v>
      </c>
      <c r="CH67" s="14">
        <v>124</v>
      </c>
      <c r="CI67" s="14">
        <f t="shared" si="20"/>
        <v>1</v>
      </c>
      <c r="CJ67" s="14">
        <v>1638</v>
      </c>
      <c r="CK67" s="14">
        <v>419</v>
      </c>
      <c r="CL67" s="14">
        <f t="shared" si="21"/>
        <v>1219</v>
      </c>
      <c r="CM67" s="14">
        <v>725</v>
      </c>
      <c r="CO67" s="16">
        <v>1947</v>
      </c>
      <c r="CP67" s="14">
        <v>7134</v>
      </c>
      <c r="CQ67" s="14">
        <f t="shared" si="22"/>
        <v>872</v>
      </c>
      <c r="CR67" s="14">
        <f t="shared" si="23"/>
        <v>5746</v>
      </c>
      <c r="CS67" s="14">
        <f t="shared" si="24"/>
        <v>1316</v>
      </c>
      <c r="CT67" s="14">
        <f t="shared" si="25"/>
        <v>4430</v>
      </c>
      <c r="CU67" s="14">
        <f t="shared" si="26"/>
        <v>516</v>
      </c>
      <c r="CW67" s="16">
        <v>1947</v>
      </c>
      <c r="CX67" s="14">
        <f t="shared" si="27"/>
        <v>7134</v>
      </c>
      <c r="CY67" s="14">
        <f t="shared" si="33"/>
        <v>3569</v>
      </c>
      <c r="CZ67" s="14">
        <v>1754</v>
      </c>
      <c r="DA67" s="14">
        <f t="shared" si="28"/>
        <v>1815</v>
      </c>
      <c r="DB67" s="14">
        <v>1684</v>
      </c>
      <c r="DC67" s="14">
        <f t="shared" si="29"/>
        <v>131</v>
      </c>
      <c r="DD67" s="14">
        <v>2105</v>
      </c>
      <c r="DE67" s="14">
        <f t="shared" si="34"/>
        <v>1460</v>
      </c>
      <c r="DF67" s="32"/>
      <c r="DG67" s="32"/>
      <c r="DH67" s="32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32"/>
      <c r="DT67" s="14"/>
      <c r="DU67" s="14"/>
      <c r="DV67" s="14"/>
      <c r="DW67" s="32"/>
      <c r="DX67" s="32"/>
      <c r="EK67" s="14"/>
      <c r="EL67" s="39"/>
      <c r="EM67" s="39"/>
      <c r="EO67" s="39"/>
      <c r="EP67" s="39"/>
      <c r="EQ67" s="39"/>
    </row>
    <row r="68" spans="1:147" x14ac:dyDescent="0.3">
      <c r="A68" s="16">
        <v>1948</v>
      </c>
      <c r="B68" s="14">
        <v>3828</v>
      </c>
      <c r="C68" s="14">
        <v>824</v>
      </c>
      <c r="D68" s="14">
        <f t="shared" si="0"/>
        <v>1424</v>
      </c>
      <c r="E68" s="14">
        <v>1424</v>
      </c>
      <c r="F68" s="14">
        <v>0</v>
      </c>
      <c r="G68" s="14">
        <f t="shared" si="1"/>
        <v>832</v>
      </c>
      <c r="H68" s="14">
        <v>188</v>
      </c>
      <c r="I68" s="14">
        <v>644</v>
      </c>
      <c r="J68" s="14">
        <f t="shared" si="35"/>
        <v>363</v>
      </c>
      <c r="K68" s="14">
        <v>240</v>
      </c>
      <c r="L68" s="14">
        <v>123</v>
      </c>
      <c r="M68" s="14">
        <v>122</v>
      </c>
      <c r="N68" s="14">
        <f t="shared" si="2"/>
        <v>1</v>
      </c>
      <c r="O68" s="14">
        <f t="shared" si="3"/>
        <v>385</v>
      </c>
      <c r="P68" s="14">
        <v>35</v>
      </c>
      <c r="Q68" s="14">
        <v>350</v>
      </c>
      <c r="R68" s="14"/>
      <c r="S68" s="16">
        <v>1948</v>
      </c>
      <c r="T68" s="14">
        <f t="shared" si="4"/>
        <v>3828</v>
      </c>
      <c r="U68" s="14">
        <f t="shared" si="5"/>
        <v>2251</v>
      </c>
      <c r="V68" s="14">
        <v>2000</v>
      </c>
      <c r="W68" s="14">
        <v>251</v>
      </c>
      <c r="X68" s="14">
        <f t="shared" si="30"/>
        <v>737</v>
      </c>
      <c r="Y68" s="14">
        <v>654</v>
      </c>
      <c r="Z68" s="14">
        <v>44</v>
      </c>
      <c r="AA68" s="14">
        <f t="shared" si="6"/>
        <v>610</v>
      </c>
      <c r="AB68" s="14">
        <v>83</v>
      </c>
      <c r="AC68" s="14">
        <v>11</v>
      </c>
      <c r="AD68" s="14">
        <f t="shared" si="7"/>
        <v>72</v>
      </c>
      <c r="AE68" s="14">
        <v>215</v>
      </c>
      <c r="AF68" s="14">
        <v>625</v>
      </c>
      <c r="AH68" s="16">
        <v>1948</v>
      </c>
      <c r="AI68" s="14">
        <v>2489</v>
      </c>
      <c r="AJ68" s="14">
        <f t="shared" si="8"/>
        <v>116</v>
      </c>
      <c r="AK68" s="14">
        <v>11</v>
      </c>
      <c r="AL68" s="14">
        <v>61</v>
      </c>
      <c r="AM68" s="14">
        <v>44</v>
      </c>
      <c r="AN68" s="90">
        <v>198</v>
      </c>
      <c r="AO68" s="14">
        <f t="shared" si="9"/>
        <v>1742</v>
      </c>
      <c r="AP68" s="14">
        <v>318</v>
      </c>
      <c r="AQ68" s="14">
        <v>1424</v>
      </c>
      <c r="AR68" s="14">
        <f t="shared" si="10"/>
        <v>287</v>
      </c>
      <c r="AS68" s="14">
        <v>114</v>
      </c>
      <c r="AT68" s="14">
        <v>173</v>
      </c>
      <c r="AU68" s="14">
        <f t="shared" si="11"/>
        <v>146</v>
      </c>
      <c r="AV68" s="14"/>
      <c r="AW68" s="16">
        <v>1948</v>
      </c>
      <c r="AX68" s="14">
        <f t="shared" si="12"/>
        <v>2489</v>
      </c>
      <c r="AY68" s="14">
        <f t="shared" si="13"/>
        <v>16</v>
      </c>
      <c r="AZ68" s="14">
        <v>13</v>
      </c>
      <c r="BA68" s="14">
        <v>13</v>
      </c>
      <c r="BB68" s="14">
        <v>0</v>
      </c>
      <c r="BC68" s="14">
        <v>3</v>
      </c>
      <c r="BD68" s="14">
        <v>3</v>
      </c>
      <c r="BE68" s="14">
        <v>0</v>
      </c>
      <c r="BF68" s="14">
        <v>1851</v>
      </c>
      <c r="BG68" s="14">
        <v>1</v>
      </c>
      <c r="BH68" s="14">
        <f t="shared" si="14"/>
        <v>1850</v>
      </c>
      <c r="BI68" s="14">
        <v>622</v>
      </c>
      <c r="BK68" s="16">
        <v>1948</v>
      </c>
      <c r="BL68" s="14">
        <v>4673</v>
      </c>
      <c r="BM68" s="14">
        <v>1172</v>
      </c>
      <c r="BN68" s="14">
        <v>130</v>
      </c>
      <c r="BO68" s="14">
        <v>208</v>
      </c>
      <c r="BP68" s="14">
        <v>712</v>
      </c>
      <c r="BQ68" s="14">
        <f t="shared" si="15"/>
        <v>122</v>
      </c>
      <c r="BR68" s="14">
        <v>155</v>
      </c>
      <c r="BS68" s="14">
        <f t="shared" si="31"/>
        <v>2689</v>
      </c>
      <c r="BT68" s="14">
        <v>349</v>
      </c>
      <c r="BU68" s="14">
        <v>2340</v>
      </c>
      <c r="BV68" s="14">
        <f t="shared" si="16"/>
        <v>419</v>
      </c>
      <c r="BW68" s="14">
        <v>344</v>
      </c>
      <c r="BX68" s="14">
        <v>75</v>
      </c>
      <c r="BY68" s="14">
        <f t="shared" si="32"/>
        <v>238</v>
      </c>
      <c r="CA68" s="16">
        <v>1948</v>
      </c>
      <c r="CB68" s="14">
        <f t="shared" si="17"/>
        <v>4673</v>
      </c>
      <c r="CC68" s="14">
        <f t="shared" si="18"/>
        <v>2012</v>
      </c>
      <c r="CD68" s="14">
        <v>1820</v>
      </c>
      <c r="CE68" s="14">
        <v>1739</v>
      </c>
      <c r="CF68" s="14">
        <f t="shared" si="19"/>
        <v>81</v>
      </c>
      <c r="CG68" s="14">
        <v>192</v>
      </c>
      <c r="CH68" s="14">
        <v>190</v>
      </c>
      <c r="CI68" s="14">
        <f t="shared" si="20"/>
        <v>2</v>
      </c>
      <c r="CJ68" s="14">
        <v>1846</v>
      </c>
      <c r="CK68" s="14">
        <v>498</v>
      </c>
      <c r="CL68" s="14">
        <f t="shared" si="21"/>
        <v>1348</v>
      </c>
      <c r="CM68" s="14">
        <v>815</v>
      </c>
      <c r="CO68" s="16">
        <v>1948</v>
      </c>
      <c r="CP68" s="14">
        <v>8741</v>
      </c>
      <c r="CQ68" s="14">
        <f t="shared" si="22"/>
        <v>965</v>
      </c>
      <c r="CR68" s="14">
        <f t="shared" si="23"/>
        <v>7040</v>
      </c>
      <c r="CS68" s="14">
        <f t="shared" si="24"/>
        <v>1777</v>
      </c>
      <c r="CT68" s="14">
        <f t="shared" si="25"/>
        <v>5263</v>
      </c>
      <c r="CU68" s="14">
        <f t="shared" si="26"/>
        <v>736</v>
      </c>
      <c r="CW68" s="16">
        <v>1948</v>
      </c>
      <c r="CX68" s="14">
        <f t="shared" si="27"/>
        <v>8741</v>
      </c>
      <c r="CY68" s="14">
        <f t="shared" si="33"/>
        <v>4120</v>
      </c>
      <c r="CZ68" s="14">
        <v>2120</v>
      </c>
      <c r="DA68" s="14">
        <f t="shared" si="28"/>
        <v>2000</v>
      </c>
      <c r="DB68" s="14">
        <v>1796</v>
      </c>
      <c r="DC68" s="14">
        <f t="shared" si="29"/>
        <v>204</v>
      </c>
      <c r="DD68" s="14">
        <v>2630</v>
      </c>
      <c r="DE68" s="14">
        <f t="shared" si="34"/>
        <v>1991</v>
      </c>
      <c r="DF68" s="32"/>
      <c r="DG68" s="32"/>
      <c r="DH68" s="32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32"/>
      <c r="DT68" s="14"/>
      <c r="DU68" s="14"/>
      <c r="DV68" s="14"/>
      <c r="DW68" s="32"/>
      <c r="DX68" s="32"/>
      <c r="EK68" s="14"/>
      <c r="EL68" s="39"/>
      <c r="EM68" s="39"/>
      <c r="EO68" s="39"/>
      <c r="EP68" s="39"/>
      <c r="EQ68" s="39"/>
    </row>
    <row r="69" spans="1:147" x14ac:dyDescent="0.3">
      <c r="A69" s="16">
        <v>1949</v>
      </c>
      <c r="B69" s="14">
        <v>4391</v>
      </c>
      <c r="C69" s="14">
        <v>1402</v>
      </c>
      <c r="D69" s="14">
        <f t="shared" si="0"/>
        <v>1910</v>
      </c>
      <c r="E69" s="14">
        <v>1935</v>
      </c>
      <c r="F69" s="14">
        <v>-25</v>
      </c>
      <c r="G69" s="14">
        <f t="shared" si="1"/>
        <v>455</v>
      </c>
      <c r="H69" s="14">
        <v>292</v>
      </c>
      <c r="I69" s="14">
        <v>163</v>
      </c>
      <c r="J69" s="14">
        <f t="shared" si="35"/>
        <v>273</v>
      </c>
      <c r="K69" s="14">
        <v>227</v>
      </c>
      <c r="L69" s="14">
        <v>46</v>
      </c>
      <c r="M69" s="14">
        <v>39</v>
      </c>
      <c r="N69" s="14">
        <f t="shared" si="2"/>
        <v>7</v>
      </c>
      <c r="O69" s="14">
        <f t="shared" si="3"/>
        <v>351</v>
      </c>
      <c r="P69" s="14">
        <v>25</v>
      </c>
      <c r="Q69" s="14">
        <v>326</v>
      </c>
      <c r="R69" s="14"/>
      <c r="S69" s="16">
        <v>1949</v>
      </c>
      <c r="T69" s="14">
        <f t="shared" si="4"/>
        <v>4391</v>
      </c>
      <c r="U69" s="14">
        <f t="shared" si="5"/>
        <v>2520</v>
      </c>
      <c r="V69" s="14">
        <v>2262</v>
      </c>
      <c r="W69" s="14">
        <v>258</v>
      </c>
      <c r="X69" s="14">
        <f t="shared" si="30"/>
        <v>875</v>
      </c>
      <c r="Y69" s="14">
        <v>794</v>
      </c>
      <c r="Z69" s="14">
        <v>73</v>
      </c>
      <c r="AA69" s="14">
        <f t="shared" si="6"/>
        <v>721</v>
      </c>
      <c r="AB69" s="14">
        <v>81</v>
      </c>
      <c r="AC69" s="14">
        <v>3</v>
      </c>
      <c r="AD69" s="14">
        <f t="shared" si="7"/>
        <v>78</v>
      </c>
      <c r="AE69" s="14">
        <v>256</v>
      </c>
      <c r="AF69" s="14">
        <v>740</v>
      </c>
      <c r="AH69" s="16">
        <v>1949</v>
      </c>
      <c r="AI69" s="14">
        <v>3175</v>
      </c>
      <c r="AJ69" s="14">
        <f t="shared" si="8"/>
        <v>148</v>
      </c>
      <c r="AK69" s="14">
        <v>28</v>
      </c>
      <c r="AL69" s="14">
        <v>63</v>
      </c>
      <c r="AM69" s="14">
        <v>57</v>
      </c>
      <c r="AN69" s="14">
        <v>138</v>
      </c>
      <c r="AO69" s="14">
        <f t="shared" si="9"/>
        <v>2557</v>
      </c>
      <c r="AP69" s="14">
        <v>460</v>
      </c>
      <c r="AQ69" s="14">
        <v>2097</v>
      </c>
      <c r="AR69" s="14">
        <f t="shared" si="10"/>
        <v>167</v>
      </c>
      <c r="AS69" s="14">
        <v>137</v>
      </c>
      <c r="AT69" s="14">
        <v>30</v>
      </c>
      <c r="AU69" s="14">
        <f t="shared" si="11"/>
        <v>165</v>
      </c>
      <c r="AV69" s="14"/>
      <c r="AW69" s="16">
        <v>1949</v>
      </c>
      <c r="AX69" s="14">
        <f t="shared" si="12"/>
        <v>3175</v>
      </c>
      <c r="AY69" s="14">
        <f t="shared" si="13"/>
        <v>16</v>
      </c>
      <c r="AZ69" s="14">
        <v>13</v>
      </c>
      <c r="BA69" s="14">
        <v>13</v>
      </c>
      <c r="BB69" s="14">
        <v>0</v>
      </c>
      <c r="BC69" s="14">
        <v>3</v>
      </c>
      <c r="BD69" s="14">
        <v>3</v>
      </c>
      <c r="BE69" s="14">
        <v>0</v>
      </c>
      <c r="BF69" s="14">
        <v>2024</v>
      </c>
      <c r="BG69" s="14">
        <v>4</v>
      </c>
      <c r="BH69" s="14">
        <f t="shared" si="14"/>
        <v>2020</v>
      </c>
      <c r="BI69" s="14">
        <v>1135</v>
      </c>
      <c r="BK69" s="16">
        <v>1949</v>
      </c>
      <c r="BL69" s="14">
        <v>5134</v>
      </c>
      <c r="BM69" s="14">
        <v>1297</v>
      </c>
      <c r="BN69" s="14">
        <v>156</v>
      </c>
      <c r="BO69" s="14">
        <v>240</v>
      </c>
      <c r="BP69" s="14">
        <v>770</v>
      </c>
      <c r="BQ69" s="14">
        <f t="shared" si="15"/>
        <v>131</v>
      </c>
      <c r="BR69" s="14">
        <v>177</v>
      </c>
      <c r="BS69" s="14">
        <f t="shared" si="31"/>
        <v>2912</v>
      </c>
      <c r="BT69" s="14">
        <v>376</v>
      </c>
      <c r="BU69" s="14">
        <v>2536</v>
      </c>
      <c r="BV69" s="14">
        <f t="shared" si="16"/>
        <v>461</v>
      </c>
      <c r="BW69" s="14">
        <v>368</v>
      </c>
      <c r="BX69" s="14">
        <v>93</v>
      </c>
      <c r="BY69" s="14">
        <f t="shared" si="32"/>
        <v>287</v>
      </c>
      <c r="CA69" s="16">
        <v>1949</v>
      </c>
      <c r="CB69" s="14">
        <f t="shared" si="17"/>
        <v>5134</v>
      </c>
      <c r="CC69" s="14">
        <f t="shared" si="18"/>
        <v>2256</v>
      </c>
      <c r="CD69" s="14">
        <v>1997</v>
      </c>
      <c r="CE69" s="14">
        <v>1888</v>
      </c>
      <c r="CF69" s="14">
        <f t="shared" si="19"/>
        <v>109</v>
      </c>
      <c r="CG69" s="14">
        <v>259</v>
      </c>
      <c r="CH69" s="14">
        <v>254</v>
      </c>
      <c r="CI69" s="14">
        <f t="shared" si="20"/>
        <v>5</v>
      </c>
      <c r="CJ69" s="14">
        <v>2001</v>
      </c>
      <c r="CK69" s="14">
        <v>601</v>
      </c>
      <c r="CL69" s="14">
        <f t="shared" si="21"/>
        <v>1400</v>
      </c>
      <c r="CM69" s="14">
        <v>877</v>
      </c>
      <c r="CO69" s="16">
        <v>1949</v>
      </c>
      <c r="CP69" s="14">
        <v>10514</v>
      </c>
      <c r="CQ69" s="14">
        <f t="shared" si="22"/>
        <v>1586</v>
      </c>
      <c r="CR69" s="14">
        <f t="shared" si="23"/>
        <v>8149</v>
      </c>
      <c r="CS69" s="14">
        <f t="shared" si="24"/>
        <v>2225</v>
      </c>
      <c r="CT69" s="14">
        <f t="shared" si="25"/>
        <v>5924</v>
      </c>
      <c r="CU69" s="14">
        <f t="shared" si="26"/>
        <v>779</v>
      </c>
      <c r="CW69" s="16">
        <v>1949</v>
      </c>
      <c r="CX69" s="14">
        <f t="shared" si="27"/>
        <v>10514</v>
      </c>
      <c r="CY69" s="14">
        <f t="shared" si="33"/>
        <v>4613</v>
      </c>
      <c r="CZ69" s="14">
        <v>2379</v>
      </c>
      <c r="DA69" s="14">
        <f t="shared" si="28"/>
        <v>2234</v>
      </c>
      <c r="DB69" s="14">
        <v>1974</v>
      </c>
      <c r="DC69" s="14">
        <f t="shared" si="29"/>
        <v>260</v>
      </c>
      <c r="DD69" s="14">
        <v>3218</v>
      </c>
      <c r="DE69" s="14">
        <f t="shared" si="34"/>
        <v>2683</v>
      </c>
      <c r="DF69" s="32"/>
      <c r="DG69" s="32"/>
      <c r="DH69" s="32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32"/>
      <c r="DT69" s="14"/>
      <c r="DU69" s="14"/>
      <c r="DV69" s="14"/>
      <c r="DW69" s="32"/>
      <c r="DX69" s="32"/>
      <c r="EK69" s="14"/>
      <c r="EL69" s="39"/>
      <c r="EM69" s="39"/>
      <c r="EO69" s="39"/>
      <c r="EP69" s="39"/>
      <c r="EQ69" s="39"/>
    </row>
    <row r="70" spans="1:147" x14ac:dyDescent="0.3">
      <c r="A70" s="16">
        <v>1950</v>
      </c>
      <c r="B70" s="14">
        <v>5573</v>
      </c>
      <c r="C70" s="14">
        <v>2846</v>
      </c>
      <c r="D70" s="14">
        <f t="shared" si="0"/>
        <v>1421</v>
      </c>
      <c r="E70" s="14">
        <v>1461</v>
      </c>
      <c r="F70" s="14">
        <v>-40</v>
      </c>
      <c r="G70" s="14">
        <f t="shared" si="1"/>
        <v>435</v>
      </c>
      <c r="H70" s="14">
        <v>240</v>
      </c>
      <c r="I70" s="14">
        <v>195</v>
      </c>
      <c r="J70" s="14">
        <f t="shared" si="35"/>
        <v>482</v>
      </c>
      <c r="K70" s="14">
        <v>463</v>
      </c>
      <c r="L70" s="14">
        <v>19</v>
      </c>
      <c r="M70" s="14">
        <v>16</v>
      </c>
      <c r="N70" s="14">
        <f t="shared" si="2"/>
        <v>3</v>
      </c>
      <c r="O70" s="14">
        <f t="shared" si="3"/>
        <v>389</v>
      </c>
      <c r="P70" s="14">
        <v>25</v>
      </c>
      <c r="Q70" s="14">
        <v>364</v>
      </c>
      <c r="R70" s="14"/>
      <c r="S70" s="16">
        <v>1950</v>
      </c>
      <c r="T70" s="14">
        <f t="shared" si="4"/>
        <v>5573</v>
      </c>
      <c r="U70" s="14">
        <f t="shared" si="5"/>
        <v>3084</v>
      </c>
      <c r="V70" s="14">
        <v>2798</v>
      </c>
      <c r="W70" s="14">
        <v>286</v>
      </c>
      <c r="X70" s="14">
        <f t="shared" si="30"/>
        <v>1781</v>
      </c>
      <c r="Y70" s="14">
        <v>1738</v>
      </c>
      <c r="Z70" s="14">
        <v>70</v>
      </c>
      <c r="AA70" s="14">
        <f t="shared" si="6"/>
        <v>1668</v>
      </c>
      <c r="AB70" s="14">
        <v>43</v>
      </c>
      <c r="AC70" s="14">
        <v>1</v>
      </c>
      <c r="AD70" s="14">
        <f t="shared" si="7"/>
        <v>42</v>
      </c>
      <c r="AE70" s="14">
        <v>77</v>
      </c>
      <c r="AF70" s="14">
        <v>631</v>
      </c>
      <c r="AH70" s="16">
        <v>1950</v>
      </c>
      <c r="AI70" s="14">
        <v>3959</v>
      </c>
      <c r="AJ70" s="14">
        <f t="shared" si="8"/>
        <v>230</v>
      </c>
      <c r="AK70" s="14">
        <v>21</v>
      </c>
      <c r="AL70" s="14">
        <v>85</v>
      </c>
      <c r="AM70" s="14">
        <v>124</v>
      </c>
      <c r="AN70" s="14">
        <v>281</v>
      </c>
      <c r="AO70" s="14">
        <f t="shared" si="9"/>
        <v>3012</v>
      </c>
      <c r="AP70" s="14">
        <v>511</v>
      </c>
      <c r="AQ70" s="14">
        <v>2501</v>
      </c>
      <c r="AR70" s="14">
        <f t="shared" si="10"/>
        <v>136</v>
      </c>
      <c r="AS70" s="14">
        <v>79</v>
      </c>
      <c r="AT70" s="14">
        <v>57</v>
      </c>
      <c r="AU70" s="14">
        <f t="shared" si="11"/>
        <v>300</v>
      </c>
      <c r="AV70" s="14"/>
      <c r="AW70" s="16">
        <v>1950</v>
      </c>
      <c r="AX70" s="14">
        <f t="shared" si="12"/>
        <v>3959</v>
      </c>
      <c r="AY70" s="14">
        <f t="shared" si="13"/>
        <v>27</v>
      </c>
      <c r="AZ70" s="14">
        <v>26</v>
      </c>
      <c r="BA70" s="14">
        <v>26</v>
      </c>
      <c r="BB70" s="14">
        <v>0</v>
      </c>
      <c r="BC70" s="14">
        <v>1</v>
      </c>
      <c r="BD70" s="14">
        <v>1</v>
      </c>
      <c r="BE70" s="14">
        <v>0</v>
      </c>
      <c r="BF70" s="14">
        <v>2686</v>
      </c>
      <c r="BG70" s="14">
        <v>83</v>
      </c>
      <c r="BH70" s="14">
        <f t="shared" si="14"/>
        <v>2603</v>
      </c>
      <c r="BI70" s="14">
        <v>1246</v>
      </c>
      <c r="BK70" s="16">
        <v>1950</v>
      </c>
      <c r="BL70" s="14">
        <v>6643</v>
      </c>
      <c r="BM70" s="14">
        <v>1936</v>
      </c>
      <c r="BN70" s="14">
        <v>-112</v>
      </c>
      <c r="BO70" s="14">
        <v>306</v>
      </c>
      <c r="BP70" s="14">
        <v>1586</v>
      </c>
      <c r="BQ70" s="14">
        <f t="shared" si="15"/>
        <v>156</v>
      </c>
      <c r="BR70" s="14">
        <v>317</v>
      </c>
      <c r="BS70" s="14">
        <f t="shared" si="31"/>
        <v>3459</v>
      </c>
      <c r="BT70" s="14">
        <v>408</v>
      </c>
      <c r="BU70" s="14">
        <v>3051</v>
      </c>
      <c r="BV70" s="14">
        <f t="shared" si="16"/>
        <v>563</v>
      </c>
      <c r="BW70" s="14">
        <v>468</v>
      </c>
      <c r="BX70" s="14">
        <v>95</v>
      </c>
      <c r="BY70" s="14">
        <f t="shared" si="32"/>
        <v>368</v>
      </c>
      <c r="CA70" s="16">
        <v>1950</v>
      </c>
      <c r="CB70" s="14">
        <f t="shared" si="17"/>
        <v>6643</v>
      </c>
      <c r="CC70" s="14">
        <f t="shared" si="18"/>
        <v>3328</v>
      </c>
      <c r="CD70" s="14">
        <v>3105</v>
      </c>
      <c r="CE70" s="14">
        <v>2978</v>
      </c>
      <c r="CF70" s="14">
        <f t="shared" si="19"/>
        <v>127</v>
      </c>
      <c r="CG70" s="14">
        <v>223</v>
      </c>
      <c r="CH70" s="14">
        <v>219</v>
      </c>
      <c r="CI70" s="14">
        <f t="shared" si="20"/>
        <v>4</v>
      </c>
      <c r="CJ70" s="14">
        <v>2322</v>
      </c>
      <c r="CK70" s="14">
        <v>712</v>
      </c>
      <c r="CL70" s="14">
        <f t="shared" si="21"/>
        <v>1610</v>
      </c>
      <c r="CM70" s="14">
        <v>993</v>
      </c>
      <c r="CO70" s="16">
        <v>1950</v>
      </c>
      <c r="CP70" s="14">
        <v>12715</v>
      </c>
      <c r="CQ70" s="14">
        <f t="shared" si="22"/>
        <v>2755</v>
      </c>
      <c r="CR70" s="14">
        <f t="shared" si="23"/>
        <v>8925</v>
      </c>
      <c r="CS70" s="14">
        <f t="shared" si="24"/>
        <v>2019</v>
      </c>
      <c r="CT70" s="14">
        <f t="shared" si="25"/>
        <v>6906</v>
      </c>
      <c r="CU70" s="14">
        <f t="shared" si="26"/>
        <v>1035</v>
      </c>
      <c r="CW70" s="16">
        <v>1950</v>
      </c>
      <c r="CX70" s="14">
        <f t="shared" si="27"/>
        <v>12715</v>
      </c>
      <c r="CY70" s="14">
        <f t="shared" si="33"/>
        <v>6208</v>
      </c>
      <c r="CZ70" s="14">
        <v>2913</v>
      </c>
      <c r="DA70" s="14">
        <f t="shared" si="28"/>
        <v>3295</v>
      </c>
      <c r="DB70" s="14">
        <v>3074</v>
      </c>
      <c r="DC70" s="14">
        <f t="shared" si="29"/>
        <v>221</v>
      </c>
      <c r="DD70" s="14">
        <v>3680</v>
      </c>
      <c r="DE70" s="14">
        <f t="shared" si="34"/>
        <v>2827</v>
      </c>
      <c r="DF70" s="32"/>
      <c r="DG70" s="32"/>
      <c r="DH70" s="32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32"/>
      <c r="DT70" s="14"/>
      <c r="DU70" s="14"/>
      <c r="DV70" s="14"/>
      <c r="DW70" s="32"/>
      <c r="DX70" s="32"/>
      <c r="EK70" s="14"/>
      <c r="EL70" s="39"/>
      <c r="EM70" s="39"/>
      <c r="EO70" s="39"/>
      <c r="EP70" s="39"/>
      <c r="EQ70" s="39"/>
    </row>
    <row r="71" spans="1:147" x14ac:dyDescent="0.3">
      <c r="A71" s="16">
        <v>1951</v>
      </c>
      <c r="B71" s="14">
        <v>5899</v>
      </c>
      <c r="C71" s="14">
        <v>2647</v>
      </c>
      <c r="D71" s="14">
        <f t="shared" si="0"/>
        <v>1433</v>
      </c>
      <c r="E71" s="14">
        <v>1474</v>
      </c>
      <c r="F71" s="14">
        <v>-41</v>
      </c>
      <c r="G71" s="14">
        <f t="shared" si="1"/>
        <v>659</v>
      </c>
      <c r="H71" s="14">
        <v>228</v>
      </c>
      <c r="I71" s="14">
        <v>431</v>
      </c>
      <c r="J71" s="14">
        <f t="shared" si="35"/>
        <v>630</v>
      </c>
      <c r="K71" s="14">
        <v>566</v>
      </c>
      <c r="L71" s="14">
        <v>64</v>
      </c>
      <c r="M71" s="14">
        <v>17</v>
      </c>
      <c r="N71" s="14">
        <f t="shared" si="2"/>
        <v>47</v>
      </c>
      <c r="O71" s="14">
        <f t="shared" si="3"/>
        <v>530</v>
      </c>
      <c r="P71" s="14">
        <v>34</v>
      </c>
      <c r="Q71" s="14">
        <v>496</v>
      </c>
      <c r="R71" s="14"/>
      <c r="S71" s="16">
        <v>1951</v>
      </c>
      <c r="T71" s="14">
        <f t="shared" si="4"/>
        <v>5899</v>
      </c>
      <c r="U71" s="14">
        <f t="shared" si="5"/>
        <v>3655</v>
      </c>
      <c r="V71" s="14">
        <v>3330</v>
      </c>
      <c r="W71" s="14">
        <v>325</v>
      </c>
      <c r="X71" s="14">
        <f t="shared" si="30"/>
        <v>1401</v>
      </c>
      <c r="Y71" s="14">
        <v>1305</v>
      </c>
      <c r="Z71" s="14">
        <v>87</v>
      </c>
      <c r="AA71" s="14">
        <f t="shared" si="6"/>
        <v>1218</v>
      </c>
      <c r="AB71" s="14">
        <v>96</v>
      </c>
      <c r="AC71" s="14">
        <v>4</v>
      </c>
      <c r="AD71" s="14">
        <f t="shared" si="7"/>
        <v>92</v>
      </c>
      <c r="AE71" s="14">
        <v>93</v>
      </c>
      <c r="AF71" s="14">
        <v>750</v>
      </c>
      <c r="AH71" s="16">
        <v>1951</v>
      </c>
      <c r="AI71" s="14">
        <v>5182</v>
      </c>
      <c r="AJ71" s="14">
        <f t="shared" si="8"/>
        <v>165</v>
      </c>
      <c r="AK71" s="14">
        <v>19</v>
      </c>
      <c r="AL71" s="14">
        <v>54</v>
      </c>
      <c r="AM71" s="14">
        <v>92</v>
      </c>
      <c r="AN71" s="14">
        <v>77</v>
      </c>
      <c r="AO71" s="14">
        <f t="shared" si="9"/>
        <v>4037</v>
      </c>
      <c r="AP71" s="14">
        <v>650</v>
      </c>
      <c r="AQ71" s="14">
        <v>3387</v>
      </c>
      <c r="AR71" s="14">
        <f t="shared" si="10"/>
        <v>290</v>
      </c>
      <c r="AS71" s="14">
        <v>104</v>
      </c>
      <c r="AT71" s="14">
        <v>186</v>
      </c>
      <c r="AU71" s="14">
        <f t="shared" si="11"/>
        <v>613</v>
      </c>
      <c r="AV71" s="14"/>
      <c r="AW71" s="16">
        <v>1951</v>
      </c>
      <c r="AX71" s="14">
        <f t="shared" si="12"/>
        <v>5182</v>
      </c>
      <c r="AY71" s="14">
        <f t="shared" si="13"/>
        <v>31</v>
      </c>
      <c r="AZ71" s="14">
        <v>29</v>
      </c>
      <c r="BA71" s="14">
        <v>29</v>
      </c>
      <c r="BB71" s="14">
        <v>0</v>
      </c>
      <c r="BC71" s="14">
        <v>2</v>
      </c>
      <c r="BD71" s="14">
        <v>2</v>
      </c>
      <c r="BE71" s="14">
        <v>0</v>
      </c>
      <c r="BF71" s="14">
        <v>3837</v>
      </c>
      <c r="BG71" s="14">
        <v>78</v>
      </c>
      <c r="BH71" s="14">
        <f t="shared" si="14"/>
        <v>3759</v>
      </c>
      <c r="BI71" s="14">
        <v>1314</v>
      </c>
      <c r="BK71" s="16">
        <v>1951</v>
      </c>
      <c r="BL71" s="14">
        <v>7663</v>
      </c>
      <c r="BM71" s="14">
        <v>2009</v>
      </c>
      <c r="BN71" s="14">
        <v>130</v>
      </c>
      <c r="BO71" s="14">
        <v>395</v>
      </c>
      <c r="BP71" s="14">
        <v>1305</v>
      </c>
      <c r="BQ71" s="14">
        <f t="shared" si="15"/>
        <v>179</v>
      </c>
      <c r="BR71" s="14">
        <v>265</v>
      </c>
      <c r="BS71" s="14">
        <f t="shared" si="31"/>
        <v>4253</v>
      </c>
      <c r="BT71" s="14">
        <v>468</v>
      </c>
      <c r="BU71" s="14">
        <v>3785</v>
      </c>
      <c r="BV71" s="14">
        <f t="shared" si="16"/>
        <v>717</v>
      </c>
      <c r="BW71" s="14">
        <v>575</v>
      </c>
      <c r="BX71" s="14">
        <v>142</v>
      </c>
      <c r="BY71" s="14">
        <f t="shared" si="32"/>
        <v>419</v>
      </c>
      <c r="CA71" s="16">
        <v>1951</v>
      </c>
      <c r="CB71" s="14">
        <f t="shared" si="17"/>
        <v>7663</v>
      </c>
      <c r="CC71" s="14">
        <f t="shared" si="18"/>
        <v>3623</v>
      </c>
      <c r="CD71" s="14">
        <v>3332</v>
      </c>
      <c r="CE71" s="14">
        <v>3227</v>
      </c>
      <c r="CF71" s="14">
        <f t="shared" si="19"/>
        <v>105</v>
      </c>
      <c r="CG71" s="14">
        <v>291</v>
      </c>
      <c r="CH71" s="14">
        <v>277</v>
      </c>
      <c r="CI71" s="14">
        <f t="shared" si="20"/>
        <v>14</v>
      </c>
      <c r="CJ71" s="14">
        <v>2870</v>
      </c>
      <c r="CK71" s="14">
        <v>862</v>
      </c>
      <c r="CL71" s="14">
        <f t="shared" si="21"/>
        <v>2008</v>
      </c>
      <c r="CM71" s="14">
        <v>1170</v>
      </c>
      <c r="CO71" s="16">
        <v>1951</v>
      </c>
      <c r="CP71" s="14">
        <v>15094</v>
      </c>
      <c r="CQ71" s="14">
        <f t="shared" si="22"/>
        <v>2796</v>
      </c>
      <c r="CR71" s="14">
        <f t="shared" si="23"/>
        <v>10724</v>
      </c>
      <c r="CS71" s="14">
        <f t="shared" si="24"/>
        <v>1775</v>
      </c>
      <c r="CT71" s="14">
        <f t="shared" si="25"/>
        <v>8949</v>
      </c>
      <c r="CU71" s="14">
        <f t="shared" si="26"/>
        <v>1574</v>
      </c>
      <c r="CW71" s="16">
        <v>1951</v>
      </c>
      <c r="CX71" s="14">
        <f t="shared" si="27"/>
        <v>15094</v>
      </c>
      <c r="CY71" s="14">
        <f t="shared" si="33"/>
        <v>7083</v>
      </c>
      <c r="CZ71" s="14">
        <v>3457</v>
      </c>
      <c r="DA71" s="14">
        <f t="shared" si="28"/>
        <v>3626</v>
      </c>
      <c r="DB71" s="14">
        <v>3343</v>
      </c>
      <c r="DC71" s="14">
        <f t="shared" si="29"/>
        <v>283</v>
      </c>
      <c r="DD71" s="14">
        <v>4937</v>
      </c>
      <c r="DE71" s="14">
        <f t="shared" si="34"/>
        <v>3074</v>
      </c>
      <c r="DF71" s="32"/>
      <c r="DG71" s="32"/>
      <c r="DH71" s="32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32"/>
      <c r="DT71" s="14"/>
      <c r="DU71" s="14"/>
      <c r="DV71" s="14"/>
      <c r="DW71" s="32"/>
      <c r="DX71" s="32"/>
      <c r="EK71" s="14"/>
      <c r="EL71" s="39"/>
      <c r="EM71" s="39"/>
      <c r="EO71" s="39"/>
      <c r="EP71" s="39"/>
      <c r="EQ71" s="39"/>
    </row>
    <row r="72" spans="1:147" x14ac:dyDescent="0.3">
      <c r="A72" s="16">
        <v>1952</v>
      </c>
      <c r="B72" s="14">
        <v>6232</v>
      </c>
      <c r="C72" s="14">
        <v>2563</v>
      </c>
      <c r="D72" s="14">
        <f t="shared" si="0"/>
        <v>1539</v>
      </c>
      <c r="E72" s="14">
        <v>1625</v>
      </c>
      <c r="F72" s="14">
        <v>-86</v>
      </c>
      <c r="G72" s="14">
        <f t="shared" si="1"/>
        <v>784</v>
      </c>
      <c r="H72" s="14">
        <v>281</v>
      </c>
      <c r="I72" s="14">
        <v>503</v>
      </c>
      <c r="J72" s="14">
        <f t="shared" si="35"/>
        <v>784</v>
      </c>
      <c r="K72" s="14">
        <v>758</v>
      </c>
      <c r="L72" s="14">
        <v>26</v>
      </c>
      <c r="M72" s="14">
        <v>24</v>
      </c>
      <c r="N72" s="14">
        <f t="shared" si="2"/>
        <v>2</v>
      </c>
      <c r="O72" s="14">
        <f t="shared" si="3"/>
        <v>562</v>
      </c>
      <c r="P72" s="14">
        <v>32</v>
      </c>
      <c r="Q72" s="14">
        <v>530</v>
      </c>
      <c r="R72" s="14"/>
      <c r="S72" s="16">
        <v>1952</v>
      </c>
      <c r="T72" s="14">
        <f t="shared" si="4"/>
        <v>6232</v>
      </c>
      <c r="U72" s="14">
        <f t="shared" si="5"/>
        <v>3868</v>
      </c>
      <c r="V72" s="14">
        <v>3480</v>
      </c>
      <c r="W72" s="14">
        <v>388</v>
      </c>
      <c r="X72" s="14">
        <f t="shared" si="30"/>
        <v>1417</v>
      </c>
      <c r="Y72" s="14">
        <v>1256</v>
      </c>
      <c r="Z72" s="14">
        <v>73</v>
      </c>
      <c r="AA72" s="14">
        <f t="shared" si="6"/>
        <v>1183</v>
      </c>
      <c r="AB72" s="14">
        <v>161</v>
      </c>
      <c r="AC72" s="14">
        <v>3</v>
      </c>
      <c r="AD72" s="14">
        <f t="shared" si="7"/>
        <v>158</v>
      </c>
      <c r="AE72" s="14">
        <v>97</v>
      </c>
      <c r="AF72" s="14">
        <v>850</v>
      </c>
      <c r="AH72" s="16">
        <v>1952</v>
      </c>
      <c r="AI72" s="14">
        <v>5725</v>
      </c>
      <c r="AJ72" s="14">
        <f t="shared" si="8"/>
        <v>121</v>
      </c>
      <c r="AK72" s="14">
        <v>24</v>
      </c>
      <c r="AL72" s="14">
        <v>47</v>
      </c>
      <c r="AM72" s="14">
        <v>50</v>
      </c>
      <c r="AN72" s="14">
        <v>139</v>
      </c>
      <c r="AO72" s="14">
        <f t="shared" si="9"/>
        <v>4370</v>
      </c>
      <c r="AP72" s="14">
        <v>713</v>
      </c>
      <c r="AQ72" s="14">
        <v>3657</v>
      </c>
      <c r="AR72" s="14">
        <f t="shared" si="10"/>
        <v>342</v>
      </c>
      <c r="AS72" s="14">
        <v>117</v>
      </c>
      <c r="AT72" s="14">
        <v>225</v>
      </c>
      <c r="AU72" s="14">
        <f t="shared" si="11"/>
        <v>753</v>
      </c>
      <c r="AV72" s="14"/>
      <c r="AW72" s="16">
        <v>1952</v>
      </c>
      <c r="AX72" s="14">
        <f t="shared" si="12"/>
        <v>5725</v>
      </c>
      <c r="AY72" s="14">
        <f t="shared" si="13"/>
        <v>40</v>
      </c>
      <c r="AZ72" s="14">
        <v>36</v>
      </c>
      <c r="BA72" s="14">
        <v>36</v>
      </c>
      <c r="BB72" s="14">
        <v>0</v>
      </c>
      <c r="BC72" s="14">
        <v>4</v>
      </c>
      <c r="BD72" s="14">
        <v>4</v>
      </c>
      <c r="BE72" s="14">
        <v>0</v>
      </c>
      <c r="BF72" s="14">
        <v>4315</v>
      </c>
      <c r="BG72" s="14">
        <v>80</v>
      </c>
      <c r="BH72" s="14">
        <f t="shared" si="14"/>
        <v>4235</v>
      </c>
      <c r="BI72" s="14">
        <v>1370</v>
      </c>
      <c r="BK72" s="16">
        <v>1952</v>
      </c>
      <c r="BL72" s="14">
        <v>8460</v>
      </c>
      <c r="BM72" s="14">
        <v>2128</v>
      </c>
      <c r="BN72" s="14">
        <v>203</v>
      </c>
      <c r="BO72" s="14">
        <v>383</v>
      </c>
      <c r="BP72" s="14">
        <v>1337</v>
      </c>
      <c r="BQ72" s="14">
        <f t="shared" si="15"/>
        <v>205</v>
      </c>
      <c r="BR72" s="14">
        <v>212</v>
      </c>
      <c r="BS72" s="14">
        <f t="shared" si="31"/>
        <v>4755</v>
      </c>
      <c r="BT72" s="14">
        <v>571</v>
      </c>
      <c r="BU72" s="14">
        <v>4184</v>
      </c>
      <c r="BV72" s="14">
        <f t="shared" si="16"/>
        <v>900</v>
      </c>
      <c r="BW72" s="14">
        <v>751</v>
      </c>
      <c r="BX72" s="14">
        <v>149</v>
      </c>
      <c r="BY72" s="14">
        <f t="shared" si="32"/>
        <v>465</v>
      </c>
      <c r="CA72" s="16">
        <v>1952</v>
      </c>
      <c r="CB72" s="14">
        <f t="shared" si="17"/>
        <v>8460</v>
      </c>
      <c r="CC72" s="14">
        <f t="shared" si="18"/>
        <v>3892</v>
      </c>
      <c r="CD72" s="14">
        <v>3428</v>
      </c>
      <c r="CE72" s="14">
        <v>3321</v>
      </c>
      <c r="CF72" s="14">
        <f t="shared" si="19"/>
        <v>107</v>
      </c>
      <c r="CG72" s="14">
        <v>464</v>
      </c>
      <c r="CH72" s="14">
        <v>455</v>
      </c>
      <c r="CI72" s="14">
        <f t="shared" si="20"/>
        <v>9</v>
      </c>
      <c r="CJ72" s="14">
        <v>3217</v>
      </c>
      <c r="CK72" s="14">
        <v>986</v>
      </c>
      <c r="CL72" s="14">
        <f t="shared" si="21"/>
        <v>2231</v>
      </c>
      <c r="CM72" s="14">
        <v>1351</v>
      </c>
      <c r="CO72" s="16">
        <v>1952</v>
      </c>
      <c r="CP72" s="14">
        <v>16336</v>
      </c>
      <c r="CQ72" s="14">
        <f t="shared" si="22"/>
        <v>2790</v>
      </c>
      <c r="CR72" s="14">
        <f t="shared" si="23"/>
        <v>11799</v>
      </c>
      <c r="CS72" s="14">
        <f t="shared" si="24"/>
        <v>1890</v>
      </c>
      <c r="CT72" s="14">
        <f t="shared" si="25"/>
        <v>9909</v>
      </c>
      <c r="CU72" s="14">
        <f t="shared" si="26"/>
        <v>1747</v>
      </c>
      <c r="CW72" s="16">
        <v>1952</v>
      </c>
      <c r="CX72" s="14">
        <f t="shared" si="27"/>
        <v>16336</v>
      </c>
      <c r="CY72" s="14">
        <f t="shared" si="33"/>
        <v>7541</v>
      </c>
      <c r="CZ72" s="14">
        <v>3649</v>
      </c>
      <c r="DA72" s="14">
        <f t="shared" si="28"/>
        <v>3892</v>
      </c>
      <c r="DB72" s="14">
        <v>3430</v>
      </c>
      <c r="DC72" s="14">
        <f t="shared" si="29"/>
        <v>462</v>
      </c>
      <c r="DD72" s="14">
        <v>5254</v>
      </c>
      <c r="DE72" s="14">
        <f t="shared" si="34"/>
        <v>3541</v>
      </c>
      <c r="DF72" s="32"/>
      <c r="DG72" s="32"/>
      <c r="DH72" s="32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32"/>
      <c r="DT72" s="14"/>
      <c r="DU72" s="14"/>
      <c r="DV72" s="14"/>
      <c r="DW72" s="32"/>
      <c r="DX72" s="32"/>
      <c r="EK72" s="14"/>
      <c r="EL72" s="39"/>
      <c r="EM72" s="39"/>
      <c r="EO72" s="39"/>
      <c r="EP72" s="39"/>
      <c r="EQ72" s="39"/>
    </row>
    <row r="73" spans="1:147" x14ac:dyDescent="0.3">
      <c r="A73" s="16">
        <v>1953</v>
      </c>
      <c r="B73" s="14">
        <v>6656</v>
      </c>
      <c r="C73" s="14">
        <v>2337</v>
      </c>
      <c r="D73" s="14">
        <f t="shared" si="0"/>
        <v>1761</v>
      </c>
      <c r="E73" s="14">
        <v>1724</v>
      </c>
      <c r="F73" s="14">
        <v>37</v>
      </c>
      <c r="G73" s="14">
        <f t="shared" si="1"/>
        <v>1029</v>
      </c>
      <c r="H73" s="14">
        <v>244</v>
      </c>
      <c r="I73" s="14">
        <v>785</v>
      </c>
      <c r="J73" s="14">
        <f t="shared" si="35"/>
        <v>871</v>
      </c>
      <c r="K73" s="14">
        <v>715</v>
      </c>
      <c r="L73" s="14">
        <v>156</v>
      </c>
      <c r="M73" s="14">
        <v>148</v>
      </c>
      <c r="N73" s="14">
        <f t="shared" si="2"/>
        <v>8</v>
      </c>
      <c r="O73" s="14">
        <f t="shared" si="3"/>
        <v>658</v>
      </c>
      <c r="P73" s="14">
        <v>36</v>
      </c>
      <c r="Q73" s="14">
        <v>622</v>
      </c>
      <c r="R73" s="14"/>
      <c r="S73" s="16">
        <v>1953</v>
      </c>
      <c r="T73" s="14">
        <f t="shared" si="4"/>
        <v>6656</v>
      </c>
      <c r="U73" s="14">
        <f t="shared" si="5"/>
        <v>4078</v>
      </c>
      <c r="V73" s="14">
        <v>3603</v>
      </c>
      <c r="W73" s="14">
        <v>475</v>
      </c>
      <c r="X73" s="14">
        <f t="shared" si="30"/>
        <v>1545</v>
      </c>
      <c r="Y73" s="14">
        <v>1388</v>
      </c>
      <c r="Z73" s="14">
        <v>78</v>
      </c>
      <c r="AA73" s="14">
        <f t="shared" si="6"/>
        <v>1310</v>
      </c>
      <c r="AB73" s="14">
        <v>157</v>
      </c>
      <c r="AC73" s="14">
        <v>19</v>
      </c>
      <c r="AD73" s="14">
        <f t="shared" si="7"/>
        <v>138</v>
      </c>
      <c r="AE73" s="14">
        <v>99</v>
      </c>
      <c r="AF73" s="14">
        <v>934</v>
      </c>
      <c r="AH73" s="16">
        <v>1953</v>
      </c>
      <c r="AI73" s="14">
        <v>7120</v>
      </c>
      <c r="AJ73" s="14">
        <f t="shared" si="8"/>
        <v>246</v>
      </c>
      <c r="AK73" s="14">
        <v>39</v>
      </c>
      <c r="AL73" s="14">
        <v>115</v>
      </c>
      <c r="AM73" s="14">
        <v>92</v>
      </c>
      <c r="AN73" s="14">
        <v>266</v>
      </c>
      <c r="AO73" s="14">
        <f t="shared" si="9"/>
        <v>5221</v>
      </c>
      <c r="AP73" s="14">
        <v>783</v>
      </c>
      <c r="AQ73" s="14">
        <v>4438</v>
      </c>
      <c r="AR73" s="14">
        <f t="shared" si="10"/>
        <v>421</v>
      </c>
      <c r="AS73" s="14">
        <v>195</v>
      </c>
      <c r="AT73" s="14">
        <v>226</v>
      </c>
      <c r="AU73" s="14">
        <f t="shared" si="11"/>
        <v>966</v>
      </c>
      <c r="AV73" s="14"/>
      <c r="AW73" s="16">
        <v>1953</v>
      </c>
      <c r="AX73" s="14">
        <f t="shared" si="12"/>
        <v>7120</v>
      </c>
      <c r="AY73" s="14">
        <f t="shared" si="13"/>
        <v>71</v>
      </c>
      <c r="AZ73" s="14">
        <v>68</v>
      </c>
      <c r="BA73" s="14">
        <v>68</v>
      </c>
      <c r="BB73" s="14">
        <v>0</v>
      </c>
      <c r="BC73" s="14">
        <v>3</v>
      </c>
      <c r="BD73" s="14">
        <v>3</v>
      </c>
      <c r="BE73" s="14">
        <v>0</v>
      </c>
      <c r="BF73" s="14">
        <v>5656</v>
      </c>
      <c r="BG73" s="14">
        <v>105</v>
      </c>
      <c r="BH73" s="14">
        <f t="shared" si="14"/>
        <v>5551</v>
      </c>
      <c r="BI73" s="14">
        <v>1393</v>
      </c>
      <c r="BK73" s="16">
        <v>1953</v>
      </c>
      <c r="BL73" s="14">
        <v>8885</v>
      </c>
      <c r="BM73" s="14">
        <v>2155</v>
      </c>
      <c r="BN73" s="14">
        <v>192</v>
      </c>
      <c r="BO73" s="14">
        <v>394</v>
      </c>
      <c r="BP73" s="14">
        <v>1375</v>
      </c>
      <c r="BQ73" s="14">
        <f t="shared" si="15"/>
        <v>194</v>
      </c>
      <c r="BR73" s="14">
        <v>318</v>
      </c>
      <c r="BS73" s="14">
        <f t="shared" si="31"/>
        <v>4880</v>
      </c>
      <c r="BT73" s="14">
        <v>467</v>
      </c>
      <c r="BU73" s="14">
        <v>4413</v>
      </c>
      <c r="BV73" s="14">
        <f t="shared" si="16"/>
        <v>1027</v>
      </c>
      <c r="BW73" s="14">
        <v>878</v>
      </c>
      <c r="BX73" s="14">
        <v>149</v>
      </c>
      <c r="BY73" s="14">
        <f t="shared" si="32"/>
        <v>505</v>
      </c>
      <c r="CA73" s="16">
        <v>1953</v>
      </c>
      <c r="CB73" s="14">
        <f t="shared" si="17"/>
        <v>8885</v>
      </c>
      <c r="CC73" s="14">
        <f t="shared" si="18"/>
        <v>4228</v>
      </c>
      <c r="CD73" s="14">
        <v>3816</v>
      </c>
      <c r="CE73" s="14">
        <v>3643</v>
      </c>
      <c r="CF73" s="14">
        <f t="shared" si="19"/>
        <v>173</v>
      </c>
      <c r="CG73" s="14">
        <v>412</v>
      </c>
      <c r="CH73" s="14">
        <v>405</v>
      </c>
      <c r="CI73" s="14">
        <f t="shared" si="20"/>
        <v>7</v>
      </c>
      <c r="CJ73" s="14">
        <v>3199</v>
      </c>
      <c r="CK73" s="14">
        <v>1197</v>
      </c>
      <c r="CL73" s="14">
        <f t="shared" si="21"/>
        <v>2002</v>
      </c>
      <c r="CM73" s="14">
        <v>1458</v>
      </c>
      <c r="CO73" s="16">
        <v>1953</v>
      </c>
      <c r="CP73" s="14">
        <v>18136</v>
      </c>
      <c r="CQ73" s="14">
        <f t="shared" si="22"/>
        <v>2568</v>
      </c>
      <c r="CR73" s="14">
        <f t="shared" si="23"/>
        <v>13475</v>
      </c>
      <c r="CS73" s="14">
        <f t="shared" si="24"/>
        <v>2345</v>
      </c>
      <c r="CT73" s="14">
        <f t="shared" si="25"/>
        <v>11130</v>
      </c>
      <c r="CU73" s="14">
        <f t="shared" si="26"/>
        <v>2093</v>
      </c>
      <c r="CW73" s="16">
        <v>1953</v>
      </c>
      <c r="CX73" s="14">
        <f t="shared" si="27"/>
        <v>18136</v>
      </c>
      <c r="CY73" s="14">
        <f t="shared" si="33"/>
        <v>8079</v>
      </c>
      <c r="CZ73" s="14">
        <v>3863</v>
      </c>
      <c r="DA73" s="14">
        <f t="shared" si="28"/>
        <v>4216</v>
      </c>
      <c r="DB73" s="14">
        <v>3789</v>
      </c>
      <c r="DC73" s="14">
        <f t="shared" si="29"/>
        <v>427</v>
      </c>
      <c r="DD73" s="14">
        <v>6056</v>
      </c>
      <c r="DE73" s="14">
        <f t="shared" si="34"/>
        <v>4001</v>
      </c>
      <c r="DF73" s="32"/>
      <c r="DG73" s="32"/>
      <c r="DH73" s="32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32"/>
      <c r="DT73" s="14"/>
      <c r="DU73" s="14"/>
      <c r="DV73" s="14"/>
      <c r="DW73" s="32"/>
      <c r="DX73" s="32"/>
      <c r="EK73" s="14"/>
      <c r="EL73" s="39"/>
      <c r="EM73" s="39"/>
      <c r="EO73" s="39"/>
      <c r="EP73" s="39"/>
      <c r="EQ73" s="39"/>
    </row>
    <row r="74" spans="1:147" x14ac:dyDescent="0.3">
      <c r="A74" s="16">
        <v>1954</v>
      </c>
      <c r="B74" s="14">
        <v>7906</v>
      </c>
      <c r="C74" s="14">
        <v>2913</v>
      </c>
      <c r="D74" s="14">
        <f t="shared" si="0"/>
        <v>2334</v>
      </c>
      <c r="E74" s="14">
        <v>2281</v>
      </c>
      <c r="F74" s="14">
        <v>53</v>
      </c>
      <c r="G74" s="14">
        <f t="shared" si="1"/>
        <v>1041</v>
      </c>
      <c r="H74" s="14">
        <v>267</v>
      </c>
      <c r="I74" s="14">
        <v>774</v>
      </c>
      <c r="J74" s="14">
        <f t="shared" si="35"/>
        <v>818</v>
      </c>
      <c r="K74" s="14">
        <v>515</v>
      </c>
      <c r="L74" s="14">
        <v>303</v>
      </c>
      <c r="M74" s="14">
        <v>298</v>
      </c>
      <c r="N74" s="14">
        <f t="shared" si="2"/>
        <v>5</v>
      </c>
      <c r="O74" s="14">
        <f t="shared" si="3"/>
        <v>800</v>
      </c>
      <c r="P74" s="14">
        <v>26</v>
      </c>
      <c r="Q74" s="14">
        <v>774</v>
      </c>
      <c r="R74" s="14"/>
      <c r="S74" s="16">
        <v>1954</v>
      </c>
      <c r="T74" s="14">
        <f t="shared" si="4"/>
        <v>7906</v>
      </c>
      <c r="U74" s="14">
        <f t="shared" si="5"/>
        <v>4867</v>
      </c>
      <c r="V74" s="14">
        <v>4376</v>
      </c>
      <c r="W74" s="14">
        <v>491</v>
      </c>
      <c r="X74" s="14">
        <f t="shared" si="30"/>
        <v>1716</v>
      </c>
      <c r="Y74" s="14">
        <v>1332</v>
      </c>
      <c r="Z74" s="14">
        <v>87</v>
      </c>
      <c r="AA74" s="14">
        <f t="shared" si="6"/>
        <v>1245</v>
      </c>
      <c r="AB74" s="14">
        <v>384</v>
      </c>
      <c r="AC74" s="14">
        <v>25</v>
      </c>
      <c r="AD74" s="14">
        <f t="shared" si="7"/>
        <v>359</v>
      </c>
      <c r="AE74" s="14">
        <v>92</v>
      </c>
      <c r="AF74" s="14">
        <v>1231</v>
      </c>
      <c r="AH74" s="16">
        <v>1954</v>
      </c>
      <c r="AI74" s="14">
        <v>8928</v>
      </c>
      <c r="AJ74" s="14">
        <f t="shared" si="8"/>
        <v>216</v>
      </c>
      <c r="AK74" s="14">
        <v>7</v>
      </c>
      <c r="AL74" s="14">
        <v>122</v>
      </c>
      <c r="AM74" s="14">
        <v>87</v>
      </c>
      <c r="AN74" s="14">
        <v>273</v>
      </c>
      <c r="AO74" s="14">
        <f t="shared" si="9"/>
        <v>6847</v>
      </c>
      <c r="AP74" s="14">
        <v>1061</v>
      </c>
      <c r="AQ74" s="14">
        <v>5786</v>
      </c>
      <c r="AR74" s="14">
        <f t="shared" si="10"/>
        <v>273</v>
      </c>
      <c r="AS74" s="14">
        <v>167</v>
      </c>
      <c r="AT74" s="14">
        <v>106</v>
      </c>
      <c r="AU74" s="14">
        <f t="shared" si="11"/>
        <v>1319</v>
      </c>
      <c r="AV74" s="14"/>
      <c r="AW74" s="16">
        <v>1954</v>
      </c>
      <c r="AX74" s="14">
        <f t="shared" si="12"/>
        <v>8928</v>
      </c>
      <c r="AY74" s="14">
        <f t="shared" si="13"/>
        <v>93</v>
      </c>
      <c r="AZ74" s="14">
        <v>83</v>
      </c>
      <c r="BA74" s="14">
        <v>83</v>
      </c>
      <c r="BB74" s="14">
        <v>0</v>
      </c>
      <c r="BC74" s="14">
        <v>10</v>
      </c>
      <c r="BD74" s="14">
        <v>10</v>
      </c>
      <c r="BE74" s="14">
        <v>0</v>
      </c>
      <c r="BF74" s="14">
        <v>6714</v>
      </c>
      <c r="BG74" s="14">
        <v>134</v>
      </c>
      <c r="BH74" s="14">
        <f t="shared" si="14"/>
        <v>6580</v>
      </c>
      <c r="BI74" s="14">
        <v>2121</v>
      </c>
      <c r="BK74" s="16">
        <v>1954</v>
      </c>
      <c r="BL74" s="14">
        <v>10556</v>
      </c>
      <c r="BM74" s="14">
        <v>2671</v>
      </c>
      <c r="BN74" s="14">
        <v>333</v>
      </c>
      <c r="BO74" s="14">
        <v>588</v>
      </c>
      <c r="BP74" s="14">
        <v>1544</v>
      </c>
      <c r="BQ74" s="14">
        <f t="shared" si="15"/>
        <v>206</v>
      </c>
      <c r="BR74" s="14">
        <v>312</v>
      </c>
      <c r="BS74" s="14">
        <f t="shared" si="31"/>
        <v>5957</v>
      </c>
      <c r="BT74" s="14">
        <v>566</v>
      </c>
      <c r="BU74" s="14">
        <v>5391</v>
      </c>
      <c r="BV74" s="14">
        <f t="shared" si="16"/>
        <v>1087</v>
      </c>
      <c r="BW74" s="14">
        <v>854</v>
      </c>
      <c r="BX74" s="14">
        <v>233</v>
      </c>
      <c r="BY74" s="14">
        <f t="shared" si="32"/>
        <v>529</v>
      </c>
      <c r="CA74" s="16">
        <v>1954</v>
      </c>
      <c r="CB74" s="14">
        <f t="shared" si="17"/>
        <v>10556</v>
      </c>
      <c r="CC74" s="14">
        <f t="shared" si="18"/>
        <v>5085</v>
      </c>
      <c r="CD74" s="14">
        <v>4101</v>
      </c>
      <c r="CE74" s="14">
        <v>3917</v>
      </c>
      <c r="CF74" s="14">
        <f t="shared" si="19"/>
        <v>184</v>
      </c>
      <c r="CG74" s="14">
        <v>984</v>
      </c>
      <c r="CH74" s="14">
        <v>970</v>
      </c>
      <c r="CI74" s="14">
        <f t="shared" si="20"/>
        <v>14</v>
      </c>
      <c r="CJ74" s="14">
        <v>3835</v>
      </c>
      <c r="CK74" s="14">
        <v>1374</v>
      </c>
      <c r="CL74" s="14">
        <f t="shared" si="21"/>
        <v>2461</v>
      </c>
      <c r="CM74" s="14">
        <v>1636</v>
      </c>
      <c r="CO74" s="16">
        <v>1954</v>
      </c>
      <c r="CP74" s="14">
        <v>22864</v>
      </c>
      <c r="CQ74" s="14">
        <f t="shared" si="22"/>
        <v>3253</v>
      </c>
      <c r="CR74" s="14">
        <f t="shared" si="23"/>
        <v>16764</v>
      </c>
      <c r="CS74" s="14">
        <f t="shared" si="24"/>
        <v>2919</v>
      </c>
      <c r="CT74" s="14">
        <f t="shared" si="25"/>
        <v>13845</v>
      </c>
      <c r="CU74" s="14">
        <f t="shared" si="26"/>
        <v>2847</v>
      </c>
      <c r="CW74" s="16">
        <v>1954</v>
      </c>
      <c r="CX74" s="14">
        <f t="shared" si="27"/>
        <v>22864</v>
      </c>
      <c r="CY74" s="14">
        <f t="shared" si="33"/>
        <v>9729</v>
      </c>
      <c r="CZ74" s="14">
        <v>4637</v>
      </c>
      <c r="DA74" s="14">
        <f t="shared" si="28"/>
        <v>5092</v>
      </c>
      <c r="DB74" s="14">
        <v>4087</v>
      </c>
      <c r="DC74" s="14">
        <f t="shared" si="29"/>
        <v>1005</v>
      </c>
      <c r="DD74" s="14">
        <v>8327</v>
      </c>
      <c r="DE74" s="14">
        <f t="shared" si="34"/>
        <v>4808</v>
      </c>
      <c r="DF74" s="32"/>
      <c r="DG74" s="32"/>
      <c r="DH74" s="32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32"/>
      <c r="DT74" s="14"/>
      <c r="DU74" s="14"/>
      <c r="DV74" s="14"/>
      <c r="DW74" s="32"/>
      <c r="DX74" s="32"/>
      <c r="EK74" s="14"/>
      <c r="EL74" s="39"/>
      <c r="EM74" s="39"/>
      <c r="EO74" s="39"/>
      <c r="EP74" s="39"/>
      <c r="EQ74" s="39"/>
    </row>
    <row r="75" spans="1:147" x14ac:dyDescent="0.3">
      <c r="A75" s="16">
        <v>1955</v>
      </c>
      <c r="B75" s="14">
        <v>8769</v>
      </c>
      <c r="C75" s="14">
        <v>5621</v>
      </c>
      <c r="D75" s="14">
        <f t="shared" si="0"/>
        <v>1818</v>
      </c>
      <c r="E75" s="14">
        <v>1990</v>
      </c>
      <c r="F75" s="14">
        <v>-172</v>
      </c>
      <c r="G75" s="14">
        <f t="shared" si="1"/>
        <v>427</v>
      </c>
      <c r="H75" s="14">
        <v>120</v>
      </c>
      <c r="I75" s="14">
        <v>307</v>
      </c>
      <c r="J75" s="14">
        <f t="shared" si="35"/>
        <v>410</v>
      </c>
      <c r="K75" s="14">
        <v>372</v>
      </c>
      <c r="L75" s="14">
        <v>38</v>
      </c>
      <c r="M75" s="14">
        <v>38</v>
      </c>
      <c r="N75" s="14">
        <f t="shared" si="2"/>
        <v>0</v>
      </c>
      <c r="O75" s="14">
        <f t="shared" si="3"/>
        <v>493</v>
      </c>
      <c r="P75" s="14">
        <v>24</v>
      </c>
      <c r="Q75" s="14">
        <v>469</v>
      </c>
      <c r="R75" s="14"/>
      <c r="S75" s="16">
        <v>1955</v>
      </c>
      <c r="T75" s="14">
        <f t="shared" si="4"/>
        <v>8769</v>
      </c>
      <c r="U75" s="14">
        <f t="shared" si="5"/>
        <v>5327</v>
      </c>
      <c r="V75" s="14">
        <v>4997</v>
      </c>
      <c r="W75" s="14">
        <v>330</v>
      </c>
      <c r="X75" s="14">
        <f t="shared" si="30"/>
        <v>2135</v>
      </c>
      <c r="Y75" s="14">
        <v>1759</v>
      </c>
      <c r="Z75" s="14">
        <v>108</v>
      </c>
      <c r="AA75" s="14">
        <f t="shared" si="6"/>
        <v>1651</v>
      </c>
      <c r="AB75" s="14">
        <v>376</v>
      </c>
      <c r="AC75" s="14">
        <v>12</v>
      </c>
      <c r="AD75" s="14">
        <f t="shared" si="7"/>
        <v>364</v>
      </c>
      <c r="AE75" s="14">
        <v>73</v>
      </c>
      <c r="AF75" s="14">
        <v>1234</v>
      </c>
      <c r="AH75" s="16">
        <v>1955</v>
      </c>
      <c r="AI75" s="14">
        <v>9570</v>
      </c>
      <c r="AJ75" s="14">
        <f t="shared" si="8"/>
        <v>233</v>
      </c>
      <c r="AK75" s="14">
        <v>17</v>
      </c>
      <c r="AL75" s="14">
        <v>106</v>
      </c>
      <c r="AM75" s="14">
        <v>110</v>
      </c>
      <c r="AN75" s="14">
        <v>451</v>
      </c>
      <c r="AO75" s="14">
        <f t="shared" si="9"/>
        <v>6937</v>
      </c>
      <c r="AP75" s="14">
        <v>751</v>
      </c>
      <c r="AQ75" s="14">
        <v>6186</v>
      </c>
      <c r="AR75" s="14">
        <f t="shared" si="10"/>
        <v>351</v>
      </c>
      <c r="AS75" s="14">
        <v>214</v>
      </c>
      <c r="AT75" s="14">
        <v>137</v>
      </c>
      <c r="AU75" s="14">
        <f t="shared" si="11"/>
        <v>1598</v>
      </c>
      <c r="AV75" s="14"/>
      <c r="AW75" s="16">
        <v>1955</v>
      </c>
      <c r="AX75" s="14">
        <f t="shared" si="12"/>
        <v>9570</v>
      </c>
      <c r="AY75" s="14">
        <f t="shared" si="13"/>
        <v>127</v>
      </c>
      <c r="AZ75" s="14">
        <v>112</v>
      </c>
      <c r="BA75" s="14">
        <v>112</v>
      </c>
      <c r="BB75" s="14">
        <v>0</v>
      </c>
      <c r="BC75" s="14">
        <v>15</v>
      </c>
      <c r="BD75" s="14">
        <v>15</v>
      </c>
      <c r="BE75" s="14">
        <v>0</v>
      </c>
      <c r="BF75" s="14">
        <v>6982</v>
      </c>
      <c r="BG75" s="14">
        <v>165</v>
      </c>
      <c r="BH75" s="14">
        <f t="shared" si="14"/>
        <v>6817</v>
      </c>
      <c r="BI75" s="14">
        <v>2461</v>
      </c>
      <c r="BK75" s="16">
        <v>1955</v>
      </c>
      <c r="BL75" s="14">
        <v>12950</v>
      </c>
      <c r="BM75" s="14">
        <v>3084</v>
      </c>
      <c r="BN75" s="14">
        <v>329</v>
      </c>
      <c r="BO75" s="14">
        <v>593</v>
      </c>
      <c r="BP75" s="14">
        <v>1943</v>
      </c>
      <c r="BQ75" s="14">
        <f t="shared" si="15"/>
        <v>219</v>
      </c>
      <c r="BR75" s="14">
        <v>672</v>
      </c>
      <c r="BS75" s="14">
        <f t="shared" si="31"/>
        <v>7130</v>
      </c>
      <c r="BT75" s="14">
        <v>673</v>
      </c>
      <c r="BU75" s="14">
        <v>6457</v>
      </c>
      <c r="BV75" s="14">
        <f t="shared" si="16"/>
        <v>1426</v>
      </c>
      <c r="BW75" s="14">
        <v>1116</v>
      </c>
      <c r="BX75" s="14">
        <v>310</v>
      </c>
      <c r="BY75" s="14">
        <f t="shared" si="32"/>
        <v>638</v>
      </c>
      <c r="CA75" s="16">
        <v>1955</v>
      </c>
      <c r="CB75" s="14">
        <f t="shared" si="17"/>
        <v>12950</v>
      </c>
      <c r="CC75" s="14">
        <f t="shared" si="18"/>
        <v>6432</v>
      </c>
      <c r="CD75" s="14">
        <v>5403</v>
      </c>
      <c r="CE75" s="14">
        <v>5212</v>
      </c>
      <c r="CF75" s="14">
        <f t="shared" si="19"/>
        <v>191</v>
      </c>
      <c r="CG75" s="14">
        <v>1029</v>
      </c>
      <c r="CH75" s="14">
        <v>1017</v>
      </c>
      <c r="CI75" s="14">
        <f t="shared" si="20"/>
        <v>12</v>
      </c>
      <c r="CJ75" s="14">
        <v>4504</v>
      </c>
      <c r="CK75" s="14">
        <v>1711</v>
      </c>
      <c r="CL75" s="14">
        <f t="shared" si="21"/>
        <v>2793</v>
      </c>
      <c r="CM75" s="14">
        <v>2014</v>
      </c>
      <c r="CO75" s="16">
        <v>1955</v>
      </c>
      <c r="CP75" s="14">
        <v>26106</v>
      </c>
      <c r="CQ75" s="14">
        <f t="shared" si="22"/>
        <v>5967</v>
      </c>
      <c r="CR75" s="14">
        <f t="shared" si="23"/>
        <v>17435</v>
      </c>
      <c r="CS75" s="14">
        <f t="shared" si="24"/>
        <v>2941</v>
      </c>
      <c r="CT75" s="14">
        <f t="shared" si="25"/>
        <v>14494</v>
      </c>
      <c r="CU75" s="14">
        <f t="shared" si="26"/>
        <v>2704</v>
      </c>
      <c r="CW75" s="16">
        <v>1955</v>
      </c>
      <c r="CX75" s="14">
        <f t="shared" si="27"/>
        <v>26106</v>
      </c>
      <c r="CY75" s="14">
        <f t="shared" si="33"/>
        <v>11560</v>
      </c>
      <c r="CZ75" s="14">
        <v>5084</v>
      </c>
      <c r="DA75" s="14">
        <f t="shared" si="28"/>
        <v>6476</v>
      </c>
      <c r="DB75" s="14">
        <v>5432</v>
      </c>
      <c r="DC75" s="14">
        <f t="shared" si="29"/>
        <v>1044</v>
      </c>
      <c r="DD75" s="14">
        <v>9032</v>
      </c>
      <c r="DE75" s="14">
        <f t="shared" si="34"/>
        <v>5514</v>
      </c>
      <c r="DF75" s="32"/>
      <c r="DG75" s="32"/>
      <c r="DH75" s="32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32"/>
      <c r="DT75" s="14"/>
      <c r="DU75" s="14"/>
      <c r="DV75" s="14"/>
      <c r="DW75" s="32"/>
      <c r="DX75" s="32"/>
      <c r="EK75" s="14"/>
      <c r="EL75" s="39"/>
      <c r="EM75" s="39"/>
      <c r="EO75" s="39"/>
      <c r="EP75" s="39"/>
      <c r="EQ75" s="39"/>
    </row>
    <row r="76" spans="1:147" x14ac:dyDescent="0.3">
      <c r="A76" s="16">
        <v>1956</v>
      </c>
      <c r="B76" s="14">
        <v>9647</v>
      </c>
      <c r="C76" s="14">
        <v>6356</v>
      </c>
      <c r="D76" s="14">
        <f t="shared" si="0"/>
        <v>1266</v>
      </c>
      <c r="E76" s="14">
        <v>1486</v>
      </c>
      <c r="F76" s="14">
        <v>-220</v>
      </c>
      <c r="G76" s="14">
        <f t="shared" si="1"/>
        <v>1041</v>
      </c>
      <c r="H76" s="14">
        <v>166</v>
      </c>
      <c r="I76" s="14">
        <v>875</v>
      </c>
      <c r="J76" s="14">
        <f t="shared" si="35"/>
        <v>445</v>
      </c>
      <c r="K76" s="14">
        <v>370</v>
      </c>
      <c r="L76" s="14">
        <v>75</v>
      </c>
      <c r="M76" s="14">
        <v>75</v>
      </c>
      <c r="N76" s="14">
        <f t="shared" si="2"/>
        <v>0</v>
      </c>
      <c r="O76" s="14">
        <f t="shared" si="3"/>
        <v>539</v>
      </c>
      <c r="P76" s="14">
        <v>28</v>
      </c>
      <c r="Q76" s="14">
        <v>511</v>
      </c>
      <c r="R76" s="14"/>
      <c r="S76" s="16">
        <v>1956</v>
      </c>
      <c r="T76" s="14">
        <f t="shared" si="4"/>
        <v>9647</v>
      </c>
      <c r="U76" s="14">
        <f t="shared" si="5"/>
        <v>6001</v>
      </c>
      <c r="V76" s="14">
        <v>5611</v>
      </c>
      <c r="W76" s="14">
        <v>390</v>
      </c>
      <c r="X76" s="14">
        <f t="shared" si="30"/>
        <v>2195</v>
      </c>
      <c r="Y76" s="14">
        <v>1846</v>
      </c>
      <c r="Z76" s="14">
        <v>141</v>
      </c>
      <c r="AA76" s="14">
        <f t="shared" si="6"/>
        <v>1705</v>
      </c>
      <c r="AB76" s="14">
        <v>349</v>
      </c>
      <c r="AC76" s="14">
        <v>11</v>
      </c>
      <c r="AD76" s="14">
        <f t="shared" si="7"/>
        <v>338</v>
      </c>
      <c r="AE76" s="14">
        <v>121</v>
      </c>
      <c r="AF76" s="14">
        <v>1330</v>
      </c>
      <c r="AH76" s="16">
        <v>1956</v>
      </c>
      <c r="AI76" s="14">
        <v>10524</v>
      </c>
      <c r="AJ76" s="14">
        <f t="shared" si="8"/>
        <v>290</v>
      </c>
      <c r="AK76" s="14">
        <v>28</v>
      </c>
      <c r="AL76" s="14">
        <v>127</v>
      </c>
      <c r="AM76" s="14">
        <v>135</v>
      </c>
      <c r="AN76" s="14">
        <v>551</v>
      </c>
      <c r="AO76" s="14">
        <f t="shared" si="9"/>
        <v>7203</v>
      </c>
      <c r="AP76" s="14">
        <v>812</v>
      </c>
      <c r="AQ76" s="14">
        <v>6391</v>
      </c>
      <c r="AR76" s="14">
        <f t="shared" si="10"/>
        <v>537</v>
      </c>
      <c r="AS76" s="14">
        <v>341</v>
      </c>
      <c r="AT76" s="14">
        <v>196</v>
      </c>
      <c r="AU76" s="14">
        <f t="shared" si="11"/>
        <v>1943</v>
      </c>
      <c r="AV76" s="14"/>
      <c r="AW76" s="16">
        <v>1956</v>
      </c>
      <c r="AX76" s="14">
        <f t="shared" si="12"/>
        <v>10524</v>
      </c>
      <c r="AY76" s="14">
        <f t="shared" si="13"/>
        <v>146</v>
      </c>
      <c r="AZ76" s="14">
        <v>131</v>
      </c>
      <c r="BA76" s="14">
        <v>131</v>
      </c>
      <c r="BB76" s="14">
        <v>0</v>
      </c>
      <c r="BC76" s="14">
        <v>15</v>
      </c>
      <c r="BD76" s="14">
        <v>15</v>
      </c>
      <c r="BE76" s="14">
        <v>0</v>
      </c>
      <c r="BF76" s="14">
        <v>7007</v>
      </c>
      <c r="BG76" s="14">
        <v>279</v>
      </c>
      <c r="BH76" s="14">
        <f t="shared" si="14"/>
        <v>6728</v>
      </c>
      <c r="BI76" s="14">
        <v>3371</v>
      </c>
      <c r="BK76" s="16">
        <v>1956</v>
      </c>
      <c r="BL76" s="14">
        <v>14812</v>
      </c>
      <c r="BM76" s="14">
        <v>3234</v>
      </c>
      <c r="BN76" s="14">
        <v>309</v>
      </c>
      <c r="BO76" s="14">
        <v>701</v>
      </c>
      <c r="BP76" s="14">
        <v>1981</v>
      </c>
      <c r="BQ76" s="14">
        <f t="shared" si="15"/>
        <v>243</v>
      </c>
      <c r="BR76" s="14">
        <v>881</v>
      </c>
      <c r="BS76" s="14">
        <f t="shared" si="31"/>
        <v>8424</v>
      </c>
      <c r="BT76" s="14">
        <v>853</v>
      </c>
      <c r="BU76" s="14">
        <v>7571</v>
      </c>
      <c r="BV76" s="14">
        <f t="shared" si="16"/>
        <v>1589</v>
      </c>
      <c r="BW76" s="14">
        <v>1139</v>
      </c>
      <c r="BX76" s="14">
        <v>450</v>
      </c>
      <c r="BY76" s="14">
        <f t="shared" si="32"/>
        <v>684</v>
      </c>
      <c r="CA76" s="16">
        <v>1956</v>
      </c>
      <c r="CB76" s="14">
        <f t="shared" si="17"/>
        <v>14812</v>
      </c>
      <c r="CC76" s="14">
        <f t="shared" si="18"/>
        <v>7053</v>
      </c>
      <c r="CD76" s="14">
        <v>5910</v>
      </c>
      <c r="CE76" s="14">
        <v>5686</v>
      </c>
      <c r="CF76" s="14">
        <f t="shared" si="19"/>
        <v>224</v>
      </c>
      <c r="CG76" s="14">
        <v>1143</v>
      </c>
      <c r="CH76" s="14">
        <v>1124</v>
      </c>
      <c r="CI76" s="14">
        <f t="shared" si="20"/>
        <v>19</v>
      </c>
      <c r="CJ76" s="14">
        <v>5433</v>
      </c>
      <c r="CK76" s="14">
        <v>1892</v>
      </c>
      <c r="CL76" s="14">
        <f t="shared" si="21"/>
        <v>3541</v>
      </c>
      <c r="CM76" s="14">
        <v>2326</v>
      </c>
      <c r="CO76" s="16">
        <v>1956</v>
      </c>
      <c r="CP76" s="14">
        <v>29398</v>
      </c>
      <c r="CQ76" s="14">
        <f t="shared" si="22"/>
        <v>6693</v>
      </c>
      <c r="CR76" s="14">
        <f t="shared" si="23"/>
        <v>19366</v>
      </c>
      <c r="CS76" s="14">
        <f t="shared" si="24"/>
        <v>2698</v>
      </c>
      <c r="CT76" s="14">
        <f t="shared" si="25"/>
        <v>16668</v>
      </c>
      <c r="CU76" s="14">
        <f t="shared" si="26"/>
        <v>3339</v>
      </c>
      <c r="CW76" s="16">
        <v>1956</v>
      </c>
      <c r="CX76" s="14">
        <f t="shared" si="27"/>
        <v>29398</v>
      </c>
      <c r="CY76" s="14">
        <f t="shared" si="33"/>
        <v>12842</v>
      </c>
      <c r="CZ76" s="14">
        <v>5734</v>
      </c>
      <c r="DA76" s="14">
        <f t="shared" si="28"/>
        <v>7108</v>
      </c>
      <c r="DB76" s="14">
        <v>5958</v>
      </c>
      <c r="DC76" s="14">
        <f t="shared" si="29"/>
        <v>1150</v>
      </c>
      <c r="DD76" s="14">
        <v>9797</v>
      </c>
      <c r="DE76" s="14">
        <f t="shared" si="34"/>
        <v>6759</v>
      </c>
      <c r="DF76" s="32"/>
      <c r="DG76" s="32"/>
      <c r="DH76" s="32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32"/>
      <c r="DT76" s="14"/>
      <c r="DU76" s="14"/>
      <c r="DV76" s="14"/>
      <c r="DW76" s="32"/>
      <c r="DX76" s="32"/>
      <c r="EK76" s="14"/>
      <c r="EL76" s="39"/>
      <c r="EM76" s="39"/>
      <c r="EO76" s="39"/>
      <c r="EP76" s="39"/>
      <c r="EQ76" s="39"/>
    </row>
    <row r="77" spans="1:147" x14ac:dyDescent="0.3">
      <c r="A77" s="16">
        <v>1957</v>
      </c>
      <c r="B77" s="14">
        <v>10163</v>
      </c>
      <c r="C77" s="14">
        <v>6122</v>
      </c>
      <c r="D77" s="14">
        <f t="shared" si="0"/>
        <v>1552</v>
      </c>
      <c r="E77" s="14">
        <v>1753</v>
      </c>
      <c r="F77" s="14">
        <v>-201</v>
      </c>
      <c r="G77" s="14">
        <f t="shared" si="1"/>
        <v>1017</v>
      </c>
      <c r="H77" s="14">
        <v>211</v>
      </c>
      <c r="I77" s="14">
        <v>806</v>
      </c>
      <c r="J77" s="14">
        <f t="shared" si="35"/>
        <v>633</v>
      </c>
      <c r="K77" s="14">
        <v>523</v>
      </c>
      <c r="L77" s="14">
        <v>110</v>
      </c>
      <c r="M77" s="14">
        <v>110</v>
      </c>
      <c r="N77" s="14">
        <f t="shared" si="2"/>
        <v>0</v>
      </c>
      <c r="O77" s="14">
        <f t="shared" si="3"/>
        <v>839</v>
      </c>
      <c r="P77" s="14">
        <v>27</v>
      </c>
      <c r="Q77" s="14">
        <v>812</v>
      </c>
      <c r="R77" s="14"/>
      <c r="S77" s="16">
        <v>1957</v>
      </c>
      <c r="T77" s="14">
        <f t="shared" si="4"/>
        <v>10163</v>
      </c>
      <c r="U77" s="14">
        <f t="shared" si="5"/>
        <v>6390</v>
      </c>
      <c r="V77" s="14">
        <v>5922</v>
      </c>
      <c r="W77" s="14">
        <v>468</v>
      </c>
      <c r="X77" s="14">
        <f t="shared" si="30"/>
        <v>2233</v>
      </c>
      <c r="Y77" s="14">
        <v>1653</v>
      </c>
      <c r="Z77" s="14">
        <v>158</v>
      </c>
      <c r="AA77" s="14">
        <f t="shared" si="6"/>
        <v>1495</v>
      </c>
      <c r="AB77" s="14">
        <v>580</v>
      </c>
      <c r="AC77" s="14">
        <v>13</v>
      </c>
      <c r="AD77" s="14">
        <f t="shared" si="7"/>
        <v>567</v>
      </c>
      <c r="AE77" s="14">
        <v>120</v>
      </c>
      <c r="AF77" s="14">
        <v>1420</v>
      </c>
      <c r="AH77" s="16">
        <v>1957</v>
      </c>
      <c r="AI77" s="14">
        <v>10982</v>
      </c>
      <c r="AJ77" s="14">
        <f t="shared" si="8"/>
        <v>207</v>
      </c>
      <c r="AK77" s="14">
        <v>6</v>
      </c>
      <c r="AL77" s="14">
        <v>93</v>
      </c>
      <c r="AM77" s="14">
        <v>108</v>
      </c>
      <c r="AN77" s="14">
        <v>690</v>
      </c>
      <c r="AO77" s="14">
        <f t="shared" si="9"/>
        <v>8202</v>
      </c>
      <c r="AP77" s="14">
        <v>911</v>
      </c>
      <c r="AQ77" s="14">
        <v>7291</v>
      </c>
      <c r="AR77" s="14">
        <f t="shared" si="10"/>
        <v>285</v>
      </c>
      <c r="AS77" s="14">
        <v>165</v>
      </c>
      <c r="AT77" s="14">
        <v>120</v>
      </c>
      <c r="AU77" s="14">
        <f t="shared" si="11"/>
        <v>1598</v>
      </c>
      <c r="AV77" s="14"/>
      <c r="AW77" s="16">
        <v>1957</v>
      </c>
      <c r="AX77" s="14">
        <f t="shared" si="12"/>
        <v>10982</v>
      </c>
      <c r="AY77" s="14">
        <f t="shared" si="13"/>
        <v>148</v>
      </c>
      <c r="AZ77" s="14">
        <v>132</v>
      </c>
      <c r="BA77" s="14">
        <v>132</v>
      </c>
      <c r="BB77" s="14">
        <v>0</v>
      </c>
      <c r="BC77" s="14">
        <v>16</v>
      </c>
      <c r="BD77" s="14">
        <v>16</v>
      </c>
      <c r="BE77" s="14">
        <v>0</v>
      </c>
      <c r="BF77" s="14">
        <v>7534</v>
      </c>
      <c r="BG77" s="14">
        <v>481</v>
      </c>
      <c r="BH77" s="14">
        <f t="shared" si="14"/>
        <v>7053</v>
      </c>
      <c r="BI77" s="14">
        <v>3300</v>
      </c>
      <c r="BK77" s="16">
        <v>1957</v>
      </c>
      <c r="BL77" s="14">
        <v>17238</v>
      </c>
      <c r="BM77" s="14">
        <v>3332</v>
      </c>
      <c r="BN77" s="14">
        <v>275</v>
      </c>
      <c r="BO77" s="14">
        <v>839</v>
      </c>
      <c r="BP77" s="14">
        <v>1943</v>
      </c>
      <c r="BQ77" s="14">
        <f t="shared" si="15"/>
        <v>275</v>
      </c>
      <c r="BR77" s="14">
        <v>1114</v>
      </c>
      <c r="BS77" s="14">
        <f t="shared" si="31"/>
        <v>9623</v>
      </c>
      <c r="BT77" s="14">
        <v>1098</v>
      </c>
      <c r="BU77" s="14">
        <v>8525</v>
      </c>
      <c r="BV77" s="14">
        <f t="shared" si="16"/>
        <v>2296</v>
      </c>
      <c r="BW77" s="14">
        <v>1791</v>
      </c>
      <c r="BX77" s="14">
        <v>505</v>
      </c>
      <c r="BY77" s="14">
        <f t="shared" si="32"/>
        <v>873</v>
      </c>
      <c r="CA77" s="16">
        <v>1957</v>
      </c>
      <c r="CB77" s="14">
        <f t="shared" si="17"/>
        <v>17238</v>
      </c>
      <c r="CC77" s="14">
        <f t="shared" si="18"/>
        <v>7901</v>
      </c>
      <c r="CD77" s="14">
        <v>6329</v>
      </c>
      <c r="CE77" s="14">
        <v>6110</v>
      </c>
      <c r="CF77" s="14">
        <f t="shared" si="19"/>
        <v>219</v>
      </c>
      <c r="CG77" s="14">
        <v>1572</v>
      </c>
      <c r="CH77" s="14">
        <v>1523</v>
      </c>
      <c r="CI77" s="14">
        <f t="shared" si="20"/>
        <v>49</v>
      </c>
      <c r="CJ77" s="14">
        <v>6656</v>
      </c>
      <c r="CK77" s="14">
        <v>2140</v>
      </c>
      <c r="CL77" s="14">
        <f t="shared" si="21"/>
        <v>4516</v>
      </c>
      <c r="CM77" s="14">
        <v>2681</v>
      </c>
      <c r="CO77" s="16">
        <v>1957</v>
      </c>
      <c r="CP77" s="14">
        <v>32003</v>
      </c>
      <c r="CQ77" s="14">
        <f t="shared" si="22"/>
        <v>6403</v>
      </c>
      <c r="CR77" s="14">
        <f t="shared" si="23"/>
        <v>22198</v>
      </c>
      <c r="CS77" s="14">
        <f t="shared" si="24"/>
        <v>3356</v>
      </c>
      <c r="CT77" s="14">
        <f t="shared" si="25"/>
        <v>18842</v>
      </c>
      <c r="CU77" s="14">
        <f t="shared" si="26"/>
        <v>3402</v>
      </c>
      <c r="CW77" s="16">
        <v>1957</v>
      </c>
      <c r="CX77" s="14">
        <f t="shared" si="27"/>
        <v>32003</v>
      </c>
      <c r="CY77" s="14">
        <f t="shared" si="33"/>
        <v>14046</v>
      </c>
      <c r="CZ77" s="14">
        <v>6094</v>
      </c>
      <c r="DA77" s="14">
        <f t="shared" si="28"/>
        <v>7952</v>
      </c>
      <c r="DB77" s="14">
        <v>6400</v>
      </c>
      <c r="DC77" s="14">
        <f t="shared" si="29"/>
        <v>1552</v>
      </c>
      <c r="DD77" s="14">
        <v>10878</v>
      </c>
      <c r="DE77" s="14">
        <f t="shared" si="34"/>
        <v>7079</v>
      </c>
      <c r="DF77" s="32"/>
      <c r="DG77" s="32"/>
      <c r="DH77" s="32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32"/>
      <c r="DT77" s="14"/>
      <c r="DU77" s="14"/>
      <c r="DV77" s="14"/>
      <c r="DW77" s="32"/>
      <c r="DX77" s="32"/>
      <c r="EK77" s="14"/>
      <c r="EL77" s="39"/>
      <c r="EM77" s="39"/>
      <c r="EO77" s="39"/>
      <c r="EP77" s="39"/>
      <c r="EQ77" s="39"/>
    </row>
    <row r="78" spans="1:147" x14ac:dyDescent="0.3">
      <c r="A78" s="16">
        <v>1958</v>
      </c>
      <c r="B78" s="14">
        <v>11248</v>
      </c>
      <c r="C78" s="14">
        <v>5128</v>
      </c>
      <c r="D78" s="14">
        <f t="shared" si="0"/>
        <v>2383</v>
      </c>
      <c r="E78" s="14">
        <v>2397</v>
      </c>
      <c r="F78" s="14">
        <v>-14</v>
      </c>
      <c r="G78" s="14">
        <f t="shared" si="1"/>
        <v>1950</v>
      </c>
      <c r="H78" s="14">
        <v>644</v>
      </c>
      <c r="I78" s="14">
        <v>1306</v>
      </c>
      <c r="J78" s="14">
        <f t="shared" si="35"/>
        <v>749</v>
      </c>
      <c r="K78" s="14">
        <v>571</v>
      </c>
      <c r="L78" s="14">
        <v>178</v>
      </c>
      <c r="M78" s="14">
        <v>177</v>
      </c>
      <c r="N78" s="14">
        <f t="shared" si="2"/>
        <v>1</v>
      </c>
      <c r="O78" s="14">
        <f t="shared" si="3"/>
        <v>1038</v>
      </c>
      <c r="P78" s="14">
        <v>64</v>
      </c>
      <c r="Q78" s="14">
        <v>974</v>
      </c>
      <c r="R78" s="14"/>
      <c r="S78" s="16">
        <v>1958</v>
      </c>
      <c r="T78" s="14">
        <f t="shared" si="4"/>
        <v>11248</v>
      </c>
      <c r="U78" s="14">
        <f t="shared" si="5"/>
        <v>6938</v>
      </c>
      <c r="V78" s="14">
        <v>6423</v>
      </c>
      <c r="W78" s="14">
        <v>515</v>
      </c>
      <c r="X78" s="14">
        <f t="shared" si="30"/>
        <v>2634</v>
      </c>
      <c r="Y78" s="14">
        <v>1933</v>
      </c>
      <c r="Z78" s="14">
        <v>288</v>
      </c>
      <c r="AA78" s="14">
        <f t="shared" si="6"/>
        <v>1645</v>
      </c>
      <c r="AB78" s="14">
        <v>701</v>
      </c>
      <c r="AC78" s="14">
        <v>7</v>
      </c>
      <c r="AD78" s="14">
        <f t="shared" si="7"/>
        <v>694</v>
      </c>
      <c r="AE78" s="14">
        <v>149</v>
      </c>
      <c r="AF78" s="14">
        <v>1527</v>
      </c>
      <c r="AH78" s="16">
        <v>1958</v>
      </c>
      <c r="AI78" s="14">
        <v>12756</v>
      </c>
      <c r="AJ78" s="14">
        <f t="shared" si="8"/>
        <v>188</v>
      </c>
      <c r="AK78" s="14">
        <v>4</v>
      </c>
      <c r="AL78" s="14">
        <v>68</v>
      </c>
      <c r="AM78" s="14">
        <v>116</v>
      </c>
      <c r="AN78" s="14">
        <v>560</v>
      </c>
      <c r="AO78" s="14">
        <f t="shared" si="9"/>
        <v>9784</v>
      </c>
      <c r="AP78" s="14">
        <v>1042</v>
      </c>
      <c r="AQ78" s="14">
        <v>8742</v>
      </c>
      <c r="AR78" s="14">
        <f t="shared" si="10"/>
        <v>482</v>
      </c>
      <c r="AS78" s="14">
        <v>314</v>
      </c>
      <c r="AT78" s="14">
        <v>168</v>
      </c>
      <c r="AU78" s="14">
        <f t="shared" si="11"/>
        <v>1742</v>
      </c>
      <c r="AV78" s="14"/>
      <c r="AW78" s="16">
        <v>1958</v>
      </c>
      <c r="AX78" s="14">
        <f t="shared" si="12"/>
        <v>12756</v>
      </c>
      <c r="AY78" s="14">
        <f t="shared" si="13"/>
        <v>189</v>
      </c>
      <c r="AZ78" s="14">
        <v>175</v>
      </c>
      <c r="BA78" s="14">
        <v>175</v>
      </c>
      <c r="BB78" s="14">
        <v>0</v>
      </c>
      <c r="BC78" s="14">
        <v>14</v>
      </c>
      <c r="BD78" s="14">
        <v>14</v>
      </c>
      <c r="BE78" s="14">
        <v>0</v>
      </c>
      <c r="BF78" s="14">
        <v>8953</v>
      </c>
      <c r="BG78" s="14">
        <v>176</v>
      </c>
      <c r="BH78" s="14">
        <f t="shared" si="14"/>
        <v>8777</v>
      </c>
      <c r="BI78" s="14">
        <v>3614</v>
      </c>
      <c r="BK78" s="16">
        <v>1958</v>
      </c>
      <c r="BL78" s="14">
        <v>19585</v>
      </c>
      <c r="BM78" s="14">
        <v>4229</v>
      </c>
      <c r="BN78" s="14">
        <v>827</v>
      </c>
      <c r="BO78" s="14">
        <v>848</v>
      </c>
      <c r="BP78" s="14">
        <v>2254</v>
      </c>
      <c r="BQ78" s="14">
        <f t="shared" si="15"/>
        <v>300</v>
      </c>
      <c r="BR78" s="14">
        <v>1556</v>
      </c>
      <c r="BS78" s="14">
        <f t="shared" si="31"/>
        <v>10270</v>
      </c>
      <c r="BT78" s="14">
        <v>1277</v>
      </c>
      <c r="BU78" s="14">
        <v>8993</v>
      </c>
      <c r="BV78" s="14">
        <f t="shared" si="16"/>
        <v>2624</v>
      </c>
      <c r="BW78" s="14">
        <v>1819</v>
      </c>
      <c r="BX78" s="14">
        <v>805</v>
      </c>
      <c r="BY78" s="14">
        <f t="shared" si="32"/>
        <v>906</v>
      </c>
      <c r="CA78" s="16">
        <v>1958</v>
      </c>
      <c r="CB78" s="14">
        <f t="shared" si="17"/>
        <v>19585</v>
      </c>
      <c r="CC78" s="14">
        <f t="shared" si="18"/>
        <v>8560</v>
      </c>
      <c r="CD78" s="14">
        <v>6544</v>
      </c>
      <c r="CE78" s="14">
        <v>6309</v>
      </c>
      <c r="CF78" s="14">
        <f t="shared" si="19"/>
        <v>235</v>
      </c>
      <c r="CG78" s="14">
        <v>2016</v>
      </c>
      <c r="CH78" s="14">
        <v>1942</v>
      </c>
      <c r="CI78" s="14">
        <f t="shared" si="20"/>
        <v>74</v>
      </c>
      <c r="CJ78" s="14">
        <v>8006</v>
      </c>
      <c r="CK78" s="14">
        <v>2354</v>
      </c>
      <c r="CL78" s="14">
        <f t="shared" si="21"/>
        <v>5652</v>
      </c>
      <c r="CM78" s="14">
        <v>3019</v>
      </c>
      <c r="CO78" s="16">
        <v>1958</v>
      </c>
      <c r="CP78" s="14">
        <v>36130</v>
      </c>
      <c r="CQ78" s="14">
        <f t="shared" si="22"/>
        <v>5959</v>
      </c>
      <c r="CR78" s="14">
        <f t="shared" si="23"/>
        <v>26503</v>
      </c>
      <c r="CS78" s="14">
        <f t="shared" si="24"/>
        <v>4499</v>
      </c>
      <c r="CT78" s="14">
        <f t="shared" si="25"/>
        <v>22004</v>
      </c>
      <c r="CU78" s="14">
        <f t="shared" si="26"/>
        <v>3668</v>
      </c>
      <c r="CW78" s="16">
        <v>1958</v>
      </c>
      <c r="CX78" s="14">
        <f t="shared" si="27"/>
        <v>36130</v>
      </c>
      <c r="CY78" s="14">
        <f t="shared" si="33"/>
        <v>15349</v>
      </c>
      <c r="CZ78" s="14">
        <v>6614</v>
      </c>
      <c r="DA78" s="14">
        <f t="shared" si="28"/>
        <v>8735</v>
      </c>
      <c r="DB78" s="14">
        <v>6772</v>
      </c>
      <c r="DC78" s="14">
        <f t="shared" si="29"/>
        <v>1963</v>
      </c>
      <c r="DD78" s="14">
        <v>13031</v>
      </c>
      <c r="DE78" s="14">
        <f t="shared" si="34"/>
        <v>7750</v>
      </c>
      <c r="DF78" s="32"/>
      <c r="DG78" s="32"/>
      <c r="DH78" s="32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32"/>
      <c r="DT78" s="14"/>
      <c r="DU78" s="14"/>
      <c r="DV78" s="14"/>
      <c r="DW78" s="32"/>
      <c r="DX78" s="32"/>
      <c r="EK78" s="14"/>
      <c r="EL78" s="39"/>
      <c r="EM78" s="39"/>
      <c r="EO78" s="39"/>
      <c r="EP78" s="39"/>
      <c r="EQ78" s="39"/>
    </row>
    <row r="79" spans="1:147" x14ac:dyDescent="0.3">
      <c r="A79" s="16">
        <v>1959</v>
      </c>
      <c r="B79" s="14">
        <v>12299</v>
      </c>
      <c r="C79" s="14">
        <v>5911</v>
      </c>
      <c r="D79" s="14">
        <f t="shared" si="0"/>
        <v>1479</v>
      </c>
      <c r="E79" s="14">
        <v>1534</v>
      </c>
      <c r="F79" s="14">
        <v>-55</v>
      </c>
      <c r="G79" s="14">
        <f t="shared" si="1"/>
        <v>2848</v>
      </c>
      <c r="H79" s="14">
        <v>467</v>
      </c>
      <c r="I79" s="14">
        <v>2381</v>
      </c>
      <c r="J79" s="14">
        <f t="shared" si="35"/>
        <v>1145</v>
      </c>
      <c r="K79" s="14">
        <v>859</v>
      </c>
      <c r="L79" s="14">
        <v>286</v>
      </c>
      <c r="M79" s="14">
        <v>275</v>
      </c>
      <c r="N79" s="14">
        <f t="shared" si="2"/>
        <v>11</v>
      </c>
      <c r="O79" s="14">
        <f t="shared" si="3"/>
        <v>916</v>
      </c>
      <c r="P79" s="14">
        <v>19</v>
      </c>
      <c r="Q79" s="14">
        <v>897</v>
      </c>
      <c r="R79" s="14"/>
      <c r="S79" s="16">
        <v>1959</v>
      </c>
      <c r="T79" s="14">
        <f t="shared" si="4"/>
        <v>12299</v>
      </c>
      <c r="U79" s="14">
        <f t="shared" si="5"/>
        <v>7602</v>
      </c>
      <c r="V79" s="14">
        <v>7054</v>
      </c>
      <c r="W79" s="14">
        <v>548</v>
      </c>
      <c r="X79" s="14">
        <f t="shared" si="30"/>
        <v>2953</v>
      </c>
      <c r="Y79" s="14">
        <v>2292</v>
      </c>
      <c r="Z79" s="14">
        <v>256</v>
      </c>
      <c r="AA79" s="14">
        <f t="shared" si="6"/>
        <v>2036</v>
      </c>
      <c r="AB79" s="14">
        <v>661</v>
      </c>
      <c r="AC79" s="14">
        <v>10</v>
      </c>
      <c r="AD79" s="14">
        <f t="shared" si="7"/>
        <v>651</v>
      </c>
      <c r="AE79" s="14">
        <v>145</v>
      </c>
      <c r="AF79" s="14">
        <v>1599</v>
      </c>
      <c r="AH79" s="16">
        <v>1959</v>
      </c>
      <c r="AI79" s="14">
        <v>14649</v>
      </c>
      <c r="AJ79" s="14">
        <f t="shared" si="8"/>
        <v>275</v>
      </c>
      <c r="AK79" s="14">
        <v>27</v>
      </c>
      <c r="AL79" s="14">
        <v>101</v>
      </c>
      <c r="AM79" s="14">
        <v>147</v>
      </c>
      <c r="AN79" s="14">
        <v>339</v>
      </c>
      <c r="AO79" s="14">
        <f t="shared" si="9"/>
        <v>11736</v>
      </c>
      <c r="AP79" s="14">
        <v>1231</v>
      </c>
      <c r="AQ79" s="14">
        <v>10505</v>
      </c>
      <c r="AR79" s="14">
        <f t="shared" si="10"/>
        <v>455</v>
      </c>
      <c r="AS79" s="14">
        <v>265</v>
      </c>
      <c r="AT79" s="14">
        <v>190</v>
      </c>
      <c r="AU79" s="14">
        <f t="shared" si="11"/>
        <v>1844</v>
      </c>
      <c r="AV79" s="14"/>
      <c r="AW79" s="16">
        <v>1959</v>
      </c>
      <c r="AX79" s="14">
        <f t="shared" si="12"/>
        <v>14649</v>
      </c>
      <c r="AY79" s="14">
        <f t="shared" si="13"/>
        <v>173</v>
      </c>
      <c r="AZ79" s="14">
        <v>163</v>
      </c>
      <c r="BA79" s="14">
        <v>163</v>
      </c>
      <c r="BB79" s="14">
        <v>0</v>
      </c>
      <c r="BC79" s="14">
        <v>10</v>
      </c>
      <c r="BD79" s="14">
        <v>10</v>
      </c>
      <c r="BE79" s="14">
        <v>0</v>
      </c>
      <c r="BF79" s="14">
        <v>10144</v>
      </c>
      <c r="BG79" s="14">
        <v>393</v>
      </c>
      <c r="BH79" s="14">
        <f t="shared" si="14"/>
        <v>9751</v>
      </c>
      <c r="BI79" s="14">
        <v>4332</v>
      </c>
      <c r="BK79" s="16">
        <v>1959</v>
      </c>
      <c r="BL79" s="14">
        <v>23187</v>
      </c>
      <c r="BM79" s="14">
        <v>4664</v>
      </c>
      <c r="BN79" s="14">
        <v>833</v>
      </c>
      <c r="BO79" s="14">
        <v>982</v>
      </c>
      <c r="BP79" s="14">
        <v>2524</v>
      </c>
      <c r="BQ79" s="14">
        <f t="shared" si="15"/>
        <v>325</v>
      </c>
      <c r="BR79" s="14">
        <v>2329</v>
      </c>
      <c r="BS79" s="14">
        <f t="shared" si="31"/>
        <v>12418</v>
      </c>
      <c r="BT79" s="14">
        <v>1454</v>
      </c>
      <c r="BU79" s="14">
        <v>10964</v>
      </c>
      <c r="BV79" s="14">
        <f t="shared" si="16"/>
        <v>2779</v>
      </c>
      <c r="BW79" s="14">
        <v>1639</v>
      </c>
      <c r="BX79" s="14">
        <v>1140</v>
      </c>
      <c r="BY79" s="14">
        <f t="shared" si="32"/>
        <v>997</v>
      </c>
      <c r="CA79" s="16">
        <v>1959</v>
      </c>
      <c r="CB79" s="14">
        <f t="shared" si="17"/>
        <v>23187</v>
      </c>
      <c r="CC79" s="14">
        <f t="shared" si="18"/>
        <v>9746</v>
      </c>
      <c r="CD79" s="14">
        <v>8076</v>
      </c>
      <c r="CE79" s="14">
        <v>7765</v>
      </c>
      <c r="CF79" s="14">
        <f t="shared" si="19"/>
        <v>311</v>
      </c>
      <c r="CG79" s="14">
        <v>1670</v>
      </c>
      <c r="CH79" s="14">
        <v>1537</v>
      </c>
      <c r="CI79" s="14">
        <f t="shared" si="20"/>
        <v>133</v>
      </c>
      <c r="CJ79" s="14">
        <v>9972</v>
      </c>
      <c r="CK79" s="14">
        <v>2604</v>
      </c>
      <c r="CL79" s="14">
        <f t="shared" si="21"/>
        <v>7368</v>
      </c>
      <c r="CM79" s="14">
        <v>3469</v>
      </c>
      <c r="CO79" s="16">
        <v>1959</v>
      </c>
      <c r="CP79" s="14">
        <v>41705</v>
      </c>
      <c r="CQ79" s="14">
        <f t="shared" si="22"/>
        <v>6771</v>
      </c>
      <c r="CR79" s="14">
        <f t="shared" si="23"/>
        <v>31149</v>
      </c>
      <c r="CS79" s="14">
        <f t="shared" si="24"/>
        <v>4147</v>
      </c>
      <c r="CT79" s="14">
        <f t="shared" si="25"/>
        <v>27002</v>
      </c>
      <c r="CU79" s="14">
        <f t="shared" si="26"/>
        <v>3785</v>
      </c>
      <c r="CW79" s="16">
        <v>1959</v>
      </c>
      <c r="CX79" s="14">
        <f t="shared" si="27"/>
        <v>41705</v>
      </c>
      <c r="CY79" s="14">
        <f t="shared" si="33"/>
        <v>17080</v>
      </c>
      <c r="CZ79" s="14">
        <v>7250</v>
      </c>
      <c r="DA79" s="14">
        <f t="shared" si="28"/>
        <v>9830</v>
      </c>
      <c r="DB79" s="14">
        <v>8273</v>
      </c>
      <c r="DC79" s="14">
        <f t="shared" si="29"/>
        <v>1557</v>
      </c>
      <c r="DD79" s="14">
        <v>15710</v>
      </c>
      <c r="DE79" s="14">
        <f t="shared" si="34"/>
        <v>8915</v>
      </c>
      <c r="DF79" s="32"/>
      <c r="DG79" s="32"/>
      <c r="DH79" s="32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32"/>
      <c r="DT79" s="14"/>
      <c r="DU79" s="14"/>
      <c r="DV79" s="14"/>
      <c r="DW79" s="32"/>
      <c r="DX79" s="32"/>
      <c r="EK79" s="14"/>
      <c r="EL79" s="39"/>
      <c r="EM79" s="39"/>
      <c r="EO79" s="39"/>
      <c r="EP79" s="39"/>
      <c r="EQ79" s="39"/>
    </row>
    <row r="80" spans="1:147" x14ac:dyDescent="0.3">
      <c r="A80" s="16">
        <v>1960</v>
      </c>
      <c r="B80" s="14">
        <v>13021</v>
      </c>
      <c r="C80" s="14">
        <v>5750</v>
      </c>
      <c r="D80" s="14">
        <f t="shared" si="0"/>
        <v>1713</v>
      </c>
      <c r="E80" s="14">
        <v>1383</v>
      </c>
      <c r="F80" s="14">
        <v>330</v>
      </c>
      <c r="G80" s="14">
        <f t="shared" si="1"/>
        <v>3303</v>
      </c>
      <c r="H80" s="14">
        <v>562</v>
      </c>
      <c r="I80" s="14">
        <v>2741</v>
      </c>
      <c r="J80" s="14">
        <f t="shared" si="35"/>
        <v>1140</v>
      </c>
      <c r="K80" s="14">
        <v>934</v>
      </c>
      <c r="L80" s="14">
        <v>206</v>
      </c>
      <c r="M80" s="14">
        <v>202</v>
      </c>
      <c r="N80" s="14">
        <f t="shared" si="2"/>
        <v>4</v>
      </c>
      <c r="O80" s="14">
        <f t="shared" si="3"/>
        <v>1115</v>
      </c>
      <c r="P80" s="14">
        <v>21</v>
      </c>
      <c r="Q80" s="14">
        <v>1094</v>
      </c>
      <c r="R80" s="14"/>
      <c r="S80" s="16">
        <v>1960</v>
      </c>
      <c r="T80" s="14">
        <f t="shared" si="4"/>
        <v>13021</v>
      </c>
      <c r="U80" s="14">
        <f t="shared" si="5"/>
        <v>8212</v>
      </c>
      <c r="V80" s="14">
        <v>7630</v>
      </c>
      <c r="W80" s="14">
        <v>582</v>
      </c>
      <c r="X80" s="14">
        <f t="shared" si="30"/>
        <v>2804</v>
      </c>
      <c r="Y80" s="14">
        <v>2285</v>
      </c>
      <c r="Z80" s="14">
        <v>217</v>
      </c>
      <c r="AA80" s="14">
        <f t="shared" si="6"/>
        <v>2068</v>
      </c>
      <c r="AB80" s="14">
        <v>519</v>
      </c>
      <c r="AC80" s="14">
        <v>8</v>
      </c>
      <c r="AD80" s="14">
        <f t="shared" si="7"/>
        <v>511</v>
      </c>
      <c r="AE80" s="14">
        <v>189</v>
      </c>
      <c r="AF80" s="14">
        <v>1816</v>
      </c>
      <c r="AH80" s="16">
        <v>1960</v>
      </c>
      <c r="AI80" s="14">
        <v>19547</v>
      </c>
      <c r="AJ80" s="14">
        <f t="shared" si="8"/>
        <v>391</v>
      </c>
      <c r="AK80" s="14">
        <v>21</v>
      </c>
      <c r="AL80" s="14">
        <v>136</v>
      </c>
      <c r="AM80" s="14">
        <v>234</v>
      </c>
      <c r="AN80" s="14">
        <v>762</v>
      </c>
      <c r="AO80" s="14">
        <f t="shared" si="9"/>
        <v>15955</v>
      </c>
      <c r="AP80" s="14">
        <v>1420</v>
      </c>
      <c r="AQ80" s="14">
        <v>14535</v>
      </c>
      <c r="AR80" s="14">
        <f t="shared" si="10"/>
        <v>524</v>
      </c>
      <c r="AS80" s="14">
        <v>275</v>
      </c>
      <c r="AT80" s="14">
        <v>249</v>
      </c>
      <c r="AU80" s="14">
        <f t="shared" si="11"/>
        <v>1915</v>
      </c>
      <c r="AV80" s="14"/>
      <c r="AW80" s="16">
        <v>1960</v>
      </c>
      <c r="AX80" s="14">
        <f t="shared" si="12"/>
        <v>19547</v>
      </c>
      <c r="AY80" s="14">
        <f t="shared" si="13"/>
        <v>178</v>
      </c>
      <c r="AZ80" s="14">
        <v>169</v>
      </c>
      <c r="BA80" s="14">
        <v>169</v>
      </c>
      <c r="BB80" s="14">
        <v>0</v>
      </c>
      <c r="BC80" s="14">
        <v>9</v>
      </c>
      <c r="BD80" s="14">
        <v>9</v>
      </c>
      <c r="BE80" s="14">
        <v>0</v>
      </c>
      <c r="BF80" s="14">
        <v>14374</v>
      </c>
      <c r="BG80" s="14">
        <v>230</v>
      </c>
      <c r="BH80" s="14">
        <f t="shared" si="14"/>
        <v>14144</v>
      </c>
      <c r="BI80" s="14">
        <v>4995</v>
      </c>
      <c r="BK80" s="16">
        <v>1960</v>
      </c>
      <c r="BL80" s="14">
        <v>26717</v>
      </c>
      <c r="BM80" s="14">
        <v>3901</v>
      </c>
      <c r="BN80" s="14">
        <v>224</v>
      </c>
      <c r="BO80" s="14">
        <v>923</v>
      </c>
      <c r="BP80" s="14">
        <v>2442</v>
      </c>
      <c r="BQ80" s="14">
        <f t="shared" si="15"/>
        <v>312</v>
      </c>
      <c r="BR80" s="14">
        <v>2937</v>
      </c>
      <c r="BS80" s="14">
        <f t="shared" si="31"/>
        <v>14874</v>
      </c>
      <c r="BT80" s="14">
        <v>1624</v>
      </c>
      <c r="BU80" s="14">
        <v>13250</v>
      </c>
      <c r="BV80" s="14">
        <f t="shared" si="16"/>
        <v>3816</v>
      </c>
      <c r="BW80" s="14">
        <v>2288</v>
      </c>
      <c r="BX80" s="14">
        <v>1528</v>
      </c>
      <c r="BY80" s="14">
        <f t="shared" si="32"/>
        <v>1189</v>
      </c>
      <c r="CA80" s="16">
        <v>1960</v>
      </c>
      <c r="CB80" s="14">
        <f t="shared" si="17"/>
        <v>26717</v>
      </c>
      <c r="CC80" s="14">
        <f t="shared" si="18"/>
        <v>10386</v>
      </c>
      <c r="CD80" s="14">
        <v>8952</v>
      </c>
      <c r="CE80" s="14">
        <v>8628</v>
      </c>
      <c r="CF80" s="14">
        <f t="shared" si="19"/>
        <v>324</v>
      </c>
      <c r="CG80" s="14">
        <v>1434</v>
      </c>
      <c r="CH80" s="14">
        <v>1378</v>
      </c>
      <c r="CI80" s="14">
        <f t="shared" si="20"/>
        <v>56</v>
      </c>
      <c r="CJ80" s="14">
        <v>12427</v>
      </c>
      <c r="CK80" s="14">
        <v>3011</v>
      </c>
      <c r="CL80" s="14">
        <f t="shared" si="21"/>
        <v>9416</v>
      </c>
      <c r="CM80" s="14">
        <v>3904</v>
      </c>
      <c r="CO80" s="16">
        <v>1960</v>
      </c>
      <c r="CP80" s="14">
        <v>48896</v>
      </c>
      <c r="CQ80" s="14">
        <f t="shared" si="22"/>
        <v>5995</v>
      </c>
      <c r="CR80" s="14">
        <f t="shared" si="23"/>
        <v>39544</v>
      </c>
      <c r="CS80" s="14">
        <f t="shared" si="24"/>
        <v>5412</v>
      </c>
      <c r="CT80" s="14">
        <f t="shared" si="25"/>
        <v>34132</v>
      </c>
      <c r="CU80" s="14">
        <f t="shared" si="26"/>
        <v>3357</v>
      </c>
      <c r="CW80" s="16">
        <v>1960</v>
      </c>
      <c r="CX80" s="14">
        <f t="shared" si="27"/>
        <v>48896</v>
      </c>
      <c r="CY80" s="14">
        <f t="shared" si="33"/>
        <v>18346</v>
      </c>
      <c r="CZ80" s="14">
        <v>7874</v>
      </c>
      <c r="DA80" s="14">
        <f t="shared" si="28"/>
        <v>10472</v>
      </c>
      <c r="DB80" s="14">
        <v>9077</v>
      </c>
      <c r="DC80" s="14">
        <f t="shared" si="29"/>
        <v>1395</v>
      </c>
      <c r="DD80" s="14">
        <v>21445</v>
      </c>
      <c r="DE80" s="14">
        <f t="shared" si="34"/>
        <v>9105</v>
      </c>
      <c r="DF80" s="32"/>
      <c r="DG80" s="32"/>
      <c r="DH80" s="32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32"/>
      <c r="DT80" s="14"/>
      <c r="DU80" s="14"/>
      <c r="DV80" s="14"/>
      <c r="DW80" s="32"/>
      <c r="DX80" s="32"/>
      <c r="EK80" s="14"/>
      <c r="EL80" s="39"/>
      <c r="EM80" s="39"/>
      <c r="EO80" s="39"/>
      <c r="EP80" s="39"/>
      <c r="EQ80" s="39"/>
    </row>
    <row r="81" spans="1:147" x14ac:dyDescent="0.3">
      <c r="A81" s="16">
        <v>1961</v>
      </c>
      <c r="B81" s="14">
        <v>14547</v>
      </c>
      <c r="C81" s="14">
        <v>5501</v>
      </c>
      <c r="D81" s="14">
        <f t="shared" si="0"/>
        <v>1292</v>
      </c>
      <c r="E81" s="14">
        <v>916</v>
      </c>
      <c r="F81" s="14">
        <v>376</v>
      </c>
      <c r="G81" s="14">
        <f t="shared" si="1"/>
        <v>5434</v>
      </c>
      <c r="H81" s="14">
        <v>839</v>
      </c>
      <c r="I81" s="14">
        <v>4595</v>
      </c>
      <c r="J81" s="14">
        <f t="shared" si="35"/>
        <v>1187</v>
      </c>
      <c r="K81" s="14">
        <v>1020</v>
      </c>
      <c r="L81" s="14">
        <v>167</v>
      </c>
      <c r="M81" s="14">
        <v>156</v>
      </c>
      <c r="N81" s="14">
        <f t="shared" si="2"/>
        <v>11</v>
      </c>
      <c r="O81" s="14">
        <f t="shared" si="3"/>
        <v>1133</v>
      </c>
      <c r="P81" s="14">
        <v>21</v>
      </c>
      <c r="Q81" s="14">
        <v>1112</v>
      </c>
      <c r="R81" s="14"/>
      <c r="S81" s="16">
        <v>1961</v>
      </c>
      <c r="T81" s="14">
        <f t="shared" si="4"/>
        <v>14547</v>
      </c>
      <c r="U81" s="14">
        <f t="shared" si="5"/>
        <v>8632</v>
      </c>
      <c r="V81" s="14">
        <v>7994</v>
      </c>
      <c r="W81" s="14">
        <v>638</v>
      </c>
      <c r="X81" s="14">
        <f t="shared" si="30"/>
        <v>3065</v>
      </c>
      <c r="Y81" s="14">
        <v>2567</v>
      </c>
      <c r="Z81" s="14">
        <v>349</v>
      </c>
      <c r="AA81" s="14">
        <f t="shared" si="6"/>
        <v>2218</v>
      </c>
      <c r="AB81" s="14">
        <v>498</v>
      </c>
      <c r="AC81" s="14">
        <v>4</v>
      </c>
      <c r="AD81" s="14">
        <f t="shared" si="7"/>
        <v>494</v>
      </c>
      <c r="AE81" s="14">
        <v>181</v>
      </c>
      <c r="AF81" s="14">
        <v>2669</v>
      </c>
      <c r="AH81" s="16">
        <v>1961</v>
      </c>
      <c r="AI81" s="14">
        <v>23054</v>
      </c>
      <c r="AJ81" s="14">
        <f t="shared" si="8"/>
        <v>298</v>
      </c>
      <c r="AK81" s="14">
        <v>77</v>
      </c>
      <c r="AL81" s="14">
        <v>83</v>
      </c>
      <c r="AM81" s="14">
        <v>138</v>
      </c>
      <c r="AN81" s="14">
        <v>665</v>
      </c>
      <c r="AO81" s="14">
        <f t="shared" si="9"/>
        <v>18425</v>
      </c>
      <c r="AP81" s="14">
        <v>1521</v>
      </c>
      <c r="AQ81" s="14">
        <v>16904</v>
      </c>
      <c r="AR81" s="14">
        <f t="shared" si="10"/>
        <v>677</v>
      </c>
      <c r="AS81" s="14">
        <v>438</v>
      </c>
      <c r="AT81" s="14">
        <v>239</v>
      </c>
      <c r="AU81" s="14">
        <f t="shared" si="11"/>
        <v>2989</v>
      </c>
      <c r="AV81" s="14"/>
      <c r="AW81" s="16">
        <v>1961</v>
      </c>
      <c r="AX81" s="14">
        <f t="shared" si="12"/>
        <v>23054</v>
      </c>
      <c r="AY81" s="14">
        <f t="shared" si="13"/>
        <v>175</v>
      </c>
      <c r="AZ81" s="14">
        <v>158</v>
      </c>
      <c r="BA81" s="14">
        <v>158</v>
      </c>
      <c r="BB81" s="14">
        <v>0</v>
      </c>
      <c r="BC81" s="14">
        <v>17</v>
      </c>
      <c r="BD81" s="14">
        <v>17</v>
      </c>
      <c r="BE81" s="14">
        <v>0</v>
      </c>
      <c r="BF81" s="14">
        <v>17227</v>
      </c>
      <c r="BG81" s="14">
        <v>282</v>
      </c>
      <c r="BH81" s="14">
        <f t="shared" si="14"/>
        <v>16945</v>
      </c>
      <c r="BI81" s="14">
        <v>5652</v>
      </c>
      <c r="BK81" s="16">
        <v>1961</v>
      </c>
      <c r="BL81" s="14">
        <v>30338</v>
      </c>
      <c r="BM81" s="14">
        <v>4448</v>
      </c>
      <c r="BN81" s="14">
        <v>317</v>
      </c>
      <c r="BO81" s="14">
        <v>1143</v>
      </c>
      <c r="BP81" s="14">
        <v>2649</v>
      </c>
      <c r="BQ81" s="14">
        <f t="shared" si="15"/>
        <v>339</v>
      </c>
      <c r="BR81" s="14">
        <v>3428</v>
      </c>
      <c r="BS81" s="14">
        <f t="shared" si="31"/>
        <v>16731</v>
      </c>
      <c r="BT81" s="14">
        <v>1932</v>
      </c>
      <c r="BU81" s="14">
        <v>14799</v>
      </c>
      <c r="BV81" s="14">
        <f t="shared" si="16"/>
        <v>4244</v>
      </c>
      <c r="BW81" s="14">
        <v>2527</v>
      </c>
      <c r="BX81" s="14">
        <v>1717</v>
      </c>
      <c r="BY81" s="14">
        <f t="shared" si="32"/>
        <v>1487</v>
      </c>
      <c r="CA81" s="16">
        <v>1961</v>
      </c>
      <c r="CB81" s="14">
        <f t="shared" si="17"/>
        <v>30338</v>
      </c>
      <c r="CC81" s="14">
        <f t="shared" si="18"/>
        <v>11149</v>
      </c>
      <c r="CD81" s="14">
        <v>9534</v>
      </c>
      <c r="CE81" s="14">
        <v>9225</v>
      </c>
      <c r="CF81" s="14">
        <f t="shared" si="19"/>
        <v>309</v>
      </c>
      <c r="CG81" s="14">
        <v>1615</v>
      </c>
      <c r="CH81" s="14">
        <v>1436</v>
      </c>
      <c r="CI81" s="14">
        <f t="shared" si="20"/>
        <v>179</v>
      </c>
      <c r="CJ81" s="14">
        <v>14973</v>
      </c>
      <c r="CK81" s="14">
        <v>3518</v>
      </c>
      <c r="CL81" s="14">
        <f t="shared" si="21"/>
        <v>11455</v>
      </c>
      <c r="CM81" s="14">
        <v>4216</v>
      </c>
      <c r="CO81" s="16">
        <v>1961</v>
      </c>
      <c r="CP81" s="14">
        <v>57480</v>
      </c>
      <c r="CQ81" s="14">
        <f t="shared" si="22"/>
        <v>5895</v>
      </c>
      <c r="CR81" s="14">
        <f t="shared" si="23"/>
        <v>45975</v>
      </c>
      <c r="CS81" s="14">
        <f t="shared" si="24"/>
        <v>5385</v>
      </c>
      <c r="CT81" s="14">
        <f t="shared" si="25"/>
        <v>40590</v>
      </c>
      <c r="CU81" s="14">
        <f t="shared" si="26"/>
        <v>5610</v>
      </c>
      <c r="CW81" s="16">
        <v>1961</v>
      </c>
      <c r="CX81" s="14">
        <f t="shared" si="27"/>
        <v>57480</v>
      </c>
      <c r="CY81" s="14">
        <f t="shared" si="33"/>
        <v>19466</v>
      </c>
      <c r="CZ81" s="14">
        <v>8274</v>
      </c>
      <c r="DA81" s="14">
        <f t="shared" si="28"/>
        <v>11192</v>
      </c>
      <c r="DB81" s="14">
        <v>9735</v>
      </c>
      <c r="DC81" s="14">
        <f t="shared" si="29"/>
        <v>1457</v>
      </c>
      <c r="DD81" s="14">
        <v>26355</v>
      </c>
      <c r="DE81" s="14">
        <f t="shared" si="34"/>
        <v>11659</v>
      </c>
      <c r="DF81" s="32"/>
      <c r="DG81" s="32"/>
      <c r="DH81" s="32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32"/>
      <c r="DT81" s="14"/>
      <c r="DU81" s="14"/>
      <c r="DV81" s="14"/>
      <c r="DW81" s="32"/>
      <c r="DX81" s="32"/>
      <c r="EK81" s="14"/>
      <c r="EL81" s="39"/>
      <c r="EM81" s="39"/>
      <c r="EO81" s="39"/>
      <c r="EP81" s="39"/>
      <c r="EQ81" s="39"/>
    </row>
    <row r="82" spans="1:147" x14ac:dyDescent="0.3">
      <c r="A82" s="16">
        <v>1962</v>
      </c>
      <c r="B82" s="14">
        <v>16041</v>
      </c>
      <c r="C82" s="14">
        <v>5729</v>
      </c>
      <c r="D82" s="14">
        <f t="shared" si="0"/>
        <v>383</v>
      </c>
      <c r="E82" s="14">
        <v>0</v>
      </c>
      <c r="F82" s="14">
        <v>383</v>
      </c>
      <c r="G82" s="14">
        <f t="shared" si="1"/>
        <v>7645</v>
      </c>
      <c r="H82" s="14">
        <v>636</v>
      </c>
      <c r="I82" s="14">
        <v>7009</v>
      </c>
      <c r="J82" s="14">
        <f t="shared" si="35"/>
        <v>1116</v>
      </c>
      <c r="K82" s="14">
        <v>985</v>
      </c>
      <c r="L82" s="14">
        <v>131</v>
      </c>
      <c r="M82" s="14">
        <v>107</v>
      </c>
      <c r="N82" s="14">
        <f t="shared" si="2"/>
        <v>24</v>
      </c>
      <c r="O82" s="14">
        <f t="shared" si="3"/>
        <v>1168</v>
      </c>
      <c r="P82" s="14">
        <v>29</v>
      </c>
      <c r="Q82" s="14">
        <v>1139</v>
      </c>
      <c r="R82" s="14"/>
      <c r="S82" s="16">
        <v>1962</v>
      </c>
      <c r="T82" s="14">
        <f t="shared" si="4"/>
        <v>16041</v>
      </c>
      <c r="U82" s="14">
        <f t="shared" si="5"/>
        <v>9562</v>
      </c>
      <c r="V82" s="14">
        <v>8866</v>
      </c>
      <c r="W82" s="14">
        <v>696</v>
      </c>
      <c r="X82" s="14">
        <f t="shared" si="30"/>
        <v>3336</v>
      </c>
      <c r="Y82" s="14">
        <v>2882</v>
      </c>
      <c r="Z82" s="14">
        <v>347</v>
      </c>
      <c r="AA82" s="14">
        <f t="shared" si="6"/>
        <v>2535</v>
      </c>
      <c r="AB82" s="14">
        <v>454</v>
      </c>
      <c r="AC82" s="14">
        <v>6</v>
      </c>
      <c r="AD82" s="14">
        <f t="shared" si="7"/>
        <v>448</v>
      </c>
      <c r="AE82" s="14">
        <v>208</v>
      </c>
      <c r="AF82" s="14">
        <v>2935</v>
      </c>
      <c r="AH82" s="16">
        <v>1962</v>
      </c>
      <c r="AI82" s="14">
        <v>29975</v>
      </c>
      <c r="AJ82" s="14">
        <f t="shared" si="8"/>
        <v>298</v>
      </c>
      <c r="AK82" s="14">
        <v>66</v>
      </c>
      <c r="AL82" s="14">
        <v>84</v>
      </c>
      <c r="AM82" s="14">
        <v>148</v>
      </c>
      <c r="AN82" s="14">
        <v>803</v>
      </c>
      <c r="AO82" s="14">
        <f t="shared" si="9"/>
        <v>20911</v>
      </c>
      <c r="AP82" s="14">
        <v>1733</v>
      </c>
      <c r="AQ82" s="14">
        <v>19178</v>
      </c>
      <c r="AR82" s="14">
        <f t="shared" si="10"/>
        <v>634</v>
      </c>
      <c r="AS82" s="14">
        <v>427</v>
      </c>
      <c r="AT82" s="14">
        <v>207</v>
      </c>
      <c r="AU82" s="14">
        <f t="shared" si="11"/>
        <v>7329</v>
      </c>
      <c r="AV82" s="14"/>
      <c r="AW82" s="16">
        <v>1962</v>
      </c>
      <c r="AX82" s="14">
        <f t="shared" si="12"/>
        <v>29975</v>
      </c>
      <c r="AY82" s="14">
        <f t="shared" si="13"/>
        <v>201</v>
      </c>
      <c r="AZ82" s="14">
        <v>194</v>
      </c>
      <c r="BA82" s="14">
        <v>194</v>
      </c>
      <c r="BB82" s="14">
        <v>0</v>
      </c>
      <c r="BC82" s="14">
        <v>7</v>
      </c>
      <c r="BD82" s="14">
        <v>7</v>
      </c>
      <c r="BE82" s="14">
        <v>0</v>
      </c>
      <c r="BF82" s="14">
        <v>23458</v>
      </c>
      <c r="BG82" s="14">
        <v>497</v>
      </c>
      <c r="BH82" s="14">
        <f t="shared" si="14"/>
        <v>22961</v>
      </c>
      <c r="BI82" s="14">
        <v>6316</v>
      </c>
      <c r="BK82" s="16">
        <v>1962</v>
      </c>
      <c r="BL82" s="14">
        <v>35255</v>
      </c>
      <c r="BM82" s="14">
        <v>5069</v>
      </c>
      <c r="BN82" s="14">
        <v>364</v>
      </c>
      <c r="BO82" s="14">
        <v>1297</v>
      </c>
      <c r="BP82" s="14">
        <v>3020</v>
      </c>
      <c r="BQ82" s="14">
        <f t="shared" si="15"/>
        <v>388</v>
      </c>
      <c r="BR82" s="14">
        <v>4373</v>
      </c>
      <c r="BS82" s="14">
        <f t="shared" si="31"/>
        <v>19307</v>
      </c>
      <c r="BT82" s="14">
        <v>2544</v>
      </c>
      <c r="BU82" s="14">
        <v>16763</v>
      </c>
      <c r="BV82" s="14">
        <f t="shared" si="16"/>
        <v>4907</v>
      </c>
      <c r="BW82" s="14">
        <v>2872</v>
      </c>
      <c r="BX82" s="14">
        <v>2035</v>
      </c>
      <c r="BY82" s="14">
        <f t="shared" si="32"/>
        <v>1599</v>
      </c>
      <c r="CA82" s="16">
        <v>1962</v>
      </c>
      <c r="CB82" s="14">
        <f t="shared" si="17"/>
        <v>35255</v>
      </c>
      <c r="CC82" s="14">
        <f t="shared" si="18"/>
        <v>12496</v>
      </c>
      <c r="CD82" s="14">
        <v>11064</v>
      </c>
      <c r="CE82" s="14">
        <v>10589</v>
      </c>
      <c r="CF82" s="14">
        <f t="shared" si="19"/>
        <v>475</v>
      </c>
      <c r="CG82" s="14">
        <v>1432</v>
      </c>
      <c r="CH82" s="14">
        <v>1395</v>
      </c>
      <c r="CI82" s="14">
        <f t="shared" si="20"/>
        <v>37</v>
      </c>
      <c r="CJ82" s="14">
        <v>18094</v>
      </c>
      <c r="CK82" s="14">
        <v>3916</v>
      </c>
      <c r="CL82" s="14">
        <f t="shared" si="21"/>
        <v>14178</v>
      </c>
      <c r="CM82" s="14">
        <v>4665</v>
      </c>
      <c r="CO82" s="16">
        <v>1962</v>
      </c>
      <c r="CP82" s="14">
        <v>65906</v>
      </c>
      <c r="CQ82" s="14">
        <f t="shared" si="22"/>
        <v>6159</v>
      </c>
      <c r="CR82" s="14">
        <f t="shared" si="23"/>
        <v>53422</v>
      </c>
      <c r="CS82" s="14">
        <f t="shared" si="24"/>
        <v>5559</v>
      </c>
      <c r="CT82" s="14">
        <f t="shared" si="25"/>
        <v>47863</v>
      </c>
      <c r="CU82" s="14">
        <f t="shared" si="26"/>
        <v>6325</v>
      </c>
      <c r="CW82" s="16">
        <v>1962</v>
      </c>
      <c r="CX82" s="14">
        <f t="shared" si="27"/>
        <v>65906</v>
      </c>
      <c r="CY82" s="14">
        <f t="shared" si="33"/>
        <v>21683</v>
      </c>
      <c r="CZ82" s="14">
        <v>9145</v>
      </c>
      <c r="DA82" s="14">
        <f t="shared" si="28"/>
        <v>12538</v>
      </c>
      <c r="DB82" s="14">
        <v>11130</v>
      </c>
      <c r="DC82" s="14">
        <f t="shared" si="29"/>
        <v>1408</v>
      </c>
      <c r="DD82" s="14">
        <v>31288</v>
      </c>
      <c r="DE82" s="14">
        <f t="shared" si="34"/>
        <v>12935</v>
      </c>
      <c r="DF82" s="32"/>
      <c r="DG82" s="32"/>
      <c r="DH82" s="32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32"/>
      <c r="DT82" s="14"/>
      <c r="DU82" s="14"/>
      <c r="DV82" s="14"/>
      <c r="DW82" s="32"/>
      <c r="DX82" s="32"/>
      <c r="EK82" s="14"/>
      <c r="EL82" s="39"/>
      <c r="EM82" s="39"/>
      <c r="EO82" s="39"/>
      <c r="EP82" s="39"/>
      <c r="EQ82" s="39"/>
    </row>
    <row r="83" spans="1:147" x14ac:dyDescent="0.3">
      <c r="A83" s="16">
        <v>1963</v>
      </c>
      <c r="B83" s="14">
        <v>18067</v>
      </c>
      <c r="C83" s="14">
        <v>7044</v>
      </c>
      <c r="D83" s="14">
        <f t="shared" si="0"/>
        <v>1808</v>
      </c>
      <c r="E83" s="14">
        <v>0</v>
      </c>
      <c r="F83" s="14">
        <v>1808</v>
      </c>
      <c r="G83" s="14">
        <f t="shared" si="1"/>
        <v>6260</v>
      </c>
      <c r="H83" s="14">
        <v>631</v>
      </c>
      <c r="I83" s="14">
        <v>5629</v>
      </c>
      <c r="J83" s="14">
        <f t="shared" si="35"/>
        <v>1399</v>
      </c>
      <c r="K83" s="14">
        <v>1303</v>
      </c>
      <c r="L83" s="14">
        <v>96</v>
      </c>
      <c r="M83" s="14">
        <v>77</v>
      </c>
      <c r="N83" s="14">
        <f t="shared" si="2"/>
        <v>19</v>
      </c>
      <c r="O83" s="14">
        <f t="shared" si="3"/>
        <v>1556</v>
      </c>
      <c r="P83" s="14">
        <v>27</v>
      </c>
      <c r="Q83" s="14">
        <v>1529</v>
      </c>
      <c r="R83" s="14"/>
      <c r="S83" s="16">
        <v>1963</v>
      </c>
      <c r="T83" s="14">
        <f t="shared" si="4"/>
        <v>18067</v>
      </c>
      <c r="U83" s="14">
        <f t="shared" si="5"/>
        <v>10735</v>
      </c>
      <c r="V83" s="14">
        <v>10005</v>
      </c>
      <c r="W83" s="14">
        <v>730</v>
      </c>
      <c r="X83" s="14">
        <f t="shared" si="30"/>
        <v>3761</v>
      </c>
      <c r="Y83" s="14">
        <v>3262</v>
      </c>
      <c r="Z83" s="14">
        <v>375</v>
      </c>
      <c r="AA83" s="14">
        <f t="shared" si="6"/>
        <v>2887</v>
      </c>
      <c r="AB83" s="14">
        <v>499</v>
      </c>
      <c r="AC83" s="14">
        <v>10</v>
      </c>
      <c r="AD83" s="14">
        <f t="shared" si="7"/>
        <v>489</v>
      </c>
      <c r="AE83" s="14">
        <v>879</v>
      </c>
      <c r="AF83" s="14">
        <v>2692</v>
      </c>
      <c r="AH83" s="16">
        <v>1963</v>
      </c>
      <c r="AI83" s="14">
        <v>29700</v>
      </c>
      <c r="AJ83" s="14">
        <f t="shared" si="8"/>
        <v>571</v>
      </c>
      <c r="AK83" s="14">
        <v>112</v>
      </c>
      <c r="AL83" s="14">
        <v>253</v>
      </c>
      <c r="AM83" s="14">
        <v>206</v>
      </c>
      <c r="AN83" s="14">
        <v>401</v>
      </c>
      <c r="AO83" s="14">
        <f t="shared" si="9"/>
        <v>23151</v>
      </c>
      <c r="AP83" s="14">
        <v>1912</v>
      </c>
      <c r="AQ83" s="14">
        <v>21239</v>
      </c>
      <c r="AR83" s="14">
        <f t="shared" si="10"/>
        <v>1759</v>
      </c>
      <c r="AS83" s="14">
        <v>662</v>
      </c>
      <c r="AT83" s="14">
        <v>1097</v>
      </c>
      <c r="AU83" s="14">
        <f t="shared" si="11"/>
        <v>3818</v>
      </c>
      <c r="AV83" s="14"/>
      <c r="AW83" s="16">
        <v>1963</v>
      </c>
      <c r="AX83" s="14">
        <f t="shared" si="12"/>
        <v>29700</v>
      </c>
      <c r="AY83" s="14">
        <f t="shared" si="13"/>
        <v>231</v>
      </c>
      <c r="AZ83" s="14">
        <v>224</v>
      </c>
      <c r="BA83" s="14">
        <v>224</v>
      </c>
      <c r="BB83" s="14">
        <v>0</v>
      </c>
      <c r="BC83" s="14">
        <v>7</v>
      </c>
      <c r="BD83" s="14">
        <v>7</v>
      </c>
      <c r="BE83" s="14">
        <v>0</v>
      </c>
      <c r="BF83" s="14">
        <v>22871</v>
      </c>
      <c r="BG83" s="14">
        <v>263</v>
      </c>
      <c r="BH83" s="14">
        <f t="shared" si="14"/>
        <v>22608</v>
      </c>
      <c r="BI83" s="14">
        <v>6598</v>
      </c>
      <c r="BK83" s="16">
        <v>1963</v>
      </c>
      <c r="BL83" s="14">
        <v>43185</v>
      </c>
      <c r="BM83" s="14">
        <v>6625</v>
      </c>
      <c r="BN83" s="14">
        <v>997</v>
      </c>
      <c r="BO83" s="14">
        <v>1272</v>
      </c>
      <c r="BP83" s="14">
        <v>3916</v>
      </c>
      <c r="BQ83" s="14">
        <f t="shared" si="15"/>
        <v>440</v>
      </c>
      <c r="BR83" s="14">
        <v>6413</v>
      </c>
      <c r="BS83" s="14">
        <f t="shared" si="31"/>
        <v>22914</v>
      </c>
      <c r="BT83" s="14">
        <v>2867</v>
      </c>
      <c r="BU83" s="14">
        <v>20047</v>
      </c>
      <c r="BV83" s="14">
        <f t="shared" si="16"/>
        <v>5114</v>
      </c>
      <c r="BW83" s="14">
        <v>3085</v>
      </c>
      <c r="BX83" s="14">
        <v>2029</v>
      </c>
      <c r="BY83" s="14">
        <f t="shared" si="32"/>
        <v>2119</v>
      </c>
      <c r="CA83" s="16">
        <v>1963</v>
      </c>
      <c r="CB83" s="14">
        <f t="shared" si="17"/>
        <v>43185</v>
      </c>
      <c r="CC83" s="14">
        <f t="shared" si="18"/>
        <v>14662</v>
      </c>
      <c r="CD83" s="14">
        <v>13163</v>
      </c>
      <c r="CE83" s="14">
        <v>12818</v>
      </c>
      <c r="CF83" s="14">
        <f t="shared" si="19"/>
        <v>345</v>
      </c>
      <c r="CG83" s="14">
        <v>1499</v>
      </c>
      <c r="CH83" s="14">
        <v>1447</v>
      </c>
      <c r="CI83" s="14">
        <f t="shared" si="20"/>
        <v>52</v>
      </c>
      <c r="CJ83" s="14">
        <v>22431</v>
      </c>
      <c r="CK83" s="14">
        <v>4818</v>
      </c>
      <c r="CL83" s="14">
        <f t="shared" si="21"/>
        <v>17613</v>
      </c>
      <c r="CM83" s="14">
        <v>6092</v>
      </c>
      <c r="CO83" s="16">
        <v>1963</v>
      </c>
      <c r="CP83" s="14">
        <v>77220</v>
      </c>
      <c r="CQ83" s="14">
        <f t="shared" si="22"/>
        <v>8153</v>
      </c>
      <c r="CR83" s="14">
        <f t="shared" si="23"/>
        <v>60947</v>
      </c>
      <c r="CS83" s="14">
        <f t="shared" si="24"/>
        <v>8622</v>
      </c>
      <c r="CT83" s="14">
        <f t="shared" si="25"/>
        <v>52325</v>
      </c>
      <c r="CU83" s="14">
        <f t="shared" si="26"/>
        <v>8120</v>
      </c>
      <c r="CW83" s="16">
        <v>1963</v>
      </c>
      <c r="CX83" s="14">
        <f t="shared" si="27"/>
        <v>77220</v>
      </c>
      <c r="CY83" s="14">
        <f t="shared" si="33"/>
        <v>25146</v>
      </c>
      <c r="CZ83" s="14">
        <v>10264</v>
      </c>
      <c r="DA83" s="14">
        <f t="shared" si="28"/>
        <v>14882</v>
      </c>
      <c r="DB83" s="14">
        <v>13418</v>
      </c>
      <c r="DC83" s="14">
        <f t="shared" si="29"/>
        <v>1464</v>
      </c>
      <c r="DD83" s="14">
        <v>37760</v>
      </c>
      <c r="DE83" s="14">
        <f t="shared" si="34"/>
        <v>14314</v>
      </c>
      <c r="DF83" s="32"/>
      <c r="DG83" s="32"/>
      <c r="DH83" s="32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32"/>
      <c r="DT83" s="14"/>
      <c r="DU83" s="14"/>
      <c r="DV83" s="14"/>
      <c r="DW83" s="32"/>
      <c r="DX83" s="32"/>
      <c r="EK83" s="14"/>
      <c r="EL83" s="39"/>
      <c r="EM83" s="39"/>
      <c r="EO83" s="39"/>
      <c r="EP83" s="39"/>
      <c r="EQ83" s="39"/>
    </row>
    <row r="84" spans="1:147" x14ac:dyDescent="0.3">
      <c r="A84" s="16">
        <v>1964</v>
      </c>
      <c r="B84" s="14">
        <v>19365</v>
      </c>
      <c r="C84" s="14">
        <v>7699</v>
      </c>
      <c r="D84" s="14">
        <f t="shared" si="0"/>
        <v>1963</v>
      </c>
      <c r="E84" s="14">
        <v>2323</v>
      </c>
      <c r="F84" s="14">
        <v>-360</v>
      </c>
      <c r="G84" s="14">
        <f t="shared" si="1"/>
        <v>6054</v>
      </c>
      <c r="H84" s="14">
        <v>640</v>
      </c>
      <c r="I84" s="14">
        <v>5414</v>
      </c>
      <c r="J84" s="14">
        <f t="shared" si="35"/>
        <v>1838</v>
      </c>
      <c r="K84" s="14">
        <v>1305</v>
      </c>
      <c r="L84" s="14">
        <v>533</v>
      </c>
      <c r="M84" s="14">
        <v>77</v>
      </c>
      <c r="N84" s="14">
        <f t="shared" si="2"/>
        <v>456</v>
      </c>
      <c r="O84" s="14">
        <f t="shared" si="3"/>
        <v>1811</v>
      </c>
      <c r="P84" s="14">
        <v>27</v>
      </c>
      <c r="Q84" s="14">
        <v>1784</v>
      </c>
      <c r="R84" s="14"/>
      <c r="S84" s="16">
        <v>1964</v>
      </c>
      <c r="T84" s="14">
        <f t="shared" si="4"/>
        <v>19365</v>
      </c>
      <c r="U84" s="14">
        <f t="shared" si="5"/>
        <v>12415</v>
      </c>
      <c r="V84" s="14">
        <v>11626</v>
      </c>
      <c r="W84" s="14">
        <v>789</v>
      </c>
      <c r="X84" s="14">
        <f t="shared" si="30"/>
        <v>4281</v>
      </c>
      <c r="Y84" s="14">
        <v>3726</v>
      </c>
      <c r="Z84" s="14">
        <v>403</v>
      </c>
      <c r="AA84" s="14">
        <f t="shared" si="6"/>
        <v>3323</v>
      </c>
      <c r="AB84" s="14">
        <v>555</v>
      </c>
      <c r="AC84" s="14">
        <v>7</v>
      </c>
      <c r="AD84" s="14">
        <f t="shared" si="7"/>
        <v>548</v>
      </c>
      <c r="AE84" s="14">
        <v>365</v>
      </c>
      <c r="AF84" s="14">
        <v>2304</v>
      </c>
      <c r="AH84" s="16">
        <v>1964</v>
      </c>
      <c r="AI84" s="14">
        <v>34425</v>
      </c>
      <c r="AJ84" s="14">
        <f t="shared" si="8"/>
        <v>766</v>
      </c>
      <c r="AK84" s="14">
        <v>56</v>
      </c>
      <c r="AL84" s="14">
        <v>507</v>
      </c>
      <c r="AM84" s="14">
        <v>203</v>
      </c>
      <c r="AN84" s="14">
        <v>578</v>
      </c>
      <c r="AO84" s="14">
        <f t="shared" si="9"/>
        <v>28091</v>
      </c>
      <c r="AP84" s="14">
        <v>2169</v>
      </c>
      <c r="AQ84" s="14">
        <v>25922</v>
      </c>
      <c r="AR84" s="14">
        <f t="shared" si="10"/>
        <v>2302</v>
      </c>
      <c r="AS84" s="14">
        <v>807</v>
      </c>
      <c r="AT84" s="14">
        <v>1495</v>
      </c>
      <c r="AU84" s="14">
        <f t="shared" si="11"/>
        <v>2688</v>
      </c>
      <c r="AV84" s="14"/>
      <c r="AW84" s="16">
        <v>1964</v>
      </c>
      <c r="AX84" s="14">
        <f t="shared" si="12"/>
        <v>34425</v>
      </c>
      <c r="AY84" s="14">
        <f t="shared" si="13"/>
        <v>238</v>
      </c>
      <c r="AZ84" s="14">
        <v>229</v>
      </c>
      <c r="BA84" s="14">
        <v>229</v>
      </c>
      <c r="BB84" s="14">
        <v>0</v>
      </c>
      <c r="BC84" s="14">
        <v>9</v>
      </c>
      <c r="BD84" s="14">
        <v>9</v>
      </c>
      <c r="BE84" s="14">
        <v>0</v>
      </c>
      <c r="BF84" s="14">
        <v>26534</v>
      </c>
      <c r="BG84" s="14">
        <v>294</v>
      </c>
      <c r="BH84" s="14">
        <f t="shared" si="14"/>
        <v>26240</v>
      </c>
      <c r="BI84" s="14">
        <v>7653</v>
      </c>
      <c r="BK84" s="16">
        <v>1964</v>
      </c>
      <c r="BL84" s="14">
        <v>53895</v>
      </c>
      <c r="BM84" s="14">
        <v>6670</v>
      </c>
      <c r="BN84" s="14">
        <v>922</v>
      </c>
      <c r="BO84" s="14">
        <v>1384</v>
      </c>
      <c r="BP84" s="14">
        <v>3910</v>
      </c>
      <c r="BQ84" s="14">
        <f t="shared" si="15"/>
        <v>454</v>
      </c>
      <c r="BR84" s="14">
        <v>9726</v>
      </c>
      <c r="BS84" s="14">
        <f t="shared" si="31"/>
        <v>28586</v>
      </c>
      <c r="BT84" s="14">
        <v>3148</v>
      </c>
      <c r="BU84" s="14">
        <v>25438</v>
      </c>
      <c r="BV84" s="14">
        <f t="shared" si="16"/>
        <v>5956</v>
      </c>
      <c r="BW84" s="14">
        <v>4016</v>
      </c>
      <c r="BX84" s="14">
        <v>1940</v>
      </c>
      <c r="BY84" s="14">
        <f t="shared" si="32"/>
        <v>2957</v>
      </c>
      <c r="CA84" s="16">
        <v>1964</v>
      </c>
      <c r="CB84" s="14">
        <f t="shared" si="17"/>
        <v>53895</v>
      </c>
      <c r="CC84" s="14">
        <f t="shared" si="18"/>
        <v>17176</v>
      </c>
      <c r="CD84" s="14">
        <v>15512</v>
      </c>
      <c r="CE84" s="14">
        <v>15085</v>
      </c>
      <c r="CF84" s="14">
        <f t="shared" si="19"/>
        <v>427</v>
      </c>
      <c r="CG84" s="14">
        <v>1664</v>
      </c>
      <c r="CH84" s="14">
        <v>1619</v>
      </c>
      <c r="CI84" s="14">
        <f t="shared" si="20"/>
        <v>45</v>
      </c>
      <c r="CJ84" s="14">
        <v>28945</v>
      </c>
      <c r="CK84" s="14">
        <v>6214</v>
      </c>
      <c r="CL84" s="14">
        <f t="shared" si="21"/>
        <v>22731</v>
      </c>
      <c r="CM84" s="14">
        <v>7774</v>
      </c>
      <c r="CO84" s="16">
        <v>1964</v>
      </c>
      <c r="CP84" s="14">
        <v>91797</v>
      </c>
      <c r="CQ84" s="14">
        <f t="shared" si="22"/>
        <v>8677</v>
      </c>
      <c r="CR84" s="14">
        <f t="shared" si="23"/>
        <v>74998</v>
      </c>
      <c r="CS84" s="14">
        <f t="shared" si="24"/>
        <v>12267</v>
      </c>
      <c r="CT84" s="14">
        <f t="shared" si="25"/>
        <v>62731</v>
      </c>
      <c r="CU84" s="14">
        <f t="shared" si="26"/>
        <v>8122</v>
      </c>
      <c r="CW84" s="16">
        <v>1964</v>
      </c>
      <c r="CX84" s="14">
        <f t="shared" si="27"/>
        <v>91797</v>
      </c>
      <c r="CY84" s="14">
        <f t="shared" si="33"/>
        <v>29277</v>
      </c>
      <c r="CZ84" s="14">
        <v>11923</v>
      </c>
      <c r="DA84" s="14">
        <f t="shared" si="28"/>
        <v>17354</v>
      </c>
      <c r="DB84" s="14">
        <v>15719</v>
      </c>
      <c r="DC84" s="14">
        <f t="shared" si="29"/>
        <v>1635</v>
      </c>
      <c r="DD84" s="14">
        <v>45889</v>
      </c>
      <c r="DE84" s="14">
        <f t="shared" si="34"/>
        <v>16631</v>
      </c>
      <c r="DF84" s="32"/>
      <c r="DG84" s="32"/>
      <c r="DH84" s="32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32"/>
      <c r="DT84" s="14"/>
      <c r="DU84" s="14"/>
      <c r="DV84" s="14"/>
      <c r="DW84" s="32"/>
      <c r="DX84" s="32"/>
      <c r="EK84" s="14"/>
      <c r="EL84" s="39"/>
      <c r="EM84" s="39"/>
      <c r="EO84" s="39"/>
      <c r="EP84" s="39"/>
      <c r="EQ84" s="39"/>
    </row>
    <row r="85" spans="1:147" x14ac:dyDescent="0.3">
      <c r="A85" s="16">
        <v>1965</v>
      </c>
      <c r="B85" s="14">
        <v>20635</v>
      </c>
      <c r="C85" s="14">
        <v>7220</v>
      </c>
      <c r="D85" s="14">
        <f t="shared" si="0"/>
        <v>7955</v>
      </c>
      <c r="E85" s="14">
        <v>7498</v>
      </c>
      <c r="F85" s="14">
        <v>457</v>
      </c>
      <c r="G85" s="14">
        <f t="shared" si="1"/>
        <v>2291</v>
      </c>
      <c r="H85" s="14">
        <v>1243</v>
      </c>
      <c r="I85" s="14">
        <v>1048</v>
      </c>
      <c r="J85" s="14">
        <f t="shared" si="35"/>
        <v>1634</v>
      </c>
      <c r="K85" s="14">
        <v>1277</v>
      </c>
      <c r="L85" s="14">
        <v>357</v>
      </c>
      <c r="M85" s="14">
        <v>155</v>
      </c>
      <c r="N85" s="14">
        <f t="shared" si="2"/>
        <v>202</v>
      </c>
      <c r="O85" s="14">
        <f t="shared" si="3"/>
        <v>1535</v>
      </c>
      <c r="P85" s="14">
        <v>31</v>
      </c>
      <c r="Q85" s="14">
        <v>1504</v>
      </c>
      <c r="R85" s="14"/>
      <c r="S85" s="16">
        <v>1965</v>
      </c>
      <c r="T85" s="14">
        <f t="shared" si="4"/>
        <v>20635</v>
      </c>
      <c r="U85" s="14">
        <f t="shared" si="5"/>
        <v>12971</v>
      </c>
      <c r="V85" s="14">
        <v>12153</v>
      </c>
      <c r="W85" s="14">
        <v>818</v>
      </c>
      <c r="X85" s="14">
        <f t="shared" si="30"/>
        <v>4476</v>
      </c>
      <c r="Y85" s="14">
        <v>3957</v>
      </c>
      <c r="Z85" s="14">
        <v>547</v>
      </c>
      <c r="AA85" s="14">
        <f t="shared" si="6"/>
        <v>3410</v>
      </c>
      <c r="AB85" s="14">
        <v>519</v>
      </c>
      <c r="AC85" s="14">
        <v>19</v>
      </c>
      <c r="AD85" s="14">
        <f t="shared" si="7"/>
        <v>500</v>
      </c>
      <c r="AE85" s="14">
        <v>455</v>
      </c>
      <c r="AF85" s="14">
        <v>2733</v>
      </c>
      <c r="AH85" s="16">
        <v>1965</v>
      </c>
      <c r="AI85" s="14">
        <v>39204</v>
      </c>
      <c r="AJ85" s="14">
        <f t="shared" si="8"/>
        <v>750</v>
      </c>
      <c r="AK85" s="14">
        <v>159</v>
      </c>
      <c r="AL85" s="14">
        <v>429</v>
      </c>
      <c r="AM85" s="14">
        <v>162</v>
      </c>
      <c r="AN85" s="14">
        <v>2259</v>
      </c>
      <c r="AO85" s="14">
        <f t="shared" si="9"/>
        <v>30483</v>
      </c>
      <c r="AP85" s="14">
        <v>2439</v>
      </c>
      <c r="AQ85" s="14">
        <v>28044</v>
      </c>
      <c r="AR85" s="14">
        <f t="shared" si="10"/>
        <v>2720</v>
      </c>
      <c r="AS85" s="14">
        <v>1323</v>
      </c>
      <c r="AT85" s="14">
        <v>1397</v>
      </c>
      <c r="AU85" s="14">
        <f t="shared" si="11"/>
        <v>2992</v>
      </c>
      <c r="AV85" s="14"/>
      <c r="AW85" s="16">
        <v>1965</v>
      </c>
      <c r="AX85" s="14">
        <f t="shared" si="12"/>
        <v>39204</v>
      </c>
      <c r="AY85" s="14">
        <f t="shared" si="13"/>
        <v>247</v>
      </c>
      <c r="AZ85" s="14">
        <v>239</v>
      </c>
      <c r="BA85" s="14">
        <v>239</v>
      </c>
      <c r="BB85" s="14">
        <v>0</v>
      </c>
      <c r="BC85" s="14">
        <v>8</v>
      </c>
      <c r="BD85" s="14">
        <v>8</v>
      </c>
      <c r="BE85" s="14">
        <v>0</v>
      </c>
      <c r="BF85" s="14">
        <v>29634</v>
      </c>
      <c r="BG85" s="14">
        <v>304</v>
      </c>
      <c r="BH85" s="14">
        <f t="shared" si="14"/>
        <v>29330</v>
      </c>
      <c r="BI85" s="14">
        <v>9323</v>
      </c>
      <c r="BK85" s="16">
        <v>1965</v>
      </c>
      <c r="BL85" s="14">
        <v>61576</v>
      </c>
      <c r="BM85" s="14">
        <v>6844</v>
      </c>
      <c r="BN85" s="14">
        <v>839</v>
      </c>
      <c r="BO85" s="14">
        <v>1585</v>
      </c>
      <c r="BP85" s="14">
        <v>3992</v>
      </c>
      <c r="BQ85" s="14">
        <f t="shared" si="15"/>
        <v>428</v>
      </c>
      <c r="BR85" s="14">
        <v>11122</v>
      </c>
      <c r="BS85" s="14">
        <f t="shared" si="31"/>
        <v>34125</v>
      </c>
      <c r="BT85" s="14">
        <v>2813</v>
      </c>
      <c r="BU85" s="14">
        <v>31312</v>
      </c>
      <c r="BV85" s="14">
        <f t="shared" si="16"/>
        <v>5908</v>
      </c>
      <c r="BW85" s="14">
        <v>4609</v>
      </c>
      <c r="BX85" s="14">
        <v>1299</v>
      </c>
      <c r="BY85" s="14">
        <f t="shared" si="32"/>
        <v>3577</v>
      </c>
      <c r="CA85" s="16">
        <v>1965</v>
      </c>
      <c r="CB85" s="14">
        <f t="shared" si="17"/>
        <v>61576</v>
      </c>
      <c r="CC85" s="14">
        <f t="shared" si="18"/>
        <v>18116</v>
      </c>
      <c r="CD85" s="14">
        <v>16555</v>
      </c>
      <c r="CE85" s="14">
        <v>16226</v>
      </c>
      <c r="CF85" s="14">
        <f t="shared" si="19"/>
        <v>329</v>
      </c>
      <c r="CG85" s="14">
        <v>1561</v>
      </c>
      <c r="CH85" s="14">
        <v>1543</v>
      </c>
      <c r="CI85" s="14">
        <f t="shared" si="20"/>
        <v>18</v>
      </c>
      <c r="CJ85" s="14">
        <v>35028</v>
      </c>
      <c r="CK85" s="14">
        <v>7348</v>
      </c>
      <c r="CL85" s="14">
        <f t="shared" si="21"/>
        <v>27680</v>
      </c>
      <c r="CM85" s="14">
        <v>8432</v>
      </c>
      <c r="CO85" s="16">
        <v>1965</v>
      </c>
      <c r="CP85" s="14">
        <v>106206</v>
      </c>
      <c r="CQ85" s="14">
        <f t="shared" si="22"/>
        <v>8218</v>
      </c>
      <c r="CR85" s="14">
        <f t="shared" si="23"/>
        <v>88235</v>
      </c>
      <c r="CS85" s="14">
        <f t="shared" si="24"/>
        <v>21336</v>
      </c>
      <c r="CT85" s="14">
        <f t="shared" si="25"/>
        <v>66899</v>
      </c>
      <c r="CU85" s="14">
        <f t="shared" si="26"/>
        <v>9753</v>
      </c>
      <c r="CW85" s="16">
        <v>1965</v>
      </c>
      <c r="CX85" s="14">
        <f t="shared" si="27"/>
        <v>106206</v>
      </c>
      <c r="CY85" s="14">
        <f t="shared" si="33"/>
        <v>31088</v>
      </c>
      <c r="CZ85" s="14">
        <v>12506</v>
      </c>
      <c r="DA85" s="14">
        <f t="shared" si="28"/>
        <v>18582</v>
      </c>
      <c r="DB85" s="14">
        <v>17012</v>
      </c>
      <c r="DC85" s="14">
        <f t="shared" si="29"/>
        <v>1570</v>
      </c>
      <c r="DD85" s="14">
        <v>55932</v>
      </c>
      <c r="DE85" s="14">
        <f t="shared" si="34"/>
        <v>19186</v>
      </c>
      <c r="DF85" s="32"/>
      <c r="DG85" s="32"/>
      <c r="DH85" s="32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32"/>
      <c r="DT85" s="14"/>
      <c r="DU85" s="14"/>
      <c r="DV85" s="14"/>
      <c r="DW85" s="32"/>
      <c r="DX85" s="32"/>
      <c r="EK85" s="14"/>
      <c r="EL85" s="39"/>
      <c r="EM85" s="39"/>
      <c r="EO85" s="39"/>
      <c r="EP85" s="39"/>
      <c r="EQ85" s="39"/>
    </row>
    <row r="86" spans="1:147" x14ac:dyDescent="0.3">
      <c r="A86" s="16">
        <v>1966</v>
      </c>
      <c r="B86" s="14">
        <v>22884</v>
      </c>
      <c r="C86" s="14">
        <v>7233</v>
      </c>
      <c r="D86" s="14">
        <f t="shared" si="0"/>
        <v>10093</v>
      </c>
      <c r="E86" s="14">
        <v>9206</v>
      </c>
      <c r="F86" s="14">
        <v>887</v>
      </c>
      <c r="G86" s="14">
        <f t="shared" si="1"/>
        <v>2917</v>
      </c>
      <c r="H86" s="14">
        <v>1224</v>
      </c>
      <c r="I86" s="14">
        <v>1693</v>
      </c>
      <c r="J86" s="14">
        <f t="shared" si="35"/>
        <v>1012</v>
      </c>
      <c r="K86" s="14">
        <v>783</v>
      </c>
      <c r="L86" s="14">
        <v>229</v>
      </c>
      <c r="M86" s="14">
        <v>110</v>
      </c>
      <c r="N86" s="14">
        <f t="shared" si="2"/>
        <v>119</v>
      </c>
      <c r="O86" s="14">
        <f t="shared" si="3"/>
        <v>1629</v>
      </c>
      <c r="P86" s="14">
        <v>53</v>
      </c>
      <c r="Q86" s="14">
        <v>1576</v>
      </c>
      <c r="R86" s="14"/>
      <c r="S86" s="16">
        <v>1966</v>
      </c>
      <c r="T86" s="14">
        <f t="shared" si="4"/>
        <v>22884</v>
      </c>
      <c r="U86" s="14">
        <f t="shared" si="5"/>
        <v>14142</v>
      </c>
      <c r="V86" s="14">
        <v>13270</v>
      </c>
      <c r="W86" s="14">
        <v>872</v>
      </c>
      <c r="X86" s="14">
        <f t="shared" si="30"/>
        <v>5182</v>
      </c>
      <c r="Y86" s="14">
        <v>4643</v>
      </c>
      <c r="Z86" s="14">
        <v>661</v>
      </c>
      <c r="AA86" s="14">
        <f t="shared" si="6"/>
        <v>3982</v>
      </c>
      <c r="AB86" s="14">
        <v>539</v>
      </c>
      <c r="AC86" s="14">
        <v>17</v>
      </c>
      <c r="AD86" s="14">
        <f t="shared" si="7"/>
        <v>522</v>
      </c>
      <c r="AE86" s="14">
        <v>614</v>
      </c>
      <c r="AF86" s="14">
        <v>2946</v>
      </c>
      <c r="AH86" s="16">
        <v>1966</v>
      </c>
      <c r="AI86" s="14">
        <v>42905</v>
      </c>
      <c r="AJ86" s="14">
        <f t="shared" si="8"/>
        <v>1001</v>
      </c>
      <c r="AK86" s="14">
        <v>165</v>
      </c>
      <c r="AL86" s="14">
        <v>507</v>
      </c>
      <c r="AM86" s="14">
        <v>329</v>
      </c>
      <c r="AN86" s="14">
        <v>2248</v>
      </c>
      <c r="AO86" s="14">
        <f t="shared" si="9"/>
        <v>33121</v>
      </c>
      <c r="AP86" s="14">
        <v>2546</v>
      </c>
      <c r="AQ86" s="14">
        <v>30575</v>
      </c>
      <c r="AR86" s="14">
        <f t="shared" si="10"/>
        <v>3220</v>
      </c>
      <c r="AS86" s="14">
        <v>1390</v>
      </c>
      <c r="AT86" s="14">
        <v>1830</v>
      </c>
      <c r="AU86" s="14">
        <f t="shared" si="11"/>
        <v>3315</v>
      </c>
      <c r="AV86" s="14"/>
      <c r="AW86" s="16">
        <v>1966</v>
      </c>
      <c r="AX86" s="14">
        <f t="shared" si="12"/>
        <v>42905</v>
      </c>
      <c r="AY86" s="14">
        <f t="shared" si="13"/>
        <v>290</v>
      </c>
      <c r="AZ86" s="14">
        <v>282</v>
      </c>
      <c r="BA86" s="14">
        <v>282</v>
      </c>
      <c r="BB86" s="14">
        <v>0</v>
      </c>
      <c r="BC86" s="14">
        <v>8</v>
      </c>
      <c r="BD86" s="14">
        <v>8</v>
      </c>
      <c r="BE86" s="14">
        <v>0</v>
      </c>
      <c r="BF86" s="14">
        <v>32988</v>
      </c>
      <c r="BG86" s="14">
        <v>353</v>
      </c>
      <c r="BH86" s="14">
        <f t="shared" si="14"/>
        <v>32635</v>
      </c>
      <c r="BI86" s="14">
        <v>9627</v>
      </c>
      <c r="BK86" s="16">
        <v>1966</v>
      </c>
      <c r="BL86" s="14">
        <v>72987</v>
      </c>
      <c r="BM86" s="14">
        <v>7635</v>
      </c>
      <c r="BN86" s="14">
        <v>460</v>
      </c>
      <c r="BO86" s="14">
        <v>1914</v>
      </c>
      <c r="BP86" s="14">
        <v>4785</v>
      </c>
      <c r="BQ86" s="14">
        <f t="shared" si="15"/>
        <v>476</v>
      </c>
      <c r="BR86" s="14">
        <v>14600</v>
      </c>
      <c r="BS86" s="14">
        <f t="shared" si="31"/>
        <v>41207</v>
      </c>
      <c r="BT86" s="14">
        <v>2982</v>
      </c>
      <c r="BU86" s="14">
        <v>38225</v>
      </c>
      <c r="BV86" s="14">
        <f t="shared" si="16"/>
        <v>6838</v>
      </c>
      <c r="BW86" s="14">
        <v>5788</v>
      </c>
      <c r="BX86" s="14">
        <v>1050</v>
      </c>
      <c r="BY86" s="14">
        <f t="shared" si="32"/>
        <v>2707</v>
      </c>
      <c r="CA86" s="16">
        <v>1966</v>
      </c>
      <c r="CB86" s="14">
        <f t="shared" si="17"/>
        <v>72987</v>
      </c>
      <c r="CC86" s="14">
        <f t="shared" si="18"/>
        <v>20250</v>
      </c>
      <c r="CD86" s="14">
        <v>18638</v>
      </c>
      <c r="CE86" s="14">
        <v>18178</v>
      </c>
      <c r="CF86" s="14">
        <f t="shared" si="19"/>
        <v>460</v>
      </c>
      <c r="CG86" s="14">
        <v>1612</v>
      </c>
      <c r="CH86" s="14">
        <v>1592</v>
      </c>
      <c r="CI86" s="14">
        <f t="shared" si="20"/>
        <v>20</v>
      </c>
      <c r="CJ86" s="14">
        <v>43768</v>
      </c>
      <c r="CK86" s="14">
        <v>8253</v>
      </c>
      <c r="CL86" s="14">
        <f t="shared" si="21"/>
        <v>35515</v>
      </c>
      <c r="CM86" s="14">
        <v>8969</v>
      </c>
      <c r="CO86" s="16">
        <v>1966</v>
      </c>
      <c r="CP86" s="14">
        <v>120555</v>
      </c>
      <c r="CQ86" s="14">
        <f t="shared" si="22"/>
        <v>7858</v>
      </c>
      <c r="CR86" s="14">
        <f t="shared" si="23"/>
        <v>104186</v>
      </c>
      <c r="CS86" s="14">
        <f t="shared" si="24"/>
        <v>26941</v>
      </c>
      <c r="CT86" s="14">
        <f t="shared" si="25"/>
        <v>77245</v>
      </c>
      <c r="CU86" s="14">
        <f t="shared" si="26"/>
        <v>8511</v>
      </c>
      <c r="CW86" s="16">
        <v>1966</v>
      </c>
      <c r="CX86" s="14">
        <f t="shared" si="27"/>
        <v>120555</v>
      </c>
      <c r="CY86" s="14">
        <f t="shared" si="33"/>
        <v>34368</v>
      </c>
      <c r="CZ86" s="14">
        <v>13630</v>
      </c>
      <c r="DA86" s="14">
        <f t="shared" si="28"/>
        <v>20738</v>
      </c>
      <c r="DB86" s="14">
        <v>19121</v>
      </c>
      <c r="DC86" s="14">
        <f t="shared" si="29"/>
        <v>1617</v>
      </c>
      <c r="DD86" s="14">
        <v>66124</v>
      </c>
      <c r="DE86" s="14">
        <f t="shared" si="34"/>
        <v>20063</v>
      </c>
      <c r="DF86" s="32"/>
      <c r="DG86" s="32"/>
      <c r="DH86" s="32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32"/>
      <c r="DT86" s="14"/>
      <c r="DU86" s="14"/>
      <c r="DV86" s="14"/>
      <c r="DW86" s="32"/>
      <c r="DX86" s="32"/>
      <c r="EK86" s="14"/>
      <c r="EL86" s="39"/>
      <c r="EM86" s="39"/>
      <c r="EO86" s="39"/>
      <c r="EP86" s="39"/>
      <c r="EQ86" s="39"/>
    </row>
    <row r="87" spans="1:147" x14ac:dyDescent="0.3">
      <c r="A87" s="16">
        <v>1967</v>
      </c>
      <c r="B87" s="14">
        <v>25633</v>
      </c>
      <c r="C87" s="14">
        <v>7975</v>
      </c>
      <c r="D87" s="14">
        <f t="shared" si="0"/>
        <v>8682</v>
      </c>
      <c r="E87" s="14">
        <v>7848</v>
      </c>
      <c r="F87" s="14">
        <v>834</v>
      </c>
      <c r="G87" s="14">
        <f t="shared" si="1"/>
        <v>3705</v>
      </c>
      <c r="H87" s="14">
        <v>914</v>
      </c>
      <c r="I87" s="14">
        <v>2791</v>
      </c>
      <c r="J87" s="14">
        <f t="shared" si="35"/>
        <v>1394</v>
      </c>
      <c r="K87" s="14">
        <v>1140</v>
      </c>
      <c r="L87" s="14">
        <v>254</v>
      </c>
      <c r="M87" s="14">
        <v>233</v>
      </c>
      <c r="N87" s="14">
        <f t="shared" si="2"/>
        <v>21</v>
      </c>
      <c r="O87" s="14">
        <f t="shared" si="3"/>
        <v>3877</v>
      </c>
      <c r="P87" s="14">
        <v>58</v>
      </c>
      <c r="Q87" s="14">
        <v>3819</v>
      </c>
      <c r="R87" s="14"/>
      <c r="S87" s="16">
        <v>1967</v>
      </c>
      <c r="T87" s="14">
        <f t="shared" si="4"/>
        <v>25633</v>
      </c>
      <c r="U87" s="14">
        <f t="shared" si="5"/>
        <v>15340</v>
      </c>
      <c r="V87" s="14">
        <v>14398</v>
      </c>
      <c r="W87" s="14">
        <v>942</v>
      </c>
      <c r="X87" s="14">
        <f t="shared" si="30"/>
        <v>6403</v>
      </c>
      <c r="Y87" s="14">
        <v>5822</v>
      </c>
      <c r="Z87" s="14">
        <v>886</v>
      </c>
      <c r="AA87" s="14">
        <f t="shared" si="6"/>
        <v>4936</v>
      </c>
      <c r="AB87" s="14">
        <v>581</v>
      </c>
      <c r="AC87" s="14">
        <v>34</v>
      </c>
      <c r="AD87" s="14">
        <f t="shared" si="7"/>
        <v>547</v>
      </c>
      <c r="AE87" s="14">
        <v>573</v>
      </c>
      <c r="AF87" s="14">
        <v>3317</v>
      </c>
      <c r="AH87" s="16">
        <v>1967</v>
      </c>
      <c r="AI87" s="14">
        <v>50464</v>
      </c>
      <c r="AJ87" s="14">
        <f t="shared" si="8"/>
        <v>914</v>
      </c>
      <c r="AK87" s="14">
        <v>279</v>
      </c>
      <c r="AL87" s="14">
        <v>362</v>
      </c>
      <c r="AM87" s="14">
        <v>273</v>
      </c>
      <c r="AN87" s="14">
        <v>3711</v>
      </c>
      <c r="AO87" s="14">
        <f t="shared" si="9"/>
        <v>38006</v>
      </c>
      <c r="AP87" s="14">
        <v>2808</v>
      </c>
      <c r="AQ87" s="14">
        <v>35198</v>
      </c>
      <c r="AR87" s="14">
        <f t="shared" si="10"/>
        <v>4120</v>
      </c>
      <c r="AS87" s="14">
        <v>1546</v>
      </c>
      <c r="AT87" s="14">
        <v>2574</v>
      </c>
      <c r="AU87" s="14">
        <f t="shared" si="11"/>
        <v>3713</v>
      </c>
      <c r="AV87" s="14"/>
      <c r="AW87" s="16">
        <v>1967</v>
      </c>
      <c r="AX87" s="14">
        <f t="shared" si="12"/>
        <v>50464</v>
      </c>
      <c r="AY87" s="14">
        <f t="shared" si="13"/>
        <v>301</v>
      </c>
      <c r="AZ87" s="14">
        <v>293</v>
      </c>
      <c r="BA87" s="14">
        <v>293</v>
      </c>
      <c r="BB87" s="14">
        <v>0</v>
      </c>
      <c r="BC87" s="14">
        <v>8</v>
      </c>
      <c r="BD87" s="14">
        <v>8</v>
      </c>
      <c r="BE87" s="14">
        <v>0</v>
      </c>
      <c r="BF87" s="14">
        <v>40329</v>
      </c>
      <c r="BG87" s="14">
        <v>450</v>
      </c>
      <c r="BH87" s="14">
        <f t="shared" si="14"/>
        <v>39879</v>
      </c>
      <c r="BI87" s="14">
        <v>9834</v>
      </c>
      <c r="BK87" s="16">
        <v>1967</v>
      </c>
      <c r="BL87" s="14">
        <v>86206</v>
      </c>
      <c r="BM87" s="14">
        <v>9358</v>
      </c>
      <c r="BN87" s="14">
        <v>1238</v>
      </c>
      <c r="BO87" s="14">
        <v>2128</v>
      </c>
      <c r="BP87" s="14">
        <v>5439</v>
      </c>
      <c r="BQ87" s="14">
        <f t="shared" si="15"/>
        <v>553</v>
      </c>
      <c r="BR87" s="14">
        <v>17605</v>
      </c>
      <c r="BS87" s="14">
        <f t="shared" si="31"/>
        <v>49328</v>
      </c>
      <c r="BT87" s="14">
        <v>4138</v>
      </c>
      <c r="BU87" s="14">
        <v>45190</v>
      </c>
      <c r="BV87" s="14">
        <f t="shared" si="16"/>
        <v>6958</v>
      </c>
      <c r="BW87" s="14">
        <v>5825</v>
      </c>
      <c r="BX87" s="14">
        <v>1133</v>
      </c>
      <c r="BY87" s="14">
        <f t="shared" si="32"/>
        <v>2957</v>
      </c>
      <c r="CA87" s="16">
        <v>1967</v>
      </c>
      <c r="CB87" s="14">
        <f t="shared" si="17"/>
        <v>86206</v>
      </c>
      <c r="CC87" s="14">
        <f t="shared" si="18"/>
        <v>21614</v>
      </c>
      <c r="CD87" s="14">
        <v>19993</v>
      </c>
      <c r="CE87" s="14">
        <v>19458</v>
      </c>
      <c r="CF87" s="14">
        <f t="shared" si="19"/>
        <v>535</v>
      </c>
      <c r="CG87" s="14">
        <v>1621</v>
      </c>
      <c r="CH87" s="14">
        <v>1598</v>
      </c>
      <c r="CI87" s="14">
        <f t="shared" si="20"/>
        <v>23</v>
      </c>
      <c r="CJ87" s="14">
        <v>54459</v>
      </c>
      <c r="CK87" s="14">
        <v>9584</v>
      </c>
      <c r="CL87" s="14">
        <f t="shared" si="21"/>
        <v>44875</v>
      </c>
      <c r="CM87" s="14">
        <v>10133</v>
      </c>
      <c r="CO87" s="16">
        <v>1967</v>
      </c>
      <c r="CP87" s="14">
        <v>142408</v>
      </c>
      <c r="CQ87" s="14">
        <f t="shared" si="22"/>
        <v>9492</v>
      </c>
      <c r="CR87" s="14">
        <f t="shared" si="23"/>
        <v>121037</v>
      </c>
      <c r="CS87" s="14">
        <f t="shared" si="24"/>
        <v>29998</v>
      </c>
      <c r="CT87" s="14">
        <f t="shared" si="25"/>
        <v>91039</v>
      </c>
      <c r="CU87" s="14">
        <f t="shared" si="26"/>
        <v>11879</v>
      </c>
      <c r="CW87" s="16">
        <v>1967</v>
      </c>
      <c r="CX87" s="14">
        <f t="shared" si="27"/>
        <v>142408</v>
      </c>
      <c r="CY87" s="14">
        <f t="shared" si="33"/>
        <v>37063</v>
      </c>
      <c r="CZ87" s="14">
        <v>14747</v>
      </c>
      <c r="DA87" s="14">
        <f t="shared" si="28"/>
        <v>22316</v>
      </c>
      <c r="DB87" s="14">
        <v>20676</v>
      </c>
      <c r="DC87" s="14">
        <f t="shared" si="29"/>
        <v>1640</v>
      </c>
      <c r="DD87" s="14">
        <v>83992</v>
      </c>
      <c r="DE87" s="14">
        <f t="shared" si="34"/>
        <v>21353</v>
      </c>
      <c r="DF87" s="32"/>
      <c r="DG87" s="32"/>
      <c r="DH87" s="32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32"/>
      <c r="DT87" s="14"/>
      <c r="DU87" s="14"/>
      <c r="DV87" s="14"/>
      <c r="DW87" s="32"/>
      <c r="DX87" s="32"/>
      <c r="EK87" s="14"/>
      <c r="EL87" s="39"/>
      <c r="EM87" s="39"/>
      <c r="EO87" s="39"/>
      <c r="EP87" s="39"/>
      <c r="EQ87" s="39"/>
    </row>
    <row r="88" spans="1:147" x14ac:dyDescent="0.3">
      <c r="A88" s="16">
        <v>1968</v>
      </c>
      <c r="B88" s="14">
        <v>29600</v>
      </c>
      <c r="C88" s="14">
        <v>8554</v>
      </c>
      <c r="D88" s="14">
        <f t="shared" si="0"/>
        <v>11000</v>
      </c>
      <c r="E88" s="14">
        <v>9915</v>
      </c>
      <c r="F88" s="14">
        <v>1085</v>
      </c>
      <c r="G88" s="14">
        <f t="shared" si="1"/>
        <v>2260</v>
      </c>
      <c r="H88" s="14">
        <v>649</v>
      </c>
      <c r="I88" s="14">
        <v>1611</v>
      </c>
      <c r="J88" s="14">
        <f t="shared" si="35"/>
        <v>1336</v>
      </c>
      <c r="K88" s="14">
        <v>1084</v>
      </c>
      <c r="L88" s="14">
        <v>252</v>
      </c>
      <c r="M88" s="14">
        <v>233</v>
      </c>
      <c r="N88" s="14">
        <f t="shared" si="2"/>
        <v>19</v>
      </c>
      <c r="O88" s="14">
        <f t="shared" si="3"/>
        <v>6450</v>
      </c>
      <c r="P88" s="14">
        <v>58</v>
      </c>
      <c r="Q88" s="14">
        <v>6392</v>
      </c>
      <c r="R88" s="14"/>
      <c r="S88" s="16">
        <v>1968</v>
      </c>
      <c r="T88" s="14">
        <f t="shared" si="4"/>
        <v>29600</v>
      </c>
      <c r="U88" s="14">
        <f t="shared" si="5"/>
        <v>17477</v>
      </c>
      <c r="V88" s="14">
        <v>16060</v>
      </c>
      <c r="W88" s="14">
        <v>1417</v>
      </c>
      <c r="X88" s="14">
        <f t="shared" si="30"/>
        <v>7574</v>
      </c>
      <c r="Y88" s="14">
        <v>7011</v>
      </c>
      <c r="Z88" s="14">
        <v>785</v>
      </c>
      <c r="AA88" s="14">
        <f t="shared" si="6"/>
        <v>6226</v>
      </c>
      <c r="AB88" s="14">
        <v>563</v>
      </c>
      <c r="AC88" s="14">
        <v>17</v>
      </c>
      <c r="AD88" s="14">
        <f t="shared" si="7"/>
        <v>546</v>
      </c>
      <c r="AE88" s="14">
        <v>490</v>
      </c>
      <c r="AF88" s="14">
        <v>4059</v>
      </c>
      <c r="AH88" s="16">
        <v>1968</v>
      </c>
      <c r="AI88" s="14">
        <v>56897</v>
      </c>
      <c r="AJ88" s="14">
        <f t="shared" si="8"/>
        <v>949</v>
      </c>
      <c r="AK88" s="14">
        <v>202</v>
      </c>
      <c r="AL88" s="14">
        <v>593</v>
      </c>
      <c r="AM88" s="14">
        <v>154</v>
      </c>
      <c r="AN88" s="14">
        <v>3684</v>
      </c>
      <c r="AO88" s="14">
        <f t="shared" si="9"/>
        <v>42851</v>
      </c>
      <c r="AP88" s="14">
        <v>3796</v>
      </c>
      <c r="AQ88" s="14">
        <v>39055</v>
      </c>
      <c r="AR88" s="14">
        <f t="shared" si="10"/>
        <v>5671</v>
      </c>
      <c r="AS88" s="14">
        <v>1541</v>
      </c>
      <c r="AT88" s="14">
        <v>4130</v>
      </c>
      <c r="AU88" s="14">
        <f t="shared" si="11"/>
        <v>3742</v>
      </c>
      <c r="AV88" s="14"/>
      <c r="AW88" s="16">
        <v>1968</v>
      </c>
      <c r="AX88" s="14">
        <f t="shared" si="12"/>
        <v>56897</v>
      </c>
      <c r="AY88" s="14">
        <f t="shared" si="13"/>
        <v>162</v>
      </c>
      <c r="AZ88" s="14">
        <v>151</v>
      </c>
      <c r="BA88" s="14">
        <v>151</v>
      </c>
      <c r="BB88" s="14">
        <v>0</v>
      </c>
      <c r="BC88" s="14">
        <v>11</v>
      </c>
      <c r="BD88" s="14">
        <v>11</v>
      </c>
      <c r="BE88" s="14">
        <v>0</v>
      </c>
      <c r="BF88" s="14">
        <v>46384</v>
      </c>
      <c r="BG88" s="14">
        <v>345</v>
      </c>
      <c r="BH88" s="14">
        <f t="shared" si="14"/>
        <v>46039</v>
      </c>
      <c r="BI88" s="14">
        <v>10351</v>
      </c>
      <c r="BK88" s="16">
        <v>1968</v>
      </c>
      <c r="BL88" s="14">
        <v>101276</v>
      </c>
      <c r="BM88" s="14">
        <v>11545</v>
      </c>
      <c r="BN88" s="14">
        <v>1470</v>
      </c>
      <c r="BO88" s="14">
        <v>2528</v>
      </c>
      <c r="BP88" s="14">
        <v>6784</v>
      </c>
      <c r="BQ88" s="14">
        <f t="shared" si="15"/>
        <v>763</v>
      </c>
      <c r="BR88" s="14">
        <v>20253</v>
      </c>
      <c r="BS88" s="14">
        <f t="shared" si="31"/>
        <v>58477</v>
      </c>
      <c r="BT88" s="14">
        <v>4300</v>
      </c>
      <c r="BU88" s="14">
        <v>54177</v>
      </c>
      <c r="BV88" s="14">
        <f t="shared" si="16"/>
        <v>7458</v>
      </c>
      <c r="BW88" s="14">
        <v>6339</v>
      </c>
      <c r="BX88" s="14">
        <v>1119</v>
      </c>
      <c r="BY88" s="14">
        <f t="shared" si="32"/>
        <v>3543</v>
      </c>
      <c r="CA88" s="16">
        <v>1968</v>
      </c>
      <c r="CB88" s="14">
        <f t="shared" si="17"/>
        <v>101276</v>
      </c>
      <c r="CC88" s="14">
        <f t="shared" si="18"/>
        <v>25394</v>
      </c>
      <c r="CD88" s="14">
        <v>23651</v>
      </c>
      <c r="CE88" s="14">
        <v>22382</v>
      </c>
      <c r="CF88" s="14">
        <f t="shared" si="19"/>
        <v>1269</v>
      </c>
      <c r="CG88" s="14">
        <v>1743</v>
      </c>
      <c r="CH88" s="14">
        <v>1712</v>
      </c>
      <c r="CI88" s="14">
        <f t="shared" si="20"/>
        <v>31</v>
      </c>
      <c r="CJ88" s="14">
        <v>64267</v>
      </c>
      <c r="CK88" s="14">
        <v>11198</v>
      </c>
      <c r="CL88" s="14">
        <f t="shared" si="21"/>
        <v>53069</v>
      </c>
      <c r="CM88" s="14">
        <v>11615</v>
      </c>
      <c r="CO88" s="16">
        <v>1968</v>
      </c>
      <c r="CP88" s="14">
        <v>163903</v>
      </c>
      <c r="CQ88" s="14">
        <f t="shared" si="22"/>
        <v>10226</v>
      </c>
      <c r="CR88" s="14">
        <f t="shared" si="23"/>
        <v>138525</v>
      </c>
      <c r="CS88" s="14">
        <f t="shared" si="24"/>
        <v>34937</v>
      </c>
      <c r="CT88" s="14">
        <f t="shared" si="25"/>
        <v>103588</v>
      </c>
      <c r="CU88" s="14">
        <f t="shared" si="26"/>
        <v>15152</v>
      </c>
      <c r="CW88" s="16">
        <v>1968</v>
      </c>
      <c r="CX88" s="14">
        <f t="shared" si="27"/>
        <v>163903</v>
      </c>
      <c r="CY88" s="14">
        <f t="shared" si="33"/>
        <v>41972</v>
      </c>
      <c r="CZ88" s="14">
        <v>16674</v>
      </c>
      <c r="DA88" s="14">
        <f t="shared" si="28"/>
        <v>25298</v>
      </c>
      <c r="DB88" s="14">
        <v>23558</v>
      </c>
      <c r="DC88" s="14">
        <f t="shared" si="29"/>
        <v>1740</v>
      </c>
      <c r="DD88" s="14">
        <v>-112012</v>
      </c>
      <c r="DE88" s="14">
        <f t="shared" si="34"/>
        <v>233943</v>
      </c>
      <c r="DF88" s="32"/>
      <c r="DG88" s="32"/>
      <c r="DH88" s="32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32"/>
      <c r="DT88" s="14"/>
      <c r="DU88" s="14"/>
      <c r="DV88" s="14"/>
      <c r="DW88" s="32"/>
      <c r="DX88" s="32"/>
      <c r="EK88" s="14"/>
      <c r="EL88" s="39"/>
      <c r="EM88" s="39"/>
      <c r="EO88" s="39"/>
      <c r="EP88" s="39"/>
      <c r="EQ88" s="39"/>
    </row>
    <row r="89" spans="1:147" x14ac:dyDescent="0.3">
      <c r="A89" s="16">
        <v>1969</v>
      </c>
      <c r="B89" s="14">
        <v>32741</v>
      </c>
      <c r="C89" s="14">
        <v>8981</v>
      </c>
      <c r="D89" s="14">
        <f t="shared" si="0"/>
        <v>16538</v>
      </c>
      <c r="E89" s="14">
        <v>16089</v>
      </c>
      <c r="F89" s="14">
        <v>449</v>
      </c>
      <c r="G89" s="14">
        <f t="shared" si="1"/>
        <v>1802</v>
      </c>
      <c r="H89" s="14">
        <v>786</v>
      </c>
      <c r="I89" s="14">
        <v>1016</v>
      </c>
      <c r="J89" s="14">
        <f t="shared" si="35"/>
        <v>1023</v>
      </c>
      <c r="K89" s="14">
        <v>667</v>
      </c>
      <c r="L89" s="14">
        <v>356</v>
      </c>
      <c r="M89" s="14">
        <v>233</v>
      </c>
      <c r="N89" s="14">
        <f t="shared" si="2"/>
        <v>123</v>
      </c>
      <c r="O89" s="14">
        <f t="shared" si="3"/>
        <v>4397</v>
      </c>
      <c r="P89" s="14">
        <v>87</v>
      </c>
      <c r="Q89" s="14">
        <v>4310</v>
      </c>
      <c r="R89" s="14"/>
      <c r="S89" s="16">
        <v>1969</v>
      </c>
      <c r="T89" s="14">
        <f t="shared" si="4"/>
        <v>32741</v>
      </c>
      <c r="U89" s="14">
        <f t="shared" si="5"/>
        <v>19015</v>
      </c>
      <c r="V89" s="14">
        <v>17500</v>
      </c>
      <c r="W89" s="14">
        <v>1515</v>
      </c>
      <c r="X89" s="14">
        <f t="shared" si="30"/>
        <v>8753</v>
      </c>
      <c r="Y89" s="14">
        <v>8028</v>
      </c>
      <c r="Z89" s="14">
        <v>789</v>
      </c>
      <c r="AA89" s="14">
        <f t="shared" si="6"/>
        <v>7239</v>
      </c>
      <c r="AB89" s="14">
        <v>725</v>
      </c>
      <c r="AC89" s="14">
        <v>67</v>
      </c>
      <c r="AD89" s="14">
        <f t="shared" si="7"/>
        <v>658</v>
      </c>
      <c r="AE89" s="14">
        <v>850</v>
      </c>
      <c r="AF89" s="14">
        <v>4123</v>
      </c>
      <c r="AH89" s="16">
        <v>1969</v>
      </c>
      <c r="AI89" s="14">
        <v>63797</v>
      </c>
      <c r="AJ89" s="14">
        <f t="shared" si="8"/>
        <v>937</v>
      </c>
      <c r="AK89" s="14">
        <v>265</v>
      </c>
      <c r="AL89" s="14">
        <v>369</v>
      </c>
      <c r="AM89" s="14">
        <v>303</v>
      </c>
      <c r="AN89" s="14">
        <v>1632</v>
      </c>
      <c r="AO89" s="14">
        <f t="shared" si="9"/>
        <v>50290</v>
      </c>
      <c r="AP89" s="14">
        <v>3548</v>
      </c>
      <c r="AQ89" s="14">
        <v>46742</v>
      </c>
      <c r="AR89" s="14">
        <f t="shared" si="10"/>
        <v>7091</v>
      </c>
      <c r="AS89" s="14">
        <v>1427</v>
      </c>
      <c r="AT89" s="14">
        <v>5664</v>
      </c>
      <c r="AU89" s="14">
        <f t="shared" si="11"/>
        <v>3847</v>
      </c>
      <c r="AV89" s="14"/>
      <c r="AW89" s="16">
        <v>1969</v>
      </c>
      <c r="AX89" s="14">
        <f t="shared" si="12"/>
        <v>63797</v>
      </c>
      <c r="AY89" s="14">
        <f t="shared" si="13"/>
        <v>199</v>
      </c>
      <c r="AZ89" s="14">
        <v>179</v>
      </c>
      <c r="BA89" s="14">
        <v>179</v>
      </c>
      <c r="BB89" s="14">
        <v>0</v>
      </c>
      <c r="BC89" s="14">
        <v>20</v>
      </c>
      <c r="BD89" s="14">
        <v>20</v>
      </c>
      <c r="BE89" s="14">
        <v>0</v>
      </c>
      <c r="BF89" s="14">
        <v>51942</v>
      </c>
      <c r="BG89" s="14">
        <v>415</v>
      </c>
      <c r="BH89" s="14">
        <f t="shared" si="14"/>
        <v>51527</v>
      </c>
      <c r="BI89" s="14">
        <v>11656</v>
      </c>
      <c r="BK89" s="16">
        <v>1969</v>
      </c>
      <c r="BL89" s="14">
        <v>122825</v>
      </c>
      <c r="BM89" s="14">
        <v>13125</v>
      </c>
      <c r="BN89" s="14">
        <v>1009</v>
      </c>
      <c r="BO89" s="14">
        <v>3522</v>
      </c>
      <c r="BP89" s="14">
        <v>7875</v>
      </c>
      <c r="BQ89" s="14">
        <f t="shared" si="15"/>
        <v>719</v>
      </c>
      <c r="BR89" s="14">
        <v>23675</v>
      </c>
      <c r="BS89" s="14">
        <f t="shared" si="31"/>
        <v>72823</v>
      </c>
      <c r="BT89" s="14">
        <v>5434</v>
      </c>
      <c r="BU89" s="14">
        <v>67389</v>
      </c>
      <c r="BV89" s="14">
        <f t="shared" si="16"/>
        <v>8709</v>
      </c>
      <c r="BW89" s="14">
        <v>7025</v>
      </c>
      <c r="BX89" s="14">
        <v>1684</v>
      </c>
      <c r="BY89" s="14">
        <f t="shared" si="32"/>
        <v>4493</v>
      </c>
      <c r="CA89" s="16">
        <v>1969</v>
      </c>
      <c r="CB89" s="14">
        <f t="shared" si="17"/>
        <v>122825</v>
      </c>
      <c r="CC89" s="14">
        <f t="shared" si="18"/>
        <v>29069</v>
      </c>
      <c r="CD89" s="14">
        <v>27259</v>
      </c>
      <c r="CE89" s="14">
        <v>25127</v>
      </c>
      <c r="CF89" s="14">
        <f t="shared" si="19"/>
        <v>2132</v>
      </c>
      <c r="CG89" s="14">
        <v>1810</v>
      </c>
      <c r="CH89" s="14">
        <v>1773</v>
      </c>
      <c r="CI89" s="14">
        <f t="shared" si="20"/>
        <v>37</v>
      </c>
      <c r="CJ89" s="14">
        <v>80293</v>
      </c>
      <c r="CK89" s="14">
        <v>12475</v>
      </c>
      <c r="CL89" s="14">
        <f t="shared" si="21"/>
        <v>67818</v>
      </c>
      <c r="CM89" s="14">
        <v>13463</v>
      </c>
      <c r="CO89" s="16">
        <v>1969</v>
      </c>
      <c r="CP89" s="14">
        <v>191130</v>
      </c>
      <c r="CQ89" s="14">
        <f t="shared" si="22"/>
        <v>10255</v>
      </c>
      <c r="CR89" s="14">
        <f t="shared" si="23"/>
        <v>166760</v>
      </c>
      <c r="CS89" s="14">
        <f t="shared" si="24"/>
        <v>41845</v>
      </c>
      <c r="CT89" s="14">
        <f t="shared" si="25"/>
        <v>124915</v>
      </c>
      <c r="CU89" s="14">
        <f t="shared" si="26"/>
        <v>14115</v>
      </c>
      <c r="CW89" s="16">
        <v>1969</v>
      </c>
      <c r="CX89" s="14">
        <f t="shared" si="27"/>
        <v>191130</v>
      </c>
      <c r="CY89" s="14">
        <f t="shared" si="33"/>
        <v>46240</v>
      </c>
      <c r="CZ89" s="14">
        <v>18246</v>
      </c>
      <c r="DA89" s="14">
        <f t="shared" si="28"/>
        <v>27994</v>
      </c>
      <c r="DB89" s="14">
        <v>26134</v>
      </c>
      <c r="DC89" s="14">
        <f t="shared" si="29"/>
        <v>1860</v>
      </c>
      <c r="DD89" s="14">
        <v>118067</v>
      </c>
      <c r="DE89" s="14">
        <f t="shared" si="34"/>
        <v>26823</v>
      </c>
      <c r="DF89" s="32"/>
      <c r="DG89" s="32"/>
      <c r="DH89" s="32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32"/>
      <c r="DT89" s="14"/>
      <c r="DU89" s="14"/>
      <c r="DV89" s="14"/>
      <c r="DW89" s="32"/>
      <c r="DX89" s="32"/>
      <c r="EK89" s="14"/>
      <c r="EL89" s="39"/>
      <c r="EM89" s="39"/>
      <c r="EO89" s="39"/>
      <c r="EP89" s="39"/>
      <c r="EQ89" s="39"/>
    </row>
    <row r="90" spans="1:147" x14ac:dyDescent="0.3">
      <c r="A90" s="16">
        <v>1970</v>
      </c>
      <c r="B90" s="14">
        <v>35742</v>
      </c>
      <c r="C90" s="14">
        <v>10327</v>
      </c>
      <c r="D90" s="14">
        <f t="shared" si="0"/>
        <v>17143</v>
      </c>
      <c r="E90" s="14">
        <v>16945</v>
      </c>
      <c r="F90" s="14">
        <v>198</v>
      </c>
      <c r="G90" s="14">
        <f t="shared" si="1"/>
        <v>2201</v>
      </c>
      <c r="H90" s="14">
        <v>865</v>
      </c>
      <c r="I90" s="14">
        <v>1336</v>
      </c>
      <c r="J90" s="14">
        <f t="shared" si="35"/>
        <v>988</v>
      </c>
      <c r="K90" s="14">
        <v>710</v>
      </c>
      <c r="L90" s="14">
        <v>278</v>
      </c>
      <c r="M90" s="14">
        <v>233</v>
      </c>
      <c r="N90" s="14">
        <f t="shared" si="2"/>
        <v>45</v>
      </c>
      <c r="O90" s="14">
        <f t="shared" si="3"/>
        <v>5083</v>
      </c>
      <c r="P90" s="14">
        <v>59</v>
      </c>
      <c r="Q90" s="14">
        <v>5024</v>
      </c>
      <c r="R90" s="14"/>
      <c r="S90" s="16">
        <v>1970</v>
      </c>
      <c r="T90" s="14">
        <f t="shared" si="4"/>
        <v>35742</v>
      </c>
      <c r="U90" s="14">
        <f t="shared" si="5"/>
        <v>20941</v>
      </c>
      <c r="V90" s="14">
        <v>19242</v>
      </c>
      <c r="W90" s="14">
        <v>1699</v>
      </c>
      <c r="X90" s="14">
        <f t="shared" si="30"/>
        <v>9139</v>
      </c>
      <c r="Y90" s="14">
        <v>8346</v>
      </c>
      <c r="Z90" s="14">
        <v>1025</v>
      </c>
      <c r="AA90" s="14">
        <f t="shared" si="6"/>
        <v>7321</v>
      </c>
      <c r="AB90" s="14">
        <v>793</v>
      </c>
      <c r="AC90" s="14">
        <v>23</v>
      </c>
      <c r="AD90" s="14">
        <f t="shared" si="7"/>
        <v>770</v>
      </c>
      <c r="AE90" s="14">
        <v>529</v>
      </c>
      <c r="AF90" s="14">
        <v>5133</v>
      </c>
      <c r="AH90" s="16">
        <v>1970</v>
      </c>
      <c r="AI90" s="14">
        <v>69891</v>
      </c>
      <c r="AJ90" s="14">
        <f t="shared" si="8"/>
        <v>964</v>
      </c>
      <c r="AK90" s="14">
        <v>242</v>
      </c>
      <c r="AL90" s="14">
        <v>475</v>
      </c>
      <c r="AM90" s="14">
        <v>247</v>
      </c>
      <c r="AN90" s="14">
        <v>2329</v>
      </c>
      <c r="AO90" s="14">
        <f t="shared" si="9"/>
        <v>55091</v>
      </c>
      <c r="AP90" s="14">
        <v>3769</v>
      </c>
      <c r="AQ90" s="14">
        <v>51322</v>
      </c>
      <c r="AR90" s="14">
        <f t="shared" si="10"/>
        <v>7144</v>
      </c>
      <c r="AS90" s="14">
        <v>1257</v>
      </c>
      <c r="AT90" s="14">
        <v>5887</v>
      </c>
      <c r="AU90" s="14">
        <f t="shared" si="11"/>
        <v>4363</v>
      </c>
      <c r="AV90" s="14"/>
      <c r="AW90" s="16">
        <v>1970</v>
      </c>
      <c r="AX90" s="14">
        <f t="shared" si="12"/>
        <v>69891</v>
      </c>
      <c r="AY90" s="14">
        <f t="shared" si="13"/>
        <v>244</v>
      </c>
      <c r="AZ90" s="14">
        <v>229</v>
      </c>
      <c r="BA90" s="14">
        <v>229</v>
      </c>
      <c r="BB90" s="14">
        <v>0</v>
      </c>
      <c r="BC90" s="14">
        <v>15</v>
      </c>
      <c r="BD90" s="14">
        <v>15</v>
      </c>
      <c r="BE90" s="14">
        <v>0</v>
      </c>
      <c r="BF90" s="14">
        <v>57209</v>
      </c>
      <c r="BG90" s="14">
        <v>407</v>
      </c>
      <c r="BH90" s="14">
        <f t="shared" si="14"/>
        <v>56802</v>
      </c>
      <c r="BI90" s="14">
        <v>12438</v>
      </c>
      <c r="BK90" s="16">
        <v>1970</v>
      </c>
      <c r="BL90" s="14">
        <v>144955</v>
      </c>
      <c r="BM90" s="14">
        <v>14338</v>
      </c>
      <c r="BN90" s="14">
        <v>1199</v>
      </c>
      <c r="BO90" s="14">
        <v>4265</v>
      </c>
      <c r="BP90" s="14">
        <v>8111</v>
      </c>
      <c r="BQ90" s="14">
        <f t="shared" si="15"/>
        <v>763</v>
      </c>
      <c r="BR90" s="14">
        <v>27063</v>
      </c>
      <c r="BS90" s="14">
        <f t="shared" si="31"/>
        <v>90085</v>
      </c>
      <c r="BT90" s="14">
        <v>6401</v>
      </c>
      <c r="BU90" s="14">
        <v>83684</v>
      </c>
      <c r="BV90" s="14">
        <f t="shared" si="16"/>
        <v>9323</v>
      </c>
      <c r="BW90" s="14">
        <v>8112</v>
      </c>
      <c r="BX90" s="14">
        <v>1211</v>
      </c>
      <c r="BY90" s="14">
        <f t="shared" si="32"/>
        <v>4146</v>
      </c>
      <c r="CA90" s="16">
        <v>1970</v>
      </c>
      <c r="CB90" s="14">
        <f t="shared" si="17"/>
        <v>144955</v>
      </c>
      <c r="CC90" s="14">
        <f t="shared" si="18"/>
        <v>32267</v>
      </c>
      <c r="CD90" s="14">
        <v>30381</v>
      </c>
      <c r="CE90" s="14">
        <v>27615</v>
      </c>
      <c r="CF90" s="14">
        <f t="shared" si="19"/>
        <v>2766</v>
      </c>
      <c r="CG90" s="14">
        <v>1886</v>
      </c>
      <c r="CH90" s="14">
        <v>1849</v>
      </c>
      <c r="CI90" s="14">
        <f t="shared" si="20"/>
        <v>37</v>
      </c>
      <c r="CJ90" s="14">
        <v>97748</v>
      </c>
      <c r="CK90" s="14">
        <v>13964</v>
      </c>
      <c r="CL90" s="14">
        <f t="shared" si="21"/>
        <v>83784</v>
      </c>
      <c r="CM90" s="14">
        <v>14940</v>
      </c>
      <c r="CO90" s="16">
        <v>1970</v>
      </c>
      <c r="CP90" s="14">
        <v>220351</v>
      </c>
      <c r="CQ90" s="14">
        <f t="shared" si="22"/>
        <v>11768</v>
      </c>
      <c r="CR90" s="14">
        <f t="shared" si="23"/>
        <v>193912</v>
      </c>
      <c r="CS90" s="14">
        <f t="shared" si="24"/>
        <v>46535</v>
      </c>
      <c r="CT90" s="14">
        <f t="shared" si="25"/>
        <v>147377</v>
      </c>
      <c r="CU90" s="14">
        <f t="shared" si="26"/>
        <v>14671</v>
      </c>
      <c r="CW90" s="16">
        <v>1970</v>
      </c>
      <c r="CX90" s="14">
        <f t="shared" si="27"/>
        <v>220351</v>
      </c>
      <c r="CY90" s="14">
        <f t="shared" si="33"/>
        <v>50939</v>
      </c>
      <c r="CZ90" s="14">
        <v>20143</v>
      </c>
      <c r="DA90" s="14">
        <f t="shared" si="28"/>
        <v>30796</v>
      </c>
      <c r="DB90" s="14">
        <v>28909</v>
      </c>
      <c r="DC90" s="14">
        <f t="shared" si="29"/>
        <v>1887</v>
      </c>
      <c r="DD90" s="14">
        <v>139736</v>
      </c>
      <c r="DE90" s="14">
        <f t="shared" si="34"/>
        <v>29676</v>
      </c>
      <c r="DF90" s="32"/>
      <c r="DG90" s="32"/>
      <c r="DH90" s="32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32"/>
      <c r="DT90" s="14"/>
      <c r="DU90" s="14"/>
      <c r="DV90" s="14"/>
      <c r="DW90" s="32"/>
      <c r="DX90" s="32"/>
      <c r="EK90" s="14"/>
      <c r="EL90" s="39"/>
      <c r="EM90" s="39"/>
      <c r="EO90" s="39"/>
      <c r="EP90" s="39"/>
      <c r="EQ90" s="39"/>
    </row>
    <row r="91" spans="1:147" x14ac:dyDescent="0.3">
      <c r="A91" s="16">
        <v>1971</v>
      </c>
      <c r="B91" s="14">
        <v>40976</v>
      </c>
      <c r="C91" s="14">
        <v>12859</v>
      </c>
      <c r="D91" s="14">
        <f t="shared" si="0"/>
        <v>14576</v>
      </c>
      <c r="E91" s="14">
        <v>13986</v>
      </c>
      <c r="F91" s="14">
        <v>590</v>
      </c>
      <c r="G91" s="14">
        <f t="shared" si="1"/>
        <v>3170</v>
      </c>
      <c r="H91" s="14">
        <v>1219</v>
      </c>
      <c r="I91" s="14">
        <v>1951</v>
      </c>
      <c r="J91" s="14">
        <f t="shared" si="35"/>
        <v>1311</v>
      </c>
      <c r="K91" s="14">
        <v>210</v>
      </c>
      <c r="L91" s="14">
        <v>1101</v>
      </c>
      <c r="M91" s="14">
        <v>233</v>
      </c>
      <c r="N91" s="14">
        <f t="shared" si="2"/>
        <v>868</v>
      </c>
      <c r="O91" s="14">
        <f t="shared" si="3"/>
        <v>9060</v>
      </c>
      <c r="P91" s="14">
        <v>78</v>
      </c>
      <c r="Q91" s="14">
        <v>8982</v>
      </c>
      <c r="R91" s="14"/>
      <c r="S91" s="16">
        <v>1971</v>
      </c>
      <c r="T91" s="14">
        <f t="shared" si="4"/>
        <v>40976</v>
      </c>
      <c r="U91" s="14">
        <f t="shared" si="5"/>
        <v>22564</v>
      </c>
      <c r="V91" s="14">
        <v>20474</v>
      </c>
      <c r="W91" s="14">
        <v>2090</v>
      </c>
      <c r="X91" s="14">
        <f t="shared" si="30"/>
        <v>9581</v>
      </c>
      <c r="Y91" s="14">
        <v>8955</v>
      </c>
      <c r="Z91" s="14">
        <v>1165</v>
      </c>
      <c r="AA91" s="14">
        <f t="shared" si="6"/>
        <v>7790</v>
      </c>
      <c r="AB91" s="14">
        <v>626</v>
      </c>
      <c r="AC91" s="14">
        <v>22</v>
      </c>
      <c r="AD91" s="14">
        <f t="shared" si="7"/>
        <v>604</v>
      </c>
      <c r="AE91" s="14">
        <v>2731</v>
      </c>
      <c r="AF91" s="14">
        <v>6100</v>
      </c>
      <c r="AH91" s="16">
        <v>1971</v>
      </c>
      <c r="AI91" s="14">
        <v>84000</v>
      </c>
      <c r="AJ91" s="14">
        <f t="shared" si="8"/>
        <v>1404</v>
      </c>
      <c r="AK91" s="14">
        <v>505</v>
      </c>
      <c r="AL91" s="14">
        <v>592</v>
      </c>
      <c r="AM91" s="14">
        <v>307</v>
      </c>
      <c r="AN91" s="14">
        <v>2740</v>
      </c>
      <c r="AO91" s="14">
        <f t="shared" si="9"/>
        <v>65356</v>
      </c>
      <c r="AP91" s="14">
        <v>4553</v>
      </c>
      <c r="AQ91" s="14">
        <v>60803</v>
      </c>
      <c r="AR91" s="14">
        <f t="shared" si="10"/>
        <v>9643</v>
      </c>
      <c r="AS91" s="14">
        <v>1787</v>
      </c>
      <c r="AT91" s="14">
        <v>7856</v>
      </c>
      <c r="AU91" s="14">
        <f t="shared" si="11"/>
        <v>4857</v>
      </c>
      <c r="AV91" s="14"/>
      <c r="AW91" s="16">
        <v>1971</v>
      </c>
      <c r="AX91" s="14">
        <f t="shared" si="12"/>
        <v>84000</v>
      </c>
      <c r="AY91" s="14">
        <f t="shared" si="13"/>
        <v>231</v>
      </c>
      <c r="AZ91" s="14">
        <v>216</v>
      </c>
      <c r="BA91" s="14">
        <v>216</v>
      </c>
      <c r="BB91" s="14">
        <v>0</v>
      </c>
      <c r="BC91" s="14">
        <v>15</v>
      </c>
      <c r="BD91" s="14">
        <v>15</v>
      </c>
      <c r="BE91" s="14">
        <v>0</v>
      </c>
      <c r="BF91" s="14">
        <v>68182</v>
      </c>
      <c r="BG91" s="14">
        <v>731</v>
      </c>
      <c r="BH91" s="14">
        <f t="shared" si="14"/>
        <v>67451</v>
      </c>
      <c r="BI91" s="14">
        <v>15587</v>
      </c>
      <c r="BK91" s="16">
        <v>1971</v>
      </c>
      <c r="BL91" s="14">
        <v>167127</v>
      </c>
      <c r="BM91" s="14">
        <v>16781</v>
      </c>
      <c r="BN91" s="14">
        <v>1209</v>
      </c>
      <c r="BO91" s="14">
        <v>5048</v>
      </c>
      <c r="BP91" s="14">
        <v>9821</v>
      </c>
      <c r="BQ91" s="14">
        <f t="shared" si="15"/>
        <v>703</v>
      </c>
      <c r="BR91" s="14">
        <v>34403</v>
      </c>
      <c r="BS91" s="14">
        <f t="shared" si="31"/>
        <v>100640</v>
      </c>
      <c r="BT91" s="14">
        <v>6781</v>
      </c>
      <c r="BU91" s="14">
        <v>93859</v>
      </c>
      <c r="BV91" s="14">
        <f t="shared" si="16"/>
        <v>9993</v>
      </c>
      <c r="BW91" s="14">
        <v>8562</v>
      </c>
      <c r="BX91" s="14">
        <v>1431</v>
      </c>
      <c r="BY91" s="14">
        <f t="shared" si="32"/>
        <v>5310</v>
      </c>
      <c r="CA91" s="16">
        <v>1971</v>
      </c>
      <c r="CB91" s="14">
        <f t="shared" si="17"/>
        <v>167127</v>
      </c>
      <c r="CC91" s="14">
        <f t="shared" si="18"/>
        <v>34436</v>
      </c>
      <c r="CD91" s="14">
        <v>32646</v>
      </c>
      <c r="CE91" s="14">
        <v>29856</v>
      </c>
      <c r="CF91" s="14">
        <f t="shared" si="19"/>
        <v>2790</v>
      </c>
      <c r="CG91" s="14">
        <v>1790</v>
      </c>
      <c r="CH91" s="14">
        <v>1754</v>
      </c>
      <c r="CI91" s="14">
        <f t="shared" si="20"/>
        <v>36</v>
      </c>
      <c r="CJ91" s="14">
        <v>115738</v>
      </c>
      <c r="CK91" s="14">
        <v>16739</v>
      </c>
      <c r="CL91" s="14">
        <f t="shared" si="21"/>
        <v>98999</v>
      </c>
      <c r="CM91" s="14">
        <v>16953</v>
      </c>
      <c r="CO91" s="16">
        <v>1971</v>
      </c>
      <c r="CP91" s="14">
        <v>256005</v>
      </c>
      <c r="CQ91" s="14">
        <f t="shared" si="22"/>
        <v>14573</v>
      </c>
      <c r="CR91" s="14">
        <f t="shared" si="23"/>
        <v>220885</v>
      </c>
      <c r="CS91" s="14">
        <f t="shared" si="24"/>
        <v>51719</v>
      </c>
      <c r="CT91" s="14">
        <f t="shared" si="25"/>
        <v>169166</v>
      </c>
      <c r="CU91" s="14">
        <f t="shared" si="26"/>
        <v>20547</v>
      </c>
      <c r="CW91" s="16">
        <v>1971</v>
      </c>
      <c r="CX91" s="14">
        <f t="shared" si="27"/>
        <v>256005</v>
      </c>
      <c r="CY91" s="14">
        <f t="shared" si="33"/>
        <v>54914</v>
      </c>
      <c r="CZ91" s="14">
        <v>21824</v>
      </c>
      <c r="DA91" s="14">
        <f t="shared" si="28"/>
        <v>33090</v>
      </c>
      <c r="DB91" s="14">
        <v>31299</v>
      </c>
      <c r="DC91" s="14">
        <f t="shared" si="29"/>
        <v>1791</v>
      </c>
      <c r="DD91" s="14">
        <v>165718</v>
      </c>
      <c r="DE91" s="14">
        <f t="shared" si="34"/>
        <v>35373</v>
      </c>
      <c r="DF91" s="32"/>
      <c r="DG91" s="32"/>
      <c r="DH91" s="32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32"/>
      <c r="DT91" s="14"/>
      <c r="DU91" s="14"/>
      <c r="DV91" s="14"/>
      <c r="DW91" s="32"/>
      <c r="DX91" s="32"/>
      <c r="EK91" s="14"/>
      <c r="EL91" s="39"/>
      <c r="EM91" s="39"/>
      <c r="EO91" s="39"/>
      <c r="EP91" s="39"/>
      <c r="EQ91" s="39"/>
    </row>
    <row r="92" spans="1:147" x14ac:dyDescent="0.3">
      <c r="A92" s="16">
        <v>1972</v>
      </c>
      <c r="B92" s="14">
        <v>66389</v>
      </c>
      <c r="C92" s="14">
        <v>16801</v>
      </c>
      <c r="D92" s="14">
        <f t="shared" si="0"/>
        <v>37577</v>
      </c>
      <c r="E92" s="14">
        <v>37422</v>
      </c>
      <c r="F92" s="14">
        <v>155</v>
      </c>
      <c r="G92" s="14">
        <f t="shared" si="1"/>
        <v>2326</v>
      </c>
      <c r="H92" s="14">
        <v>1066</v>
      </c>
      <c r="I92" s="14">
        <v>1260</v>
      </c>
      <c r="J92" s="14">
        <f t="shared" si="35"/>
        <v>489</v>
      </c>
      <c r="K92" s="14">
        <v>170</v>
      </c>
      <c r="L92" s="14">
        <v>319</v>
      </c>
      <c r="M92" s="14">
        <v>298</v>
      </c>
      <c r="N92" s="14">
        <f t="shared" si="2"/>
        <v>21</v>
      </c>
      <c r="O92" s="14">
        <f t="shared" si="3"/>
        <v>9196</v>
      </c>
      <c r="P92" s="14">
        <v>156</v>
      </c>
      <c r="Q92" s="14">
        <v>9040</v>
      </c>
      <c r="R92" s="14"/>
      <c r="S92" s="16">
        <v>1972</v>
      </c>
      <c r="T92" s="14">
        <f t="shared" si="4"/>
        <v>66389</v>
      </c>
      <c r="U92" s="14">
        <f t="shared" si="5"/>
        <v>27748</v>
      </c>
      <c r="V92" s="14">
        <v>25363</v>
      </c>
      <c r="W92" s="14">
        <v>2385</v>
      </c>
      <c r="X92" s="14">
        <f t="shared" si="30"/>
        <v>10142</v>
      </c>
      <c r="Y92" s="14">
        <v>9521</v>
      </c>
      <c r="Z92" s="14">
        <v>1261</v>
      </c>
      <c r="AA92" s="14">
        <f t="shared" si="6"/>
        <v>8260</v>
      </c>
      <c r="AB92" s="14">
        <v>621</v>
      </c>
      <c r="AC92" s="14">
        <v>8</v>
      </c>
      <c r="AD92" s="14">
        <f t="shared" si="7"/>
        <v>613</v>
      </c>
      <c r="AE92" s="14">
        <v>21348</v>
      </c>
      <c r="AF92" s="14">
        <v>7151</v>
      </c>
      <c r="AH92" s="16">
        <v>1972</v>
      </c>
      <c r="AI92" s="14">
        <v>95735</v>
      </c>
      <c r="AJ92" s="14">
        <f t="shared" si="8"/>
        <v>1473</v>
      </c>
      <c r="AK92" s="14">
        <v>238</v>
      </c>
      <c r="AL92" s="14">
        <v>931</v>
      </c>
      <c r="AM92" s="14">
        <v>304</v>
      </c>
      <c r="AN92" s="14">
        <v>2778</v>
      </c>
      <c r="AO92" s="14">
        <f t="shared" si="9"/>
        <v>73329</v>
      </c>
      <c r="AP92" s="14">
        <v>4768</v>
      </c>
      <c r="AQ92" s="14">
        <v>68561</v>
      </c>
      <c r="AR92" s="14">
        <f t="shared" si="10"/>
        <v>13301</v>
      </c>
      <c r="AS92" s="14">
        <v>1757</v>
      </c>
      <c r="AT92" s="14">
        <v>11544</v>
      </c>
      <c r="AU92" s="14">
        <f t="shared" si="11"/>
        <v>4854</v>
      </c>
      <c r="AV92" s="14"/>
      <c r="AW92" s="16">
        <v>1972</v>
      </c>
      <c r="AX92" s="14">
        <f t="shared" si="12"/>
        <v>95735</v>
      </c>
      <c r="AY92" s="14">
        <f t="shared" si="13"/>
        <v>437</v>
      </c>
      <c r="AZ92" s="14">
        <v>387</v>
      </c>
      <c r="BA92" s="14">
        <v>387</v>
      </c>
      <c r="BB92" s="14">
        <v>0</v>
      </c>
      <c r="BC92" s="14">
        <v>50</v>
      </c>
      <c r="BD92" s="14">
        <v>50</v>
      </c>
      <c r="BE92" s="14">
        <v>0</v>
      </c>
      <c r="BF92" s="14">
        <v>77122</v>
      </c>
      <c r="BG92" s="14">
        <v>753</v>
      </c>
      <c r="BH92" s="14">
        <f t="shared" si="14"/>
        <v>76369</v>
      </c>
      <c r="BI92" s="14">
        <v>18176</v>
      </c>
      <c r="BK92" s="16">
        <v>1972</v>
      </c>
      <c r="BL92" s="14">
        <v>192651</v>
      </c>
      <c r="BM92" s="14">
        <v>35608</v>
      </c>
      <c r="BN92" s="14">
        <v>772</v>
      </c>
      <c r="BO92" s="14">
        <v>4589</v>
      </c>
      <c r="BP92" s="14">
        <v>29325</v>
      </c>
      <c r="BQ92" s="14">
        <f t="shared" si="15"/>
        <v>922</v>
      </c>
      <c r="BR92" s="14">
        <v>24333</v>
      </c>
      <c r="BS92" s="14">
        <f t="shared" si="31"/>
        <v>115352</v>
      </c>
      <c r="BT92" s="14">
        <v>7629</v>
      </c>
      <c r="BU92" s="14">
        <v>107723</v>
      </c>
      <c r="BV92" s="14">
        <f t="shared" si="16"/>
        <v>10823</v>
      </c>
      <c r="BW92" s="14">
        <v>9620</v>
      </c>
      <c r="BX92" s="14">
        <v>1203</v>
      </c>
      <c r="BY92" s="14">
        <f t="shared" si="32"/>
        <v>6535</v>
      </c>
      <c r="CA92" s="16">
        <v>1972</v>
      </c>
      <c r="CB92" s="14">
        <f t="shared" si="17"/>
        <v>192651</v>
      </c>
      <c r="CC92" s="14">
        <f t="shared" si="18"/>
        <v>40052</v>
      </c>
      <c r="CD92" s="14">
        <v>37896</v>
      </c>
      <c r="CE92" s="14">
        <v>35903</v>
      </c>
      <c r="CF92" s="14">
        <f t="shared" si="19"/>
        <v>1993</v>
      </c>
      <c r="CG92" s="14">
        <v>2156</v>
      </c>
      <c r="CH92" s="14">
        <v>2120</v>
      </c>
      <c r="CI92" s="14">
        <f t="shared" si="20"/>
        <v>36</v>
      </c>
      <c r="CJ92" s="14">
        <v>133923</v>
      </c>
      <c r="CK92" s="14">
        <v>19167</v>
      </c>
      <c r="CL92" s="14">
        <f t="shared" si="21"/>
        <v>114756</v>
      </c>
      <c r="CM92" s="14">
        <v>18676</v>
      </c>
      <c r="CO92" s="16">
        <v>1972</v>
      </c>
      <c r="CP92" s="14">
        <v>296319</v>
      </c>
      <c r="CQ92" s="14">
        <f t="shared" si="22"/>
        <v>17811</v>
      </c>
      <c r="CR92" s="14">
        <f t="shared" si="23"/>
        <v>255695</v>
      </c>
      <c r="CS92" s="14">
        <f t="shared" si="24"/>
        <v>64688</v>
      </c>
      <c r="CT92" s="14">
        <f t="shared" si="25"/>
        <v>191007</v>
      </c>
      <c r="CU92" s="14">
        <f t="shared" si="26"/>
        <v>22813</v>
      </c>
      <c r="CW92" s="16">
        <v>1972</v>
      </c>
      <c r="CX92" s="14">
        <f t="shared" si="27"/>
        <v>296319</v>
      </c>
      <c r="CY92" s="14">
        <f t="shared" si="33"/>
        <v>66547</v>
      </c>
      <c r="CZ92" s="14">
        <v>26777</v>
      </c>
      <c r="DA92" s="14">
        <f t="shared" si="28"/>
        <v>39770</v>
      </c>
      <c r="DB92" s="14">
        <v>37592</v>
      </c>
      <c r="DC92" s="14">
        <f t="shared" si="29"/>
        <v>2178</v>
      </c>
      <c r="DD92" s="14">
        <v>189438</v>
      </c>
      <c r="DE92" s="14">
        <f t="shared" si="34"/>
        <v>40334</v>
      </c>
      <c r="DF92" s="32"/>
      <c r="DG92" s="32"/>
      <c r="DH92" s="32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32"/>
      <c r="DT92" s="14"/>
      <c r="DU92" s="14"/>
      <c r="DV92" s="14"/>
      <c r="DW92" s="32"/>
      <c r="DX92" s="32"/>
      <c r="EK92" s="14"/>
      <c r="EL92" s="39"/>
      <c r="EM92" s="39"/>
      <c r="EO92" s="39"/>
      <c r="EP92" s="39"/>
      <c r="EQ92" s="39"/>
    </row>
    <row r="93" spans="1:147" x14ac:dyDescent="0.3">
      <c r="A93" s="16">
        <v>1973</v>
      </c>
      <c r="B93" s="14">
        <v>87948</v>
      </c>
      <c r="C93" s="14">
        <v>17976</v>
      </c>
      <c r="D93" s="14">
        <f t="shared" si="0"/>
        <v>59215</v>
      </c>
      <c r="E93" s="14">
        <v>59206</v>
      </c>
      <c r="F93" s="14">
        <v>9</v>
      </c>
      <c r="G93" s="14">
        <f t="shared" si="1"/>
        <v>3157</v>
      </c>
      <c r="H93" s="14">
        <v>1131</v>
      </c>
      <c r="I93" s="14">
        <v>2026</v>
      </c>
      <c r="J93" s="14">
        <f t="shared" si="35"/>
        <v>670</v>
      </c>
      <c r="K93" s="14">
        <v>327</v>
      </c>
      <c r="L93" s="14">
        <v>343</v>
      </c>
      <c r="M93" s="14">
        <v>343</v>
      </c>
      <c r="N93" s="14">
        <f t="shared" si="2"/>
        <v>0</v>
      </c>
      <c r="O93" s="14">
        <f t="shared" si="3"/>
        <v>6930</v>
      </c>
      <c r="P93" s="14">
        <v>422</v>
      </c>
      <c r="Q93" s="14">
        <v>6508</v>
      </c>
      <c r="R93" s="14"/>
      <c r="S93" s="16">
        <v>1973</v>
      </c>
      <c r="T93" s="14">
        <f t="shared" si="4"/>
        <v>87948</v>
      </c>
      <c r="U93" s="14">
        <f t="shared" si="5"/>
        <v>36901</v>
      </c>
      <c r="V93" s="14">
        <v>34227</v>
      </c>
      <c r="W93" s="14">
        <v>2674</v>
      </c>
      <c r="X93" s="14">
        <f t="shared" si="30"/>
        <v>12643</v>
      </c>
      <c r="Y93" s="14">
        <v>10914</v>
      </c>
      <c r="Z93" s="14">
        <v>1706</v>
      </c>
      <c r="AA93" s="14">
        <f t="shared" si="6"/>
        <v>9208</v>
      </c>
      <c r="AB93" s="14">
        <v>1729</v>
      </c>
      <c r="AC93" s="14">
        <v>126</v>
      </c>
      <c r="AD93" s="14">
        <f t="shared" si="7"/>
        <v>1603</v>
      </c>
      <c r="AE93" s="14">
        <v>28623</v>
      </c>
      <c r="AF93" s="14">
        <v>9781</v>
      </c>
      <c r="AH93" s="16">
        <v>1973</v>
      </c>
      <c r="AI93" s="14">
        <v>117869</v>
      </c>
      <c r="AJ93" s="14">
        <f t="shared" si="8"/>
        <v>2945</v>
      </c>
      <c r="AK93" s="14">
        <v>1503</v>
      </c>
      <c r="AL93" s="14">
        <v>996</v>
      </c>
      <c r="AM93" s="14">
        <v>446</v>
      </c>
      <c r="AN93" s="14">
        <v>1896</v>
      </c>
      <c r="AO93" s="14">
        <f t="shared" si="9"/>
        <v>89641</v>
      </c>
      <c r="AP93" s="14">
        <v>6425</v>
      </c>
      <c r="AQ93" s="14">
        <v>83216</v>
      </c>
      <c r="AR93" s="14">
        <f t="shared" si="10"/>
        <v>17286</v>
      </c>
      <c r="AS93" s="14">
        <v>1904</v>
      </c>
      <c r="AT93" s="14">
        <v>15382</v>
      </c>
      <c r="AU93" s="14">
        <f t="shared" si="11"/>
        <v>6101</v>
      </c>
      <c r="AV93" s="14"/>
      <c r="AW93" s="16">
        <v>1973</v>
      </c>
      <c r="AX93" s="14">
        <f t="shared" si="12"/>
        <v>117869</v>
      </c>
      <c r="AY93" s="14">
        <f t="shared" si="13"/>
        <v>568</v>
      </c>
      <c r="AZ93" s="14">
        <v>546</v>
      </c>
      <c r="BA93" s="14">
        <v>546</v>
      </c>
      <c r="BB93" s="14">
        <v>0</v>
      </c>
      <c r="BC93" s="14">
        <v>22</v>
      </c>
      <c r="BD93" s="14">
        <v>22</v>
      </c>
      <c r="BE93" s="14">
        <v>0</v>
      </c>
      <c r="BF93" s="14">
        <v>98311</v>
      </c>
      <c r="BG93" s="14">
        <v>1048</v>
      </c>
      <c r="BH93" s="14">
        <f t="shared" si="14"/>
        <v>97263</v>
      </c>
      <c r="BI93" s="14">
        <v>18990</v>
      </c>
      <c r="BK93" s="16">
        <v>1973</v>
      </c>
      <c r="BL93" s="14">
        <v>219529</v>
      </c>
      <c r="BM93" s="14">
        <v>49878</v>
      </c>
      <c r="BN93" s="14">
        <v>2807</v>
      </c>
      <c r="BO93" s="14">
        <v>5199</v>
      </c>
      <c r="BP93" s="14">
        <v>39233</v>
      </c>
      <c r="BQ93" s="14">
        <f t="shared" si="15"/>
        <v>2639</v>
      </c>
      <c r="BR93" s="14">
        <v>22462</v>
      </c>
      <c r="BS93" s="14">
        <f t="shared" si="31"/>
        <v>126264</v>
      </c>
      <c r="BT93" s="14">
        <v>8174</v>
      </c>
      <c r="BU93" s="14">
        <v>118090</v>
      </c>
      <c r="BV93" s="14">
        <f t="shared" si="16"/>
        <v>12963</v>
      </c>
      <c r="BW93" s="14">
        <v>10953</v>
      </c>
      <c r="BX93" s="14">
        <v>2010</v>
      </c>
      <c r="BY93" s="14">
        <f t="shared" si="32"/>
        <v>7962</v>
      </c>
      <c r="CA93" s="16">
        <v>1973</v>
      </c>
      <c r="CB93" s="14">
        <f t="shared" si="17"/>
        <v>219529</v>
      </c>
      <c r="CC93" s="14">
        <f t="shared" si="18"/>
        <v>50004</v>
      </c>
      <c r="CD93" s="14">
        <v>45719</v>
      </c>
      <c r="CE93" s="14">
        <v>43447</v>
      </c>
      <c r="CF93" s="14">
        <f t="shared" si="19"/>
        <v>2272</v>
      </c>
      <c r="CG93" s="14">
        <v>4285</v>
      </c>
      <c r="CH93" s="14">
        <v>4246</v>
      </c>
      <c r="CI93" s="14">
        <f t="shared" si="20"/>
        <v>39</v>
      </c>
      <c r="CJ93" s="14">
        <v>148901</v>
      </c>
      <c r="CK93" s="14">
        <v>23126</v>
      </c>
      <c r="CL93" s="14">
        <f t="shared" si="21"/>
        <v>125775</v>
      </c>
      <c r="CM93" s="14">
        <v>20624</v>
      </c>
      <c r="CO93" s="16">
        <v>1973</v>
      </c>
      <c r="CP93" s="14">
        <v>347779</v>
      </c>
      <c r="CQ93" s="14">
        <f t="shared" si="22"/>
        <v>22286</v>
      </c>
      <c r="CR93" s="14">
        <f t="shared" si="23"/>
        <v>302635</v>
      </c>
      <c r="CS93" s="14">
        <f t="shared" si="24"/>
        <v>83573</v>
      </c>
      <c r="CT93" s="14">
        <f t="shared" si="25"/>
        <v>219062</v>
      </c>
      <c r="CU93" s="14">
        <f t="shared" si="26"/>
        <v>22858</v>
      </c>
      <c r="CW93" s="16">
        <v>1973</v>
      </c>
      <c r="CX93" s="14">
        <f t="shared" si="27"/>
        <v>347779</v>
      </c>
      <c r="CY93" s="14">
        <f t="shared" si="33"/>
        <v>84292</v>
      </c>
      <c r="CZ93" s="14">
        <v>34176</v>
      </c>
      <c r="DA93" s="14">
        <f t="shared" si="28"/>
        <v>50116</v>
      </c>
      <c r="DB93" s="14">
        <v>45722</v>
      </c>
      <c r="DC93" s="14">
        <f t="shared" si="29"/>
        <v>4394</v>
      </c>
      <c r="DD93" s="14">
        <v>218454</v>
      </c>
      <c r="DE93" s="14">
        <f t="shared" si="34"/>
        <v>45033</v>
      </c>
      <c r="DF93" s="32"/>
      <c r="DG93" s="32"/>
      <c r="DH93" s="32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32"/>
      <c r="DT93" s="14"/>
      <c r="DU93" s="14"/>
      <c r="DV93" s="14"/>
      <c r="DW93" s="32"/>
      <c r="DX93" s="32"/>
      <c r="EK93" s="14"/>
      <c r="EL93" s="39"/>
      <c r="EM93" s="39"/>
      <c r="EO93" s="39"/>
      <c r="EP93" s="39"/>
      <c r="EQ93" s="39"/>
    </row>
    <row r="94" spans="1:147" x14ac:dyDescent="0.3">
      <c r="A94" s="16">
        <v>1974</v>
      </c>
      <c r="B94" s="14">
        <v>121915</v>
      </c>
      <c r="C94" s="14">
        <v>18176</v>
      </c>
      <c r="D94" s="14">
        <f t="shared" si="0"/>
        <v>90928</v>
      </c>
      <c r="E94" s="14">
        <v>94027</v>
      </c>
      <c r="F94" s="14">
        <v>-3099</v>
      </c>
      <c r="G94" s="14">
        <f t="shared" si="1"/>
        <v>5055</v>
      </c>
      <c r="H94" s="14">
        <v>1675</v>
      </c>
      <c r="I94" s="14">
        <v>3380</v>
      </c>
      <c r="J94" s="14">
        <f t="shared" si="35"/>
        <v>479</v>
      </c>
      <c r="K94" s="14">
        <v>228</v>
      </c>
      <c r="L94" s="14">
        <v>251</v>
      </c>
      <c r="M94" s="14">
        <v>249</v>
      </c>
      <c r="N94" s="14">
        <f t="shared" si="2"/>
        <v>2</v>
      </c>
      <c r="O94" s="14">
        <f t="shared" si="3"/>
        <v>7277</v>
      </c>
      <c r="P94" s="14">
        <v>315</v>
      </c>
      <c r="Q94" s="14">
        <v>6962</v>
      </c>
      <c r="R94" s="14"/>
      <c r="S94" s="16">
        <v>1974</v>
      </c>
      <c r="T94" s="14">
        <f t="shared" si="4"/>
        <v>121915</v>
      </c>
      <c r="U94" s="14">
        <f t="shared" si="5"/>
        <v>46505</v>
      </c>
      <c r="V94" s="14">
        <v>43470</v>
      </c>
      <c r="W94" s="14">
        <v>3035</v>
      </c>
      <c r="X94" s="14">
        <f t="shared" si="30"/>
        <v>11585</v>
      </c>
      <c r="Y94" s="14">
        <v>10369</v>
      </c>
      <c r="Z94" s="14">
        <v>834</v>
      </c>
      <c r="AA94" s="14">
        <f t="shared" si="6"/>
        <v>9535</v>
      </c>
      <c r="AB94" s="14">
        <v>1216</v>
      </c>
      <c r="AC94" s="14">
        <v>9</v>
      </c>
      <c r="AD94" s="14">
        <f t="shared" si="7"/>
        <v>1207</v>
      </c>
      <c r="AE94" s="14">
        <v>50360</v>
      </c>
      <c r="AF94" s="14">
        <v>13465</v>
      </c>
      <c r="AH94" s="16">
        <v>1974</v>
      </c>
      <c r="AI94" s="14">
        <v>150848</v>
      </c>
      <c r="AJ94" s="14">
        <f t="shared" si="8"/>
        <v>2981</v>
      </c>
      <c r="AK94" s="14">
        <v>632</v>
      </c>
      <c r="AL94" s="14">
        <v>1558</v>
      </c>
      <c r="AM94" s="14">
        <v>791</v>
      </c>
      <c r="AN94" s="14">
        <v>2135</v>
      </c>
      <c r="AO94" s="14">
        <f t="shared" si="9"/>
        <v>114105</v>
      </c>
      <c r="AP94" s="14">
        <v>6797</v>
      </c>
      <c r="AQ94" s="14">
        <v>107308</v>
      </c>
      <c r="AR94" s="14">
        <f t="shared" si="10"/>
        <v>22725</v>
      </c>
      <c r="AS94" s="14">
        <v>2107</v>
      </c>
      <c r="AT94" s="14">
        <v>20618</v>
      </c>
      <c r="AU94" s="14">
        <f t="shared" si="11"/>
        <v>8902</v>
      </c>
      <c r="AV94" s="14"/>
      <c r="AW94" s="16">
        <v>1974</v>
      </c>
      <c r="AX94" s="14">
        <f t="shared" si="12"/>
        <v>150848</v>
      </c>
      <c r="AY94" s="14">
        <f t="shared" si="13"/>
        <v>997</v>
      </c>
      <c r="AZ94" s="14">
        <v>946</v>
      </c>
      <c r="BA94" s="14">
        <v>946</v>
      </c>
      <c r="BB94" s="14">
        <v>0</v>
      </c>
      <c r="BC94" s="14">
        <v>51</v>
      </c>
      <c r="BD94" s="14">
        <v>51</v>
      </c>
      <c r="BE94" s="14">
        <v>0</v>
      </c>
      <c r="BF94" s="14">
        <v>128000</v>
      </c>
      <c r="BG94" s="14">
        <v>847</v>
      </c>
      <c r="BH94" s="14">
        <f t="shared" si="14"/>
        <v>127153</v>
      </c>
      <c r="BI94" s="14">
        <v>21851</v>
      </c>
      <c r="BK94" s="16">
        <v>1974</v>
      </c>
      <c r="BL94" s="14">
        <v>255556</v>
      </c>
      <c r="BM94" s="14">
        <v>70373</v>
      </c>
      <c r="BN94" s="14">
        <v>688</v>
      </c>
      <c r="BO94" s="14">
        <v>6207</v>
      </c>
      <c r="BP94" s="14">
        <v>59815</v>
      </c>
      <c r="BQ94" s="14">
        <f t="shared" si="15"/>
        <v>3663</v>
      </c>
      <c r="BR94" s="14">
        <v>20664</v>
      </c>
      <c r="BS94" s="14">
        <f t="shared" si="31"/>
        <v>140994</v>
      </c>
      <c r="BT94" s="14">
        <v>8967</v>
      </c>
      <c r="BU94" s="14">
        <v>132027</v>
      </c>
      <c r="BV94" s="14">
        <f t="shared" si="16"/>
        <v>15373</v>
      </c>
      <c r="BW94" s="14">
        <v>12918</v>
      </c>
      <c r="BX94" s="14">
        <v>2455</v>
      </c>
      <c r="BY94" s="14">
        <f t="shared" si="32"/>
        <v>8152</v>
      </c>
      <c r="CA94" s="16">
        <v>1974</v>
      </c>
      <c r="CB94" s="14">
        <f t="shared" si="17"/>
        <v>255556</v>
      </c>
      <c r="CC94" s="14">
        <f t="shared" si="18"/>
        <v>59864</v>
      </c>
      <c r="CD94" s="14">
        <v>56305</v>
      </c>
      <c r="CE94" s="14">
        <v>53007</v>
      </c>
      <c r="CF94" s="14">
        <f t="shared" si="19"/>
        <v>3298</v>
      </c>
      <c r="CG94" s="14">
        <v>3559</v>
      </c>
      <c r="CH94" s="14">
        <v>3507</v>
      </c>
      <c r="CI94" s="14">
        <f t="shared" si="20"/>
        <v>52</v>
      </c>
      <c r="CJ94" s="14">
        <v>172684</v>
      </c>
      <c r="CK94" s="14">
        <v>26403</v>
      </c>
      <c r="CL94" s="14">
        <f t="shared" si="21"/>
        <v>146281</v>
      </c>
      <c r="CM94" s="14">
        <v>23008</v>
      </c>
      <c r="CO94" s="16">
        <v>1974</v>
      </c>
      <c r="CP94" s="14">
        <v>418924</v>
      </c>
      <c r="CQ94" s="14">
        <f t="shared" si="22"/>
        <v>19496</v>
      </c>
      <c r="CR94" s="14">
        <f t="shared" si="23"/>
        <v>373881</v>
      </c>
      <c r="CS94" s="14">
        <f t="shared" si="24"/>
        <v>113727</v>
      </c>
      <c r="CT94" s="14">
        <f t="shared" si="25"/>
        <v>260154</v>
      </c>
      <c r="CU94" s="14">
        <f t="shared" si="26"/>
        <v>25547</v>
      </c>
      <c r="CW94" s="16">
        <v>1974</v>
      </c>
      <c r="CX94" s="14">
        <f t="shared" si="27"/>
        <v>418924</v>
      </c>
      <c r="CY94" s="14">
        <f t="shared" si="33"/>
        <v>101052</v>
      </c>
      <c r="CZ94" s="14">
        <v>42686</v>
      </c>
      <c r="DA94" s="14">
        <f t="shared" si="28"/>
        <v>58366</v>
      </c>
      <c r="DB94" s="14">
        <v>54799</v>
      </c>
      <c r="DC94" s="14">
        <f t="shared" si="29"/>
        <v>3567</v>
      </c>
      <c r="DD94" s="14">
        <v>265138</v>
      </c>
      <c r="DE94" s="14">
        <f t="shared" si="34"/>
        <v>52734</v>
      </c>
      <c r="DF94" s="32"/>
      <c r="DG94" s="32"/>
      <c r="DH94" s="32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32"/>
      <c r="DT94" s="14"/>
      <c r="DU94" s="14"/>
      <c r="DV94" s="14"/>
      <c r="DW94" s="32"/>
      <c r="DX94" s="32"/>
      <c r="EK94" s="14"/>
      <c r="EL94" s="39"/>
      <c r="EM94" s="39"/>
      <c r="EO94" s="39"/>
      <c r="EP94" s="39"/>
      <c r="EQ94" s="39"/>
    </row>
    <row r="95" spans="1:147" x14ac:dyDescent="0.3">
      <c r="A95" s="16">
        <v>1975</v>
      </c>
      <c r="B95" s="14">
        <v>158566</v>
      </c>
      <c r="C95" s="14">
        <v>20153</v>
      </c>
      <c r="D95" s="14">
        <f t="shared" si="0"/>
        <v>123409</v>
      </c>
      <c r="E95" s="14">
        <v>125904</v>
      </c>
      <c r="F95" s="14">
        <v>-2495</v>
      </c>
      <c r="G95" s="14">
        <f t="shared" si="1"/>
        <v>5056</v>
      </c>
      <c r="H95" s="14">
        <v>1181</v>
      </c>
      <c r="I95" s="14">
        <v>3875</v>
      </c>
      <c r="J95" s="14">
        <f t="shared" si="35"/>
        <v>816</v>
      </c>
      <c r="K95" s="14">
        <v>666</v>
      </c>
      <c r="L95" s="14">
        <v>150</v>
      </c>
      <c r="M95" s="14">
        <v>150</v>
      </c>
      <c r="N95" s="14">
        <f t="shared" si="2"/>
        <v>0</v>
      </c>
      <c r="O95" s="14">
        <f t="shared" si="3"/>
        <v>9132</v>
      </c>
      <c r="P95" s="14">
        <v>1147</v>
      </c>
      <c r="Q95" s="14">
        <v>7985</v>
      </c>
      <c r="R95" s="14"/>
      <c r="S95" s="16">
        <v>1975</v>
      </c>
      <c r="T95" s="14">
        <f t="shared" si="4"/>
        <v>158566</v>
      </c>
      <c r="U95" s="14">
        <f t="shared" si="5"/>
        <v>56708</v>
      </c>
      <c r="V95" s="14">
        <v>53131</v>
      </c>
      <c r="W95" s="14">
        <v>3577</v>
      </c>
      <c r="X95" s="14">
        <f t="shared" si="30"/>
        <v>2742</v>
      </c>
      <c r="Y95" s="14">
        <v>1111</v>
      </c>
      <c r="Z95" s="14">
        <v>856</v>
      </c>
      <c r="AA95" s="14">
        <f t="shared" si="6"/>
        <v>255</v>
      </c>
      <c r="AB95" s="14">
        <v>1631</v>
      </c>
      <c r="AC95" s="14">
        <v>13</v>
      </c>
      <c r="AD95" s="14">
        <f t="shared" si="7"/>
        <v>1618</v>
      </c>
      <c r="AE95" s="14">
        <v>85574</v>
      </c>
      <c r="AF95" s="14">
        <v>13542</v>
      </c>
      <c r="AH95" s="16">
        <v>1975</v>
      </c>
      <c r="AI95" s="14">
        <v>202442</v>
      </c>
      <c r="AJ95" s="14">
        <f t="shared" si="8"/>
        <v>4194</v>
      </c>
      <c r="AK95" s="14">
        <v>1162</v>
      </c>
      <c r="AL95" s="14">
        <v>2022</v>
      </c>
      <c r="AM95" s="14">
        <v>1010</v>
      </c>
      <c r="AN95" s="14">
        <v>4587</v>
      </c>
      <c r="AO95" s="14">
        <f t="shared" si="9"/>
        <v>149979</v>
      </c>
      <c r="AP95" s="14">
        <v>9143</v>
      </c>
      <c r="AQ95" s="14">
        <v>140836</v>
      </c>
      <c r="AR95" s="14">
        <f t="shared" si="10"/>
        <v>31216</v>
      </c>
      <c r="AS95" s="14">
        <v>3416</v>
      </c>
      <c r="AT95" s="14">
        <v>27800</v>
      </c>
      <c r="AU95" s="14">
        <f t="shared" si="11"/>
        <v>12466</v>
      </c>
      <c r="AV95" s="14"/>
      <c r="AW95" s="16">
        <v>1975</v>
      </c>
      <c r="AX95" s="14">
        <f t="shared" si="12"/>
        <v>202442</v>
      </c>
      <c r="AY95" s="14">
        <f t="shared" si="13"/>
        <v>1479</v>
      </c>
      <c r="AZ95" s="14">
        <v>1440</v>
      </c>
      <c r="BA95" s="14">
        <v>1440</v>
      </c>
      <c r="BB95" s="14">
        <v>0</v>
      </c>
      <c r="BC95" s="14">
        <v>39</v>
      </c>
      <c r="BD95" s="14">
        <v>39</v>
      </c>
      <c r="BE95" s="14">
        <v>0</v>
      </c>
      <c r="BF95" s="14">
        <v>170857</v>
      </c>
      <c r="BG95" s="14">
        <v>1601</v>
      </c>
      <c r="BH95" s="14">
        <f t="shared" si="14"/>
        <v>169256</v>
      </c>
      <c r="BI95" s="14">
        <v>30106</v>
      </c>
      <c r="BK95" s="16">
        <v>1975</v>
      </c>
      <c r="BL95" s="14">
        <v>318903</v>
      </c>
      <c r="BM95" s="14">
        <v>98141</v>
      </c>
      <c r="BN95" s="14">
        <v>750</v>
      </c>
      <c r="BO95" s="14">
        <v>7767</v>
      </c>
      <c r="BP95" s="14">
        <v>85381</v>
      </c>
      <c r="BQ95" s="14">
        <f t="shared" si="15"/>
        <v>4243</v>
      </c>
      <c r="BR95" s="14">
        <v>27621</v>
      </c>
      <c r="BS95" s="14">
        <f t="shared" si="31"/>
        <v>166825</v>
      </c>
      <c r="BT95" s="14">
        <v>10373</v>
      </c>
      <c r="BU95" s="14">
        <v>156452</v>
      </c>
      <c r="BV95" s="14">
        <f t="shared" si="16"/>
        <v>17340</v>
      </c>
      <c r="BW95" s="14">
        <v>12226</v>
      </c>
      <c r="BX95" s="14">
        <v>5114</v>
      </c>
      <c r="BY95" s="14">
        <f t="shared" si="32"/>
        <v>8976</v>
      </c>
      <c r="CA95" s="16">
        <v>1975</v>
      </c>
      <c r="CB95" s="14">
        <f t="shared" si="17"/>
        <v>318903</v>
      </c>
      <c r="CC95" s="14">
        <f t="shared" si="18"/>
        <v>72637</v>
      </c>
      <c r="CD95" s="14">
        <v>68559</v>
      </c>
      <c r="CE95" s="14">
        <v>63708</v>
      </c>
      <c r="CF95" s="14">
        <f t="shared" si="19"/>
        <v>4851</v>
      </c>
      <c r="CG95" s="14">
        <v>4078</v>
      </c>
      <c r="CH95" s="14">
        <v>3985</v>
      </c>
      <c r="CI95" s="14">
        <f t="shared" si="20"/>
        <v>93</v>
      </c>
      <c r="CJ95" s="14">
        <v>219756</v>
      </c>
      <c r="CK95" s="14">
        <v>29458</v>
      </c>
      <c r="CL95" s="14">
        <f t="shared" si="21"/>
        <v>190298</v>
      </c>
      <c r="CM95" s="14">
        <v>26510</v>
      </c>
      <c r="CO95" s="16">
        <v>1975</v>
      </c>
      <c r="CP95" s="14">
        <v>531847</v>
      </c>
      <c r="CQ95" s="14">
        <f t="shared" si="22"/>
        <v>22065</v>
      </c>
      <c r="CR95" s="14">
        <f t="shared" si="23"/>
        <v>477477</v>
      </c>
      <c r="CS95" s="14">
        <f t="shared" si="24"/>
        <v>155617</v>
      </c>
      <c r="CT95" s="14">
        <f t="shared" si="25"/>
        <v>321860</v>
      </c>
      <c r="CU95" s="14">
        <f t="shared" si="26"/>
        <v>32305</v>
      </c>
      <c r="CW95" s="16">
        <v>1975</v>
      </c>
      <c r="CX95" s="14">
        <f t="shared" si="27"/>
        <v>531847</v>
      </c>
      <c r="CY95" s="14">
        <f t="shared" si="33"/>
        <v>122305</v>
      </c>
      <c r="CZ95" s="14">
        <v>52262</v>
      </c>
      <c r="DA95" s="14">
        <f t="shared" si="28"/>
        <v>70043</v>
      </c>
      <c r="DB95" s="14">
        <v>66006</v>
      </c>
      <c r="DC95" s="14">
        <f t="shared" si="29"/>
        <v>4037</v>
      </c>
      <c r="DD95" s="14">
        <v>345415</v>
      </c>
      <c r="DE95" s="14">
        <f t="shared" si="34"/>
        <v>64127</v>
      </c>
      <c r="DF95" s="32"/>
      <c r="DG95" s="32"/>
      <c r="DH95" s="32"/>
      <c r="DI95" s="14"/>
      <c r="DJ95" s="14"/>
      <c r="DK95" s="14"/>
      <c r="DL95" s="14"/>
      <c r="DM95" s="14"/>
      <c r="DN95" s="14"/>
      <c r="DO95" s="14"/>
      <c r="DP95" s="14"/>
      <c r="DQ95" s="14"/>
      <c r="DR95" s="14"/>
      <c r="DS95" s="32"/>
      <c r="DT95" s="14"/>
      <c r="DU95" s="14"/>
      <c r="DV95" s="14"/>
      <c r="DW95" s="32"/>
      <c r="DX95" s="32"/>
      <c r="EK95" s="14"/>
      <c r="EL95" s="39"/>
      <c r="EM95" s="39"/>
      <c r="EO95" s="39"/>
      <c r="EP95" s="39"/>
      <c r="EQ95" s="39"/>
    </row>
    <row r="96" spans="1:147" x14ac:dyDescent="0.3">
      <c r="A96" s="16">
        <v>1976</v>
      </c>
      <c r="B96" s="14">
        <v>195038</v>
      </c>
      <c r="C96" s="14">
        <v>28156</v>
      </c>
      <c r="D96" s="14">
        <f t="shared" si="0"/>
        <v>122564</v>
      </c>
      <c r="E96" s="14">
        <v>132843</v>
      </c>
      <c r="F96" s="14">
        <v>-10279</v>
      </c>
      <c r="G96" s="14">
        <f t="shared" si="1"/>
        <v>11599</v>
      </c>
      <c r="H96" s="14">
        <v>1857</v>
      </c>
      <c r="I96" s="14">
        <v>9742</v>
      </c>
      <c r="J96" s="14">
        <f t="shared" si="35"/>
        <v>20460</v>
      </c>
      <c r="K96" s="14">
        <v>201</v>
      </c>
      <c r="L96" s="14">
        <v>20259</v>
      </c>
      <c r="M96" s="14">
        <v>927</v>
      </c>
      <c r="N96" s="14">
        <f t="shared" si="2"/>
        <v>19332</v>
      </c>
      <c r="O96" s="14">
        <f t="shared" si="3"/>
        <v>12259</v>
      </c>
      <c r="P96" s="14">
        <v>706</v>
      </c>
      <c r="Q96" s="14">
        <v>11553</v>
      </c>
      <c r="R96" s="14"/>
      <c r="S96" s="16">
        <v>1976</v>
      </c>
      <c r="T96" s="14">
        <f t="shared" si="4"/>
        <v>195038</v>
      </c>
      <c r="U96" s="14">
        <f t="shared" si="5"/>
        <v>84706</v>
      </c>
      <c r="V96" s="14">
        <v>79366</v>
      </c>
      <c r="W96" s="14">
        <v>5340</v>
      </c>
      <c r="X96" s="14">
        <f t="shared" si="30"/>
        <v>4816</v>
      </c>
      <c r="Y96" s="14">
        <v>1431</v>
      </c>
      <c r="Z96" s="14">
        <v>560</v>
      </c>
      <c r="AA96" s="14">
        <f t="shared" si="6"/>
        <v>871</v>
      </c>
      <c r="AB96" s="14">
        <v>3385</v>
      </c>
      <c r="AC96" s="14">
        <v>89</v>
      </c>
      <c r="AD96" s="14">
        <f t="shared" si="7"/>
        <v>3296</v>
      </c>
      <c r="AE96" s="14">
        <v>73086</v>
      </c>
      <c r="AF96" s="14">
        <v>32430</v>
      </c>
      <c r="AH96" s="16">
        <v>1976</v>
      </c>
      <c r="AI96" s="14">
        <v>344442</v>
      </c>
      <c r="AJ96" s="14">
        <f t="shared" si="8"/>
        <v>5954</v>
      </c>
      <c r="AK96" s="14">
        <v>1354</v>
      </c>
      <c r="AL96" s="14">
        <v>2551</v>
      </c>
      <c r="AM96" s="14">
        <v>2049</v>
      </c>
      <c r="AN96" s="14">
        <v>6188</v>
      </c>
      <c r="AO96" s="14">
        <f t="shared" si="9"/>
        <v>237676</v>
      </c>
      <c r="AP96" s="14">
        <v>12183</v>
      </c>
      <c r="AQ96" s="14">
        <v>225493</v>
      </c>
      <c r="AR96" s="14">
        <f t="shared" si="10"/>
        <v>40685</v>
      </c>
      <c r="AS96" s="14">
        <v>3629</v>
      </c>
      <c r="AT96" s="14">
        <v>37056</v>
      </c>
      <c r="AU96" s="14">
        <f t="shared" si="11"/>
        <v>53939</v>
      </c>
      <c r="AV96" s="14"/>
      <c r="AW96" s="16">
        <v>1976</v>
      </c>
      <c r="AX96" s="14">
        <f t="shared" si="12"/>
        <v>344442</v>
      </c>
      <c r="AY96" s="14">
        <f t="shared" si="13"/>
        <v>2296</v>
      </c>
      <c r="AZ96" s="14">
        <v>2110</v>
      </c>
      <c r="BA96" s="14">
        <v>2110</v>
      </c>
      <c r="BB96" s="14">
        <v>0</v>
      </c>
      <c r="BC96" s="14">
        <v>186</v>
      </c>
      <c r="BD96" s="14">
        <v>186</v>
      </c>
      <c r="BE96" s="14">
        <v>0</v>
      </c>
      <c r="BF96" s="14">
        <v>300272</v>
      </c>
      <c r="BG96" s="14">
        <v>569</v>
      </c>
      <c r="BH96" s="14">
        <f t="shared" si="14"/>
        <v>299703</v>
      </c>
      <c r="BI96" s="14">
        <v>41874</v>
      </c>
      <c r="BK96" s="16">
        <v>1976</v>
      </c>
      <c r="BL96" s="14">
        <v>379130</v>
      </c>
      <c r="BM96" s="14">
        <v>63974</v>
      </c>
      <c r="BN96" s="14">
        <v>1476</v>
      </c>
      <c r="BO96" s="14">
        <v>7963</v>
      </c>
      <c r="BP96" s="14">
        <v>50008</v>
      </c>
      <c r="BQ96" s="14">
        <f t="shared" si="15"/>
        <v>4527</v>
      </c>
      <c r="BR96" s="14">
        <v>85521</v>
      </c>
      <c r="BS96" s="14">
        <f t="shared" si="31"/>
        <v>194929</v>
      </c>
      <c r="BT96" s="14">
        <v>12215</v>
      </c>
      <c r="BU96" s="14">
        <v>182714</v>
      </c>
      <c r="BV96" s="14">
        <f t="shared" si="16"/>
        <v>21720</v>
      </c>
      <c r="BW96" s="14">
        <v>12450</v>
      </c>
      <c r="BX96" s="14">
        <v>9270</v>
      </c>
      <c r="BY96" s="14">
        <f t="shared" si="32"/>
        <v>12986</v>
      </c>
      <c r="CA96" s="16">
        <v>1976</v>
      </c>
      <c r="CB96" s="14">
        <f t="shared" si="17"/>
        <v>379130</v>
      </c>
      <c r="CC96" s="14">
        <f t="shared" si="18"/>
        <v>88467</v>
      </c>
      <c r="CD96" s="14">
        <v>76901</v>
      </c>
      <c r="CE96" s="14">
        <v>72257</v>
      </c>
      <c r="CF96" s="14">
        <f t="shared" si="19"/>
        <v>4644</v>
      </c>
      <c r="CG96" s="14">
        <v>11566</v>
      </c>
      <c r="CH96" s="14">
        <v>11132</v>
      </c>
      <c r="CI96" s="14">
        <f t="shared" si="20"/>
        <v>434</v>
      </c>
      <c r="CJ96" s="14">
        <v>258845</v>
      </c>
      <c r="CK96" s="14">
        <v>34813</v>
      </c>
      <c r="CL96" s="14">
        <f t="shared" si="21"/>
        <v>224032</v>
      </c>
      <c r="CM96" s="14">
        <v>31818</v>
      </c>
      <c r="CO96" s="16">
        <v>1976</v>
      </c>
      <c r="CP96" s="14">
        <v>768479</v>
      </c>
      <c r="CQ96" s="14">
        <f t="shared" si="22"/>
        <v>30986</v>
      </c>
      <c r="CR96" s="14">
        <f t="shared" si="23"/>
        <v>658477</v>
      </c>
      <c r="CS96" s="14">
        <f t="shared" si="24"/>
        <v>214273</v>
      </c>
      <c r="CT96" s="14">
        <f t="shared" si="25"/>
        <v>444204</v>
      </c>
      <c r="CU96" s="14">
        <f t="shared" si="26"/>
        <v>79016</v>
      </c>
      <c r="CW96" s="16">
        <v>1976</v>
      </c>
      <c r="CX96" s="14">
        <f t="shared" si="27"/>
        <v>768479</v>
      </c>
      <c r="CY96" s="14">
        <f t="shared" si="33"/>
        <v>166214</v>
      </c>
      <c r="CZ96" s="14">
        <v>79873</v>
      </c>
      <c r="DA96" s="14">
        <f t="shared" si="28"/>
        <v>86341</v>
      </c>
      <c r="DB96" s="14">
        <v>74934</v>
      </c>
      <c r="DC96" s="14">
        <f t="shared" si="29"/>
        <v>11407</v>
      </c>
      <c r="DD96" s="14">
        <v>502919</v>
      </c>
      <c r="DE96" s="14">
        <f t="shared" si="34"/>
        <v>99346</v>
      </c>
      <c r="DF96" s="32"/>
      <c r="DG96" s="32"/>
      <c r="DH96" s="32"/>
      <c r="DI96" s="14"/>
      <c r="DJ96" s="14"/>
      <c r="DK96" s="14"/>
      <c r="DL96" s="14"/>
      <c r="DM96" s="14"/>
      <c r="DN96" s="14"/>
      <c r="DO96" s="14"/>
      <c r="DP96" s="14"/>
      <c r="DQ96" s="14"/>
      <c r="DR96" s="14"/>
      <c r="DS96" s="32"/>
      <c r="DT96" s="14"/>
      <c r="DU96" s="14"/>
      <c r="DV96" s="14"/>
      <c r="DW96" s="32"/>
      <c r="DX96" s="32"/>
      <c r="EK96" s="14"/>
      <c r="EL96" s="39"/>
      <c r="EM96" s="39"/>
      <c r="EO96" s="39"/>
      <c r="EP96" s="39"/>
      <c r="EQ96" s="39"/>
    </row>
    <row r="97" spans="1:201" x14ac:dyDescent="0.3">
      <c r="A97" s="16">
        <v>1977</v>
      </c>
      <c r="B97" s="14">
        <v>278382</v>
      </c>
      <c r="C97" s="14">
        <v>44159</v>
      </c>
      <c r="D97" s="14">
        <f t="shared" si="0"/>
        <v>189976</v>
      </c>
      <c r="E97" s="14">
        <v>193325</v>
      </c>
      <c r="F97" s="14">
        <v>-3349</v>
      </c>
      <c r="G97" s="14">
        <f t="shared" si="1"/>
        <v>19089</v>
      </c>
      <c r="H97" s="14">
        <v>1747</v>
      </c>
      <c r="I97" s="14">
        <v>17342</v>
      </c>
      <c r="J97" s="14">
        <f t="shared" si="35"/>
        <v>9304</v>
      </c>
      <c r="K97" s="14">
        <v>202</v>
      </c>
      <c r="L97" s="14">
        <v>9102</v>
      </c>
      <c r="M97" s="14">
        <v>402</v>
      </c>
      <c r="N97" s="14">
        <f t="shared" si="2"/>
        <v>8700</v>
      </c>
      <c r="O97" s="14">
        <f t="shared" si="3"/>
        <v>15854</v>
      </c>
      <c r="P97" s="14">
        <v>829</v>
      </c>
      <c r="Q97" s="14">
        <v>15025</v>
      </c>
      <c r="R97" s="14"/>
      <c r="S97" s="16">
        <v>1977</v>
      </c>
      <c r="T97" s="14">
        <f t="shared" si="4"/>
        <v>278382</v>
      </c>
      <c r="U97" s="14">
        <f t="shared" si="5"/>
        <v>94512</v>
      </c>
      <c r="V97" s="14">
        <v>87903</v>
      </c>
      <c r="W97" s="14">
        <v>6609</v>
      </c>
      <c r="X97" s="14">
        <f t="shared" si="30"/>
        <v>13852</v>
      </c>
      <c r="Y97" s="14">
        <v>6949</v>
      </c>
      <c r="Z97" s="14">
        <v>1863</v>
      </c>
      <c r="AA97" s="14">
        <f t="shared" si="6"/>
        <v>5086</v>
      </c>
      <c r="AB97" s="14">
        <v>6903</v>
      </c>
      <c r="AC97" s="14">
        <v>485</v>
      </c>
      <c r="AD97" s="14">
        <f t="shared" si="7"/>
        <v>6418</v>
      </c>
      <c r="AE97" s="14">
        <v>130157</v>
      </c>
      <c r="AF97" s="14">
        <v>39861</v>
      </c>
      <c r="AH97" s="16">
        <v>1977</v>
      </c>
      <c r="AI97" s="14">
        <v>431404</v>
      </c>
      <c r="AJ97" s="14">
        <f t="shared" si="8"/>
        <v>8356</v>
      </c>
      <c r="AK97" s="14">
        <v>774</v>
      </c>
      <c r="AL97" s="14">
        <v>2554</v>
      </c>
      <c r="AM97" s="14">
        <v>5028</v>
      </c>
      <c r="AN97" s="14">
        <v>3261</v>
      </c>
      <c r="AO97" s="14">
        <f t="shared" si="9"/>
        <v>317862</v>
      </c>
      <c r="AP97" s="14">
        <v>14771</v>
      </c>
      <c r="AQ97" s="14">
        <v>303091</v>
      </c>
      <c r="AR97" s="14">
        <f t="shared" si="10"/>
        <v>37680</v>
      </c>
      <c r="AS97" s="14">
        <v>3712</v>
      </c>
      <c r="AT97" s="14">
        <v>33968</v>
      </c>
      <c r="AU97" s="14">
        <f t="shared" si="11"/>
        <v>64245</v>
      </c>
      <c r="AV97" s="14"/>
      <c r="AW97" s="16">
        <v>1977</v>
      </c>
      <c r="AX97" s="14">
        <f t="shared" si="12"/>
        <v>431404</v>
      </c>
      <c r="AY97" s="14">
        <f t="shared" si="13"/>
        <v>3372</v>
      </c>
      <c r="AZ97" s="14">
        <v>3148</v>
      </c>
      <c r="BA97" s="14">
        <v>3148</v>
      </c>
      <c r="BB97" s="14">
        <v>0</v>
      </c>
      <c r="BC97" s="14">
        <v>224</v>
      </c>
      <c r="BD97" s="14">
        <v>224</v>
      </c>
      <c r="BE97" s="14">
        <v>0</v>
      </c>
      <c r="BF97" s="14">
        <v>384001</v>
      </c>
      <c r="BG97" s="14">
        <v>15165</v>
      </c>
      <c r="BH97" s="14">
        <f t="shared" si="14"/>
        <v>368836</v>
      </c>
      <c r="BI97" s="14">
        <v>44031</v>
      </c>
      <c r="BK97" s="16">
        <v>1977</v>
      </c>
      <c r="BL97" s="14">
        <v>477578</v>
      </c>
      <c r="BM97" s="14">
        <v>135249</v>
      </c>
      <c r="BN97" s="14">
        <v>1269</v>
      </c>
      <c r="BO97" s="14">
        <v>8370</v>
      </c>
      <c r="BP97" s="14">
        <v>120082</v>
      </c>
      <c r="BQ97" s="14">
        <f t="shared" si="15"/>
        <v>5528</v>
      </c>
      <c r="BR97" s="14">
        <v>66591</v>
      </c>
      <c r="BS97" s="14">
        <f t="shared" si="31"/>
        <v>241993</v>
      </c>
      <c r="BT97" s="14">
        <v>12619</v>
      </c>
      <c r="BU97" s="14">
        <v>229374</v>
      </c>
      <c r="BV97" s="14">
        <f t="shared" si="16"/>
        <v>16541</v>
      </c>
      <c r="BW97" s="14">
        <v>9769</v>
      </c>
      <c r="BX97" s="14">
        <v>6772</v>
      </c>
      <c r="BY97" s="14">
        <f t="shared" si="32"/>
        <v>17204</v>
      </c>
      <c r="CA97" s="16">
        <v>1977</v>
      </c>
      <c r="CB97" s="14">
        <f t="shared" si="17"/>
        <v>477578</v>
      </c>
      <c r="CC97" s="14">
        <f t="shared" si="18"/>
        <v>119058</v>
      </c>
      <c r="CD97" s="14">
        <v>105062</v>
      </c>
      <c r="CE97" s="14">
        <v>102365</v>
      </c>
      <c r="CF97" s="14">
        <f t="shared" si="19"/>
        <v>2697</v>
      </c>
      <c r="CG97" s="14">
        <v>13996</v>
      </c>
      <c r="CH97" s="14">
        <v>13660</v>
      </c>
      <c r="CI97" s="14">
        <f t="shared" si="20"/>
        <v>336</v>
      </c>
      <c r="CJ97" s="14">
        <v>324161</v>
      </c>
      <c r="CK97" s="14">
        <v>97100</v>
      </c>
      <c r="CL97" s="14">
        <f t="shared" si="21"/>
        <v>227061</v>
      </c>
      <c r="CM97" s="14">
        <v>34359</v>
      </c>
      <c r="CO97" s="16">
        <v>1977</v>
      </c>
      <c r="CP97" s="14">
        <v>983149</v>
      </c>
      <c r="CQ97" s="14">
        <f t="shared" si="22"/>
        <v>46202</v>
      </c>
      <c r="CR97" s="14">
        <f t="shared" si="23"/>
        <v>838772</v>
      </c>
      <c r="CS97" s="14">
        <f t="shared" si="24"/>
        <v>259828</v>
      </c>
      <c r="CT97" s="14">
        <f t="shared" si="25"/>
        <v>578944</v>
      </c>
      <c r="CU97" s="14">
        <f t="shared" si="26"/>
        <v>98175</v>
      </c>
      <c r="CW97" s="16">
        <v>1977</v>
      </c>
      <c r="CX97" s="14">
        <f t="shared" si="27"/>
        <v>983149</v>
      </c>
      <c r="CY97" s="14">
        <f t="shared" si="33"/>
        <v>210377</v>
      </c>
      <c r="CZ97" s="14">
        <v>88632</v>
      </c>
      <c r="DA97" s="14">
        <f t="shared" si="28"/>
        <v>121745</v>
      </c>
      <c r="DB97" s="14">
        <v>107376</v>
      </c>
      <c r="DC97" s="14">
        <f t="shared" si="29"/>
        <v>14369</v>
      </c>
      <c r="DD97" s="14">
        <v>657824</v>
      </c>
      <c r="DE97" s="14">
        <f t="shared" si="34"/>
        <v>114948</v>
      </c>
      <c r="DF97" s="32"/>
      <c r="DG97" s="32"/>
      <c r="DH97" s="32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32"/>
      <c r="DT97" s="14"/>
      <c r="DU97" s="14"/>
      <c r="DV97" s="14"/>
      <c r="DW97" s="32"/>
      <c r="DX97" s="32"/>
      <c r="EK97" s="14"/>
      <c r="EL97" s="39"/>
      <c r="EM97" s="39"/>
      <c r="EO97" s="39"/>
      <c r="EP97" s="39"/>
      <c r="EQ97" s="39"/>
    </row>
    <row r="98" spans="1:201" x14ac:dyDescent="0.3">
      <c r="A98" s="29">
        <v>1978</v>
      </c>
      <c r="B98" s="30">
        <v>371929</v>
      </c>
      <c r="C98" s="30">
        <v>51606</v>
      </c>
      <c r="D98" s="30">
        <f t="shared" si="0"/>
        <v>258564</v>
      </c>
      <c r="E98" s="30">
        <v>260803</v>
      </c>
      <c r="F98" s="30">
        <v>-2239</v>
      </c>
      <c r="G98" s="30">
        <f t="shared" si="1"/>
        <v>21220</v>
      </c>
      <c r="H98" s="30">
        <v>2132</v>
      </c>
      <c r="I98" s="30">
        <v>19088</v>
      </c>
      <c r="J98" s="30">
        <f t="shared" si="35"/>
        <v>8050</v>
      </c>
      <c r="K98" s="30">
        <v>795</v>
      </c>
      <c r="L98" s="30">
        <v>7255</v>
      </c>
      <c r="M98" s="30">
        <v>5106</v>
      </c>
      <c r="N98" s="30">
        <f t="shared" si="2"/>
        <v>2149</v>
      </c>
      <c r="O98" s="30">
        <f t="shared" si="3"/>
        <v>32489</v>
      </c>
      <c r="P98" s="30">
        <v>984</v>
      </c>
      <c r="Q98" s="30">
        <v>31505</v>
      </c>
      <c r="R98" s="14"/>
      <c r="S98" s="29">
        <v>1978</v>
      </c>
      <c r="T98" s="30">
        <f t="shared" si="4"/>
        <v>371929</v>
      </c>
      <c r="U98" s="30">
        <f>V98+W98</f>
        <v>120876</v>
      </c>
      <c r="V98" s="30">
        <v>112297</v>
      </c>
      <c r="W98" s="30">
        <v>8579</v>
      </c>
      <c r="X98" s="30">
        <f t="shared" si="30"/>
        <v>11910</v>
      </c>
      <c r="Y98" s="30">
        <v>5778</v>
      </c>
      <c r="Z98" s="30">
        <v>818</v>
      </c>
      <c r="AA98" s="30">
        <f t="shared" si="6"/>
        <v>4960</v>
      </c>
      <c r="AB98" s="30">
        <v>6132</v>
      </c>
      <c r="AC98" s="30">
        <v>101</v>
      </c>
      <c r="AD98" s="30">
        <f t="shared" si="7"/>
        <v>6031</v>
      </c>
      <c r="AE98" s="30">
        <v>192227</v>
      </c>
      <c r="AF98" s="30">
        <v>46916</v>
      </c>
      <c r="AG98" s="31"/>
      <c r="AH98" s="29">
        <v>1978</v>
      </c>
      <c r="AI98" s="30">
        <v>470996</v>
      </c>
      <c r="AJ98" s="30">
        <f t="shared" si="8"/>
        <v>7554</v>
      </c>
      <c r="AK98" s="30">
        <v>690</v>
      </c>
      <c r="AL98" s="30">
        <v>2843</v>
      </c>
      <c r="AM98" s="30">
        <v>4021</v>
      </c>
      <c r="AN98" s="30">
        <v>3502</v>
      </c>
      <c r="AO98" s="30">
        <f t="shared" si="9"/>
        <v>349873</v>
      </c>
      <c r="AP98" s="30">
        <v>16382</v>
      </c>
      <c r="AQ98" s="30">
        <v>333491</v>
      </c>
      <c r="AR98" s="30">
        <f t="shared" si="10"/>
        <v>35875</v>
      </c>
      <c r="AS98" s="30">
        <v>2541</v>
      </c>
      <c r="AT98" s="30">
        <v>33334</v>
      </c>
      <c r="AU98" s="30">
        <f t="shared" si="11"/>
        <v>74192</v>
      </c>
      <c r="AV98" s="30"/>
      <c r="AW98" s="29">
        <v>1978</v>
      </c>
      <c r="AX98" s="30">
        <f t="shared" si="12"/>
        <v>470996</v>
      </c>
      <c r="AY98" s="30">
        <f t="shared" si="13"/>
        <v>4858</v>
      </c>
      <c r="AZ98" s="30">
        <v>4584</v>
      </c>
      <c r="BA98" s="30">
        <v>4584</v>
      </c>
      <c r="BB98" s="30">
        <v>0</v>
      </c>
      <c r="BC98" s="30">
        <v>274</v>
      </c>
      <c r="BD98" s="30">
        <v>274</v>
      </c>
      <c r="BE98" s="30">
        <v>0</v>
      </c>
      <c r="BF98" s="30">
        <v>414456</v>
      </c>
      <c r="BG98" s="30">
        <v>23509</v>
      </c>
      <c r="BH98" s="30">
        <f t="shared" si="14"/>
        <v>390947</v>
      </c>
      <c r="BI98" s="30">
        <v>51682</v>
      </c>
      <c r="BJ98" s="31"/>
      <c r="BK98" s="29">
        <v>1978</v>
      </c>
      <c r="BL98" s="30">
        <v>627179</v>
      </c>
      <c r="BM98" s="30">
        <v>215667</v>
      </c>
      <c r="BN98" s="30">
        <v>3793</v>
      </c>
      <c r="BO98" s="30">
        <v>13561</v>
      </c>
      <c r="BP98" s="30">
        <v>192590</v>
      </c>
      <c r="BQ98" s="30">
        <f>BM98-BN98-BO98-BP98</f>
        <v>5723</v>
      </c>
      <c r="BR98" s="30">
        <v>59628</v>
      </c>
      <c r="BS98" s="30">
        <f t="shared" si="31"/>
        <v>319417</v>
      </c>
      <c r="BT98" s="30">
        <v>18386</v>
      </c>
      <c r="BU98" s="30">
        <v>301031</v>
      </c>
      <c r="BV98" s="30">
        <f t="shared" si="16"/>
        <v>15368</v>
      </c>
      <c r="BW98" s="30">
        <v>5531</v>
      </c>
      <c r="BX98" s="30">
        <v>9837</v>
      </c>
      <c r="BY98" s="30">
        <f t="shared" si="32"/>
        <v>17099</v>
      </c>
      <c r="BZ98" s="31"/>
      <c r="CA98" s="29">
        <v>1978</v>
      </c>
      <c r="CB98" s="30">
        <f t="shared" si="17"/>
        <v>627179</v>
      </c>
      <c r="CC98" s="30">
        <f t="shared" si="18"/>
        <v>157479</v>
      </c>
      <c r="CD98" s="30">
        <v>142052</v>
      </c>
      <c r="CE98" s="30">
        <v>139788</v>
      </c>
      <c r="CF98" s="30">
        <f t="shared" si="19"/>
        <v>2264</v>
      </c>
      <c r="CG98" s="30">
        <v>15427</v>
      </c>
      <c r="CH98" s="30">
        <v>15270</v>
      </c>
      <c r="CI98" s="30">
        <f t="shared" si="20"/>
        <v>157</v>
      </c>
      <c r="CJ98" s="30">
        <v>424890</v>
      </c>
      <c r="CK98" s="30">
        <v>161187</v>
      </c>
      <c r="CL98" s="30">
        <f t="shared" si="21"/>
        <v>263703</v>
      </c>
      <c r="CM98" s="30">
        <v>44810</v>
      </c>
      <c r="CO98" s="29">
        <v>1978</v>
      </c>
      <c r="CP98" s="30">
        <v>1211928</v>
      </c>
      <c r="CQ98" s="30">
        <f t="shared" si="22"/>
        <v>56089</v>
      </c>
      <c r="CR98" s="30">
        <f t="shared" si="23"/>
        <v>1012204</v>
      </c>
      <c r="CS98" s="30">
        <f t="shared" si="24"/>
        <v>321694</v>
      </c>
      <c r="CT98" s="30">
        <f t="shared" si="25"/>
        <v>690510</v>
      </c>
      <c r="CU98" s="30">
        <f t="shared" si="26"/>
        <v>143635</v>
      </c>
      <c r="CW98" s="29">
        <v>1978</v>
      </c>
      <c r="CX98" s="30">
        <f t="shared" si="27"/>
        <v>1211928</v>
      </c>
      <c r="CY98" s="30">
        <f t="shared" si="33"/>
        <v>275648</v>
      </c>
      <c r="CZ98" s="30">
        <v>114809</v>
      </c>
      <c r="DA98" s="30">
        <f t="shared" si="28"/>
        <v>160839</v>
      </c>
      <c r="DB98" s="30">
        <v>145194</v>
      </c>
      <c r="DC98" s="30">
        <f t="shared" si="29"/>
        <v>15645</v>
      </c>
      <c r="DD98" s="30">
        <v>798974</v>
      </c>
      <c r="DE98" s="30">
        <f t="shared" si="34"/>
        <v>137306</v>
      </c>
      <c r="DF98" s="32"/>
      <c r="DG98" s="32"/>
      <c r="DH98" s="32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S98" s="32"/>
      <c r="DT98" s="14"/>
      <c r="DU98" s="14"/>
      <c r="DV98" s="14"/>
      <c r="DW98" s="32"/>
      <c r="DX98" s="32"/>
      <c r="EK98" s="14"/>
      <c r="EL98" s="39"/>
      <c r="EM98" s="39"/>
      <c r="EO98" s="39"/>
      <c r="EP98" s="39"/>
      <c r="EQ98" s="39"/>
    </row>
    <row r="99" spans="1:201" x14ac:dyDescent="0.3">
      <c r="B99" s="14"/>
      <c r="C99" s="14"/>
      <c r="D99" s="14"/>
      <c r="O99" s="14"/>
      <c r="P99" s="107"/>
      <c r="Q99" s="14"/>
      <c r="R99" s="14"/>
      <c r="T99" s="14"/>
      <c r="U99" s="14"/>
      <c r="AE99" s="14"/>
      <c r="AF99" s="14"/>
      <c r="AG99" s="14"/>
      <c r="AI99" s="14"/>
      <c r="AJ99" s="14"/>
      <c r="AN99" s="14"/>
      <c r="AO99" s="14"/>
      <c r="AS99" s="14"/>
      <c r="AT99" s="14"/>
      <c r="AU99" s="14"/>
      <c r="AV99" s="14"/>
      <c r="AX99" s="14"/>
      <c r="AY99" s="14"/>
      <c r="BE99" s="14"/>
      <c r="BF99" s="14"/>
      <c r="BG99" s="14"/>
      <c r="BH99" s="14"/>
      <c r="BI99" s="14"/>
      <c r="BJ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6"/>
      <c r="CP99" s="14"/>
      <c r="CQ99" s="14"/>
      <c r="CR99" s="14"/>
      <c r="CS99" s="14"/>
      <c r="CT99" s="14"/>
      <c r="CU99" s="14"/>
      <c r="CV99" s="14"/>
      <c r="CW99" s="16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4"/>
      <c r="DZ99" s="14"/>
      <c r="EA99" s="14"/>
      <c r="EB99" s="14"/>
      <c r="EC99" s="14"/>
      <c r="ED99" s="14"/>
      <c r="EE99" s="14"/>
      <c r="EF99" s="14"/>
      <c r="EG99" s="14"/>
      <c r="EH99" s="14"/>
      <c r="EI99" s="14"/>
      <c r="EJ99" s="14"/>
      <c r="EK99" s="14"/>
      <c r="EL99" s="14"/>
      <c r="EM99" s="14"/>
      <c r="EN99" s="14"/>
      <c r="EO99" s="14"/>
      <c r="EP99" s="14"/>
      <c r="EQ99" s="14"/>
      <c r="ER99" s="14"/>
      <c r="ES99" s="14"/>
      <c r="ET99" s="14"/>
      <c r="EU99" s="14"/>
      <c r="EV99" s="14"/>
      <c r="EW99" s="14"/>
      <c r="EX99" s="14"/>
      <c r="EY99" s="14"/>
      <c r="EZ99" s="14"/>
      <c r="FA99" s="14"/>
      <c r="FB99" s="14"/>
      <c r="FC99" s="14"/>
      <c r="FD99" s="14"/>
      <c r="FE99" s="14"/>
      <c r="FF99" s="14"/>
      <c r="FG99" s="14"/>
      <c r="FH99" s="14"/>
      <c r="FI99" s="14"/>
      <c r="FJ99" s="14"/>
      <c r="FK99" s="14"/>
      <c r="FL99" s="14"/>
      <c r="FM99" s="14"/>
      <c r="FN99" s="14"/>
      <c r="FO99" s="14"/>
      <c r="FP99" s="14"/>
      <c r="FQ99" s="14"/>
      <c r="FR99" s="14"/>
      <c r="FS99" s="14"/>
      <c r="FT99" s="14"/>
      <c r="FU99" s="14"/>
      <c r="FV99" s="14"/>
      <c r="FW99" s="14"/>
      <c r="FX99" s="14"/>
      <c r="FY99" s="14"/>
      <c r="FZ99" s="14"/>
      <c r="GA99" s="14"/>
      <c r="GB99" s="14"/>
      <c r="GC99" s="14"/>
      <c r="GD99" s="14"/>
      <c r="GE99" s="14"/>
      <c r="GF99" s="14"/>
      <c r="GG99" s="14"/>
      <c r="GH99" s="14"/>
      <c r="GI99" s="14"/>
      <c r="GJ99" s="14"/>
      <c r="GK99" s="14"/>
      <c r="GL99" s="14"/>
      <c r="GM99" s="14"/>
      <c r="GN99" s="14"/>
      <c r="GO99" s="14"/>
      <c r="GP99" s="14"/>
      <c r="GQ99" s="14"/>
      <c r="GR99" s="14"/>
      <c r="GS99" s="14"/>
    </row>
    <row r="100" spans="1:201" x14ac:dyDescent="0.3">
      <c r="B100" s="14"/>
      <c r="C100" s="14"/>
      <c r="D100" s="14"/>
      <c r="O100" s="14"/>
      <c r="P100" s="107"/>
      <c r="Q100" s="14"/>
      <c r="R100" s="14"/>
      <c r="T100" s="14"/>
      <c r="U100" s="14"/>
      <c r="AE100" s="14"/>
      <c r="AF100" s="14"/>
      <c r="AG100" s="14"/>
      <c r="AI100" s="14"/>
      <c r="AJ100" s="14"/>
      <c r="AN100" s="14"/>
      <c r="AO100" s="14"/>
      <c r="AS100" s="14"/>
      <c r="AT100" s="14"/>
      <c r="AU100" s="14"/>
      <c r="AV100" s="14"/>
      <c r="AX100" s="14"/>
      <c r="AY100" s="14"/>
      <c r="BE100" s="14"/>
      <c r="BF100" s="14"/>
      <c r="BG100" s="14"/>
      <c r="BH100" s="14"/>
      <c r="BI100" s="14"/>
      <c r="BJ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6"/>
      <c r="CP100" s="14"/>
      <c r="CQ100" s="14"/>
      <c r="CR100" s="14"/>
      <c r="CS100" s="14"/>
      <c r="CT100" s="14"/>
      <c r="CU100" s="14"/>
      <c r="CV100" s="14"/>
      <c r="CW100" s="16"/>
      <c r="CX100" s="14"/>
      <c r="CY100" s="14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/>
      <c r="DS100" s="14"/>
      <c r="DT100" s="14"/>
      <c r="DU100" s="14"/>
      <c r="DV100" s="14"/>
      <c r="DW100" s="14"/>
      <c r="DX100" s="14"/>
      <c r="DY100" s="14"/>
      <c r="DZ100" s="14"/>
      <c r="EA100" s="14"/>
      <c r="EB100" s="14"/>
      <c r="EC100" s="14"/>
      <c r="ED100" s="14"/>
      <c r="EE100" s="14"/>
      <c r="EF100" s="14"/>
      <c r="EG100" s="14"/>
      <c r="EH100" s="14"/>
      <c r="EI100" s="14"/>
      <c r="EJ100" s="14"/>
      <c r="EK100" s="14"/>
      <c r="EL100" s="14"/>
      <c r="EM100" s="14"/>
      <c r="EN100" s="14"/>
      <c r="EO100" s="14"/>
      <c r="EP100" s="14"/>
      <c r="EQ100" s="14"/>
      <c r="ER100" s="14"/>
      <c r="ES100" s="14"/>
      <c r="ET100" s="14"/>
      <c r="EU100" s="14"/>
      <c r="EV100" s="14"/>
      <c r="EW100" s="14"/>
      <c r="EX100" s="14"/>
      <c r="EY100" s="14"/>
      <c r="EZ100" s="14"/>
      <c r="FA100" s="14"/>
      <c r="FB100" s="14"/>
      <c r="FC100" s="14"/>
      <c r="FD100" s="14"/>
      <c r="FE100" s="14"/>
      <c r="FF100" s="14"/>
      <c r="FG100" s="14"/>
      <c r="FH100" s="14"/>
      <c r="FI100" s="14"/>
      <c r="FJ100" s="14"/>
      <c r="FK100" s="14"/>
      <c r="FL100" s="14"/>
      <c r="FM100" s="14"/>
      <c r="FN100" s="14"/>
      <c r="FO100" s="14"/>
      <c r="FP100" s="14"/>
      <c r="FQ100" s="14"/>
      <c r="FR100" s="14"/>
      <c r="FS100" s="14"/>
      <c r="FT100" s="14"/>
      <c r="FU100" s="14"/>
      <c r="FV100" s="14"/>
      <c r="FW100" s="14"/>
      <c r="FX100" s="14"/>
      <c r="FY100" s="14"/>
      <c r="FZ100" s="14"/>
      <c r="GA100" s="14"/>
      <c r="GB100" s="14"/>
      <c r="GC100" s="14"/>
      <c r="GD100" s="14"/>
      <c r="GE100" s="14"/>
      <c r="GF100" s="14"/>
      <c r="GG100" s="14"/>
      <c r="GH100" s="14"/>
      <c r="GI100" s="14"/>
      <c r="GJ100" s="14"/>
      <c r="GK100" s="14"/>
      <c r="GL100" s="14"/>
      <c r="GM100" s="14"/>
      <c r="GN100" s="14"/>
      <c r="GO100" s="14"/>
      <c r="GP100" s="14"/>
      <c r="GQ100" s="14"/>
      <c r="GR100" s="14"/>
      <c r="GS100" s="14"/>
    </row>
    <row r="101" spans="1:201" x14ac:dyDescent="0.3">
      <c r="B101" s="14"/>
      <c r="C101" s="14"/>
      <c r="D101" s="14"/>
      <c r="O101" s="14"/>
      <c r="P101" s="107"/>
      <c r="Q101" s="14"/>
      <c r="R101" s="14"/>
      <c r="T101" s="14"/>
      <c r="U101" s="14"/>
      <c r="AE101" s="14"/>
      <c r="AF101" s="14"/>
      <c r="AG101" s="14"/>
      <c r="AI101" s="14"/>
      <c r="AJ101" s="14"/>
      <c r="AN101" s="14"/>
      <c r="AO101" s="14"/>
      <c r="AS101" s="14"/>
      <c r="AT101" s="14"/>
      <c r="AU101" s="14"/>
      <c r="AV101" s="14"/>
      <c r="AX101" s="14"/>
      <c r="AY101" s="14"/>
      <c r="BE101" s="14"/>
      <c r="BF101" s="14"/>
      <c r="BG101" s="14"/>
      <c r="BH101" s="14"/>
      <c r="BI101" s="14"/>
      <c r="BJ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6"/>
      <c r="CP101" s="14"/>
      <c r="CQ101" s="14"/>
      <c r="CR101" s="14"/>
      <c r="CS101" s="14"/>
      <c r="CT101" s="14"/>
      <c r="CU101" s="14"/>
      <c r="CV101" s="14"/>
      <c r="CW101" s="16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  <c r="DM101" s="14"/>
      <c r="DN101" s="14"/>
      <c r="DO101" s="14"/>
      <c r="DP101" s="14"/>
      <c r="DQ101" s="14"/>
      <c r="DR101" s="14"/>
      <c r="DS101" s="14"/>
      <c r="DT101" s="14"/>
      <c r="DU101" s="14"/>
      <c r="DV101" s="14"/>
      <c r="DW101" s="14"/>
      <c r="DX101" s="14"/>
      <c r="DY101" s="14"/>
      <c r="DZ101" s="14"/>
      <c r="EA101" s="14"/>
      <c r="EB101" s="14"/>
      <c r="EC101" s="14"/>
      <c r="ED101" s="14"/>
      <c r="EE101" s="14"/>
      <c r="EF101" s="14"/>
      <c r="EG101" s="14"/>
      <c r="EH101" s="14"/>
      <c r="EI101" s="14"/>
      <c r="EJ101" s="14"/>
      <c r="EK101" s="14"/>
      <c r="EL101" s="14"/>
      <c r="EM101" s="14"/>
      <c r="EN101" s="14"/>
      <c r="EO101" s="14"/>
      <c r="EP101" s="14"/>
      <c r="EQ101" s="14"/>
      <c r="ER101" s="14"/>
      <c r="ES101" s="14"/>
      <c r="ET101" s="14"/>
      <c r="EU101" s="14"/>
      <c r="EV101" s="14"/>
      <c r="EW101" s="14"/>
      <c r="EX101" s="14"/>
      <c r="EY101" s="14"/>
      <c r="EZ101" s="14"/>
      <c r="FA101" s="14"/>
      <c r="FB101" s="14"/>
      <c r="FC101" s="14"/>
      <c r="FD101" s="14"/>
      <c r="FE101" s="14"/>
      <c r="FF101" s="14"/>
      <c r="FG101" s="14"/>
      <c r="FH101" s="14"/>
      <c r="FI101" s="14"/>
      <c r="FJ101" s="14"/>
      <c r="FK101" s="14"/>
      <c r="FL101" s="14"/>
      <c r="FM101" s="14"/>
      <c r="FN101" s="14"/>
      <c r="FO101" s="14"/>
      <c r="FP101" s="14"/>
      <c r="FQ101" s="14"/>
      <c r="FR101" s="14"/>
      <c r="FS101" s="14"/>
      <c r="FT101" s="14"/>
      <c r="FU101" s="14"/>
      <c r="FV101" s="14"/>
      <c r="FW101" s="14"/>
      <c r="FX101" s="14"/>
      <c r="FY101" s="14"/>
      <c r="FZ101" s="14"/>
      <c r="GA101" s="14"/>
      <c r="GB101" s="14"/>
      <c r="GC101" s="14"/>
      <c r="GD101" s="14"/>
      <c r="GE101" s="14"/>
      <c r="GF101" s="14"/>
      <c r="GG101" s="14"/>
      <c r="GH101" s="14"/>
      <c r="GI101" s="14"/>
      <c r="GJ101" s="14"/>
      <c r="GK101" s="14"/>
      <c r="GL101" s="14"/>
      <c r="GM101" s="14"/>
      <c r="GN101" s="14"/>
      <c r="GO101" s="14"/>
      <c r="GP101" s="14"/>
      <c r="GQ101" s="14"/>
      <c r="GR101" s="14"/>
      <c r="GS101" s="14"/>
    </row>
    <row r="102" spans="1:201" x14ac:dyDescent="0.3">
      <c r="B102" s="14"/>
      <c r="C102" s="14"/>
      <c r="D102" s="14"/>
      <c r="O102" s="14"/>
      <c r="P102" s="107"/>
      <c r="Q102" s="14"/>
      <c r="R102" s="14"/>
      <c r="T102" s="14"/>
      <c r="U102" s="14"/>
      <c r="AE102" s="14"/>
      <c r="AF102" s="14"/>
      <c r="AG102" s="14"/>
      <c r="AI102" s="14"/>
      <c r="AJ102" s="14"/>
      <c r="AN102" s="14"/>
      <c r="AO102" s="14"/>
      <c r="AS102" s="14"/>
      <c r="AT102" s="14"/>
      <c r="AU102" s="14"/>
      <c r="AV102" s="14"/>
      <c r="AX102" s="14"/>
      <c r="AY102" s="14"/>
      <c r="BE102" s="14"/>
      <c r="BF102" s="14"/>
      <c r="BG102" s="14"/>
      <c r="BH102" s="14"/>
      <c r="BI102" s="14"/>
      <c r="BJ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6"/>
      <c r="CP102" s="14"/>
      <c r="CQ102" s="14"/>
      <c r="CR102" s="14"/>
      <c r="CS102" s="14"/>
      <c r="CT102" s="14"/>
      <c r="CU102" s="14"/>
      <c r="CV102" s="14"/>
      <c r="CW102" s="16"/>
      <c r="CX102" s="14"/>
      <c r="CY102" s="14"/>
      <c r="CZ102" s="14"/>
      <c r="DA102" s="14"/>
      <c r="DB102" s="14"/>
      <c r="DC102" s="14"/>
      <c r="DD102" s="14"/>
      <c r="DE102" s="14"/>
      <c r="DF102" s="14"/>
      <c r="DG102" s="14"/>
      <c r="DH102" s="14"/>
      <c r="DI102" s="14"/>
      <c r="DJ102" s="14"/>
      <c r="DK102" s="14"/>
      <c r="DL102" s="14"/>
      <c r="DM102" s="14"/>
      <c r="DN102" s="14"/>
      <c r="DO102" s="14"/>
      <c r="DP102" s="14"/>
      <c r="DQ102" s="14"/>
      <c r="DR102" s="14"/>
      <c r="DS102" s="14"/>
      <c r="DT102" s="14"/>
      <c r="DU102" s="14"/>
      <c r="DV102" s="14"/>
      <c r="DW102" s="14"/>
      <c r="DX102" s="14"/>
      <c r="DY102" s="14"/>
      <c r="DZ102" s="14"/>
      <c r="EA102" s="14"/>
      <c r="EB102" s="14"/>
      <c r="EC102" s="14"/>
      <c r="ED102" s="14"/>
      <c r="EE102" s="14"/>
      <c r="EF102" s="14"/>
      <c r="EG102" s="14"/>
      <c r="EH102" s="14"/>
      <c r="EI102" s="14"/>
      <c r="EJ102" s="14"/>
      <c r="EK102" s="14"/>
      <c r="EL102" s="14"/>
      <c r="EM102" s="14"/>
      <c r="EN102" s="14"/>
      <c r="EO102" s="14"/>
      <c r="EP102" s="14"/>
      <c r="EQ102" s="14"/>
      <c r="ER102" s="14"/>
      <c r="ES102" s="14"/>
      <c r="ET102" s="14"/>
      <c r="EU102" s="14"/>
      <c r="EV102" s="14"/>
      <c r="EW102" s="14"/>
      <c r="EX102" s="14"/>
      <c r="EY102" s="14"/>
      <c r="EZ102" s="14"/>
      <c r="FA102" s="14"/>
      <c r="FB102" s="14"/>
      <c r="FC102" s="14"/>
      <c r="FD102" s="14"/>
      <c r="FE102" s="14"/>
      <c r="FF102" s="14"/>
      <c r="FG102" s="14"/>
      <c r="FH102" s="14"/>
      <c r="FI102" s="14"/>
      <c r="FJ102" s="14"/>
      <c r="FK102" s="14"/>
      <c r="FL102" s="14"/>
      <c r="FM102" s="14"/>
      <c r="FN102" s="14"/>
      <c r="FO102" s="14"/>
      <c r="FP102" s="14"/>
      <c r="FQ102" s="14"/>
      <c r="FR102" s="14"/>
      <c r="FS102" s="14"/>
      <c r="FT102" s="14"/>
      <c r="FU102" s="14"/>
      <c r="FV102" s="14"/>
      <c r="FW102" s="14"/>
      <c r="FX102" s="14"/>
      <c r="FY102" s="14"/>
      <c r="FZ102" s="14"/>
      <c r="GA102" s="14"/>
      <c r="GB102" s="14"/>
      <c r="GC102" s="14"/>
      <c r="GD102" s="14"/>
      <c r="GE102" s="14"/>
      <c r="GF102" s="14"/>
      <c r="GG102" s="14"/>
      <c r="GH102" s="14"/>
      <c r="GI102" s="14"/>
      <c r="GJ102" s="14"/>
      <c r="GK102" s="14"/>
      <c r="GL102" s="14"/>
      <c r="GM102" s="14"/>
      <c r="GN102" s="14"/>
      <c r="GO102" s="14"/>
      <c r="GP102" s="14"/>
      <c r="GQ102" s="14"/>
      <c r="GR102" s="14"/>
      <c r="GS102" s="14"/>
    </row>
    <row r="103" spans="1:201" x14ac:dyDescent="0.3">
      <c r="B103" s="14"/>
      <c r="C103" s="14"/>
      <c r="D103" s="14"/>
      <c r="O103" s="14"/>
      <c r="P103" s="107"/>
      <c r="Q103" s="14"/>
      <c r="R103" s="14"/>
      <c r="T103" s="14"/>
      <c r="U103" s="14"/>
      <c r="AE103" s="14"/>
      <c r="AF103" s="14"/>
      <c r="AG103" s="14"/>
      <c r="AI103" s="14"/>
      <c r="AJ103" s="14"/>
      <c r="AN103" s="14"/>
      <c r="AO103" s="14"/>
      <c r="AS103" s="14"/>
      <c r="AT103" s="14"/>
      <c r="AU103" s="14"/>
      <c r="AV103" s="14"/>
      <c r="AX103" s="14"/>
      <c r="AY103" s="14"/>
      <c r="BE103" s="14"/>
      <c r="BF103" s="14"/>
      <c r="BG103" s="14"/>
      <c r="BH103" s="14"/>
      <c r="BI103" s="14"/>
      <c r="BJ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6"/>
      <c r="CP103" s="14"/>
      <c r="CQ103" s="14"/>
      <c r="CR103" s="14"/>
      <c r="CS103" s="14"/>
      <c r="CT103" s="14"/>
      <c r="CU103" s="14"/>
      <c r="CV103" s="14"/>
      <c r="CW103" s="16"/>
      <c r="CX103" s="14"/>
      <c r="CY103" s="14"/>
      <c r="CZ103" s="14"/>
      <c r="DA103" s="14"/>
      <c r="DB103" s="14"/>
      <c r="DC103" s="14"/>
      <c r="DD103" s="14"/>
      <c r="DE103" s="14"/>
      <c r="DF103" s="14"/>
      <c r="DG103" s="14"/>
      <c r="DH103" s="14"/>
      <c r="DI103" s="14"/>
      <c r="DJ103" s="14"/>
      <c r="DK103" s="14"/>
      <c r="DL103" s="14"/>
      <c r="DM103" s="14"/>
      <c r="DN103" s="14"/>
      <c r="DO103" s="14"/>
      <c r="DP103" s="14"/>
      <c r="DQ103" s="14"/>
      <c r="DR103" s="14"/>
      <c r="DS103" s="14"/>
      <c r="DT103" s="14"/>
      <c r="DU103" s="14"/>
      <c r="DV103" s="14"/>
      <c r="DW103" s="14"/>
      <c r="DX103" s="14"/>
      <c r="DY103" s="14"/>
      <c r="DZ103" s="14"/>
      <c r="EA103" s="14"/>
      <c r="EB103" s="14"/>
      <c r="EC103" s="14"/>
      <c r="ED103" s="14"/>
      <c r="EE103" s="14"/>
      <c r="EF103" s="14"/>
      <c r="EG103" s="14"/>
      <c r="EH103" s="14"/>
      <c r="EI103" s="14"/>
      <c r="EJ103" s="14"/>
      <c r="EK103" s="14"/>
      <c r="EL103" s="14"/>
      <c r="EM103" s="14"/>
      <c r="EN103" s="14"/>
      <c r="EO103" s="14"/>
      <c r="EP103" s="14"/>
      <c r="EQ103" s="14"/>
      <c r="ER103" s="14"/>
      <c r="ES103" s="14"/>
      <c r="ET103" s="14"/>
      <c r="EU103" s="14"/>
      <c r="EV103" s="14"/>
      <c r="EW103" s="14"/>
      <c r="EX103" s="14"/>
      <c r="EY103" s="14"/>
      <c r="EZ103" s="14"/>
      <c r="FA103" s="14"/>
      <c r="FB103" s="14"/>
      <c r="FC103" s="14"/>
      <c r="FD103" s="14"/>
      <c r="FE103" s="14"/>
      <c r="FF103" s="14"/>
      <c r="FG103" s="14"/>
      <c r="FH103" s="14"/>
      <c r="FI103" s="14"/>
      <c r="FJ103" s="14"/>
      <c r="FK103" s="14"/>
      <c r="FL103" s="14"/>
      <c r="FM103" s="14"/>
      <c r="FN103" s="14"/>
      <c r="FO103" s="14"/>
      <c r="FP103" s="14"/>
      <c r="FQ103" s="14"/>
      <c r="FR103" s="14"/>
      <c r="FS103" s="14"/>
      <c r="FT103" s="14"/>
      <c r="FU103" s="14"/>
      <c r="FV103" s="14"/>
      <c r="FW103" s="14"/>
      <c r="FX103" s="14"/>
      <c r="FY103" s="14"/>
      <c r="FZ103" s="14"/>
      <c r="GA103" s="14"/>
      <c r="GB103" s="14"/>
      <c r="GC103" s="14"/>
      <c r="GD103" s="14"/>
      <c r="GE103" s="14"/>
      <c r="GF103" s="14"/>
      <c r="GG103" s="14"/>
      <c r="GH103" s="14"/>
      <c r="GI103" s="14"/>
      <c r="GJ103" s="14"/>
      <c r="GK103" s="14"/>
      <c r="GL103" s="14"/>
      <c r="GM103" s="14"/>
      <c r="GN103" s="14"/>
      <c r="GO103" s="14"/>
      <c r="GP103" s="14"/>
      <c r="GQ103" s="14"/>
      <c r="GR103" s="14"/>
      <c r="GS103" s="14"/>
    </row>
    <row r="104" spans="1:201" x14ac:dyDescent="0.3">
      <c r="B104" s="14"/>
      <c r="C104" s="14"/>
      <c r="D104" s="14"/>
      <c r="O104" s="14"/>
      <c r="P104" s="107"/>
      <c r="Q104" s="14"/>
      <c r="R104" s="14"/>
      <c r="T104" s="14"/>
      <c r="U104" s="14"/>
      <c r="AE104" s="14"/>
      <c r="AF104" s="14"/>
      <c r="AG104" s="14"/>
      <c r="AI104" s="14"/>
      <c r="AJ104" s="14"/>
      <c r="AN104" s="14"/>
      <c r="AO104" s="14"/>
      <c r="AS104" s="14"/>
      <c r="AT104" s="14"/>
      <c r="AU104" s="14"/>
      <c r="AV104" s="14"/>
      <c r="AX104" s="14"/>
      <c r="AY104" s="14"/>
      <c r="BE104" s="14"/>
      <c r="BF104" s="14"/>
      <c r="BG104" s="14"/>
      <c r="BH104" s="14"/>
      <c r="BI104" s="14"/>
      <c r="BJ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6"/>
      <c r="CP104" s="14"/>
      <c r="CQ104" s="14"/>
      <c r="CR104" s="14"/>
      <c r="CS104" s="14"/>
      <c r="CT104" s="14"/>
      <c r="CU104" s="14"/>
      <c r="CV104" s="14"/>
      <c r="CW104" s="16"/>
      <c r="CX104" s="14"/>
      <c r="CY104" s="14"/>
      <c r="CZ104" s="14"/>
      <c r="DA104" s="14"/>
      <c r="DB104" s="14"/>
      <c r="DC104" s="14"/>
      <c r="DD104" s="14"/>
      <c r="DE104" s="14"/>
      <c r="DF104" s="14"/>
      <c r="DG104" s="14"/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  <c r="DW104" s="14"/>
      <c r="DX104" s="14"/>
      <c r="DY104" s="14"/>
      <c r="DZ104" s="14"/>
      <c r="EA104" s="14"/>
      <c r="EB104" s="14"/>
      <c r="EC104" s="14"/>
      <c r="ED104" s="14"/>
      <c r="EE104" s="14"/>
      <c r="EF104" s="14"/>
      <c r="EG104" s="14"/>
      <c r="EH104" s="14"/>
      <c r="EI104" s="14"/>
      <c r="EJ104" s="14"/>
      <c r="EK104" s="14"/>
      <c r="EL104" s="14"/>
      <c r="EM104" s="14"/>
      <c r="EN104" s="14"/>
      <c r="EO104" s="14"/>
      <c r="EP104" s="14"/>
      <c r="EQ104" s="14"/>
      <c r="ER104" s="14"/>
      <c r="ES104" s="14"/>
      <c r="ET104" s="14"/>
      <c r="EU104" s="14"/>
      <c r="EV104" s="14"/>
      <c r="EW104" s="14"/>
      <c r="EX104" s="14"/>
      <c r="EY104" s="14"/>
      <c r="EZ104" s="14"/>
      <c r="FA104" s="14"/>
      <c r="FB104" s="14"/>
      <c r="FC104" s="14"/>
      <c r="FD104" s="14"/>
      <c r="FE104" s="14"/>
      <c r="FF104" s="14"/>
      <c r="FG104" s="14"/>
      <c r="FH104" s="14"/>
      <c r="FI104" s="14"/>
      <c r="FJ104" s="14"/>
      <c r="FK104" s="14"/>
      <c r="FL104" s="14"/>
      <c r="FM104" s="14"/>
      <c r="FN104" s="14"/>
      <c r="FO104" s="14"/>
      <c r="FP104" s="14"/>
      <c r="FQ104" s="14"/>
      <c r="FR104" s="14"/>
      <c r="FS104" s="14"/>
      <c r="FT104" s="14"/>
      <c r="FU104" s="14"/>
      <c r="FV104" s="14"/>
      <c r="FW104" s="14"/>
      <c r="FX104" s="14"/>
      <c r="FY104" s="14"/>
      <c r="FZ104" s="14"/>
      <c r="GA104" s="14"/>
      <c r="GB104" s="14"/>
      <c r="GC104" s="14"/>
      <c r="GD104" s="14"/>
      <c r="GE104" s="14"/>
      <c r="GF104" s="14"/>
      <c r="GG104" s="14"/>
      <c r="GH104" s="14"/>
      <c r="GI104" s="14"/>
      <c r="GJ104" s="14"/>
      <c r="GK104" s="14"/>
      <c r="GL104" s="14"/>
      <c r="GM104" s="14"/>
      <c r="GN104" s="14"/>
      <c r="GO104" s="14"/>
      <c r="GP104" s="14"/>
      <c r="GQ104" s="14"/>
      <c r="GR104" s="14"/>
      <c r="GS104" s="14"/>
    </row>
    <row r="105" spans="1:201" x14ac:dyDescent="0.3">
      <c r="B105" s="14"/>
      <c r="C105" s="14"/>
      <c r="D105" s="14"/>
      <c r="O105" s="14"/>
      <c r="P105" s="107"/>
      <c r="Q105" s="14"/>
      <c r="R105" s="14"/>
      <c r="T105" s="14"/>
      <c r="U105" s="14"/>
      <c r="AE105" s="14"/>
      <c r="AF105" s="14"/>
      <c r="AG105" s="14"/>
      <c r="AI105" s="14"/>
      <c r="AJ105" s="14"/>
      <c r="AN105" s="14"/>
      <c r="AO105" s="14"/>
      <c r="AS105" s="14"/>
      <c r="AT105" s="14"/>
      <c r="AU105" s="14"/>
      <c r="AV105" s="14"/>
      <c r="AX105" s="14"/>
      <c r="AY105" s="14"/>
      <c r="BE105" s="14"/>
      <c r="BF105" s="14"/>
      <c r="BG105" s="14"/>
      <c r="BH105" s="14"/>
      <c r="BI105" s="14"/>
      <c r="BJ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6"/>
      <c r="CP105" s="14"/>
      <c r="CQ105" s="14"/>
      <c r="CR105" s="14"/>
      <c r="CS105" s="14"/>
      <c r="CT105" s="14"/>
      <c r="CU105" s="14"/>
      <c r="CV105" s="14"/>
      <c r="CW105" s="16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  <c r="EB105" s="14"/>
      <c r="EC105" s="14"/>
      <c r="ED105" s="14"/>
      <c r="EE105" s="14"/>
      <c r="EF105" s="14"/>
      <c r="EG105" s="14"/>
      <c r="EH105" s="14"/>
      <c r="EI105" s="14"/>
      <c r="EJ105" s="14"/>
      <c r="EK105" s="14"/>
      <c r="EL105" s="14"/>
      <c r="EM105" s="14"/>
      <c r="EN105" s="14"/>
      <c r="EO105" s="14"/>
      <c r="EP105" s="14"/>
      <c r="EQ105" s="14"/>
      <c r="ER105" s="14"/>
      <c r="ES105" s="14"/>
      <c r="ET105" s="14"/>
      <c r="EU105" s="14"/>
      <c r="EV105" s="14"/>
      <c r="EW105" s="14"/>
      <c r="EX105" s="14"/>
      <c r="EY105" s="14"/>
      <c r="EZ105" s="14"/>
      <c r="FA105" s="14"/>
      <c r="FB105" s="14"/>
      <c r="FC105" s="14"/>
      <c r="FD105" s="14"/>
      <c r="FE105" s="14"/>
      <c r="FF105" s="14"/>
      <c r="FG105" s="14"/>
      <c r="FH105" s="14"/>
      <c r="FI105" s="14"/>
      <c r="FJ105" s="14"/>
      <c r="FK105" s="14"/>
      <c r="FL105" s="14"/>
      <c r="FM105" s="14"/>
      <c r="FN105" s="14"/>
      <c r="FO105" s="14"/>
      <c r="FP105" s="14"/>
      <c r="FQ105" s="14"/>
      <c r="FR105" s="14"/>
      <c r="FS105" s="14"/>
      <c r="FT105" s="14"/>
      <c r="FU105" s="14"/>
      <c r="FV105" s="14"/>
      <c r="FW105" s="14"/>
      <c r="FX105" s="14"/>
      <c r="FY105" s="14"/>
      <c r="FZ105" s="14"/>
      <c r="GA105" s="14"/>
      <c r="GB105" s="14"/>
      <c r="GC105" s="14"/>
      <c r="GD105" s="14"/>
      <c r="GE105" s="14"/>
      <c r="GF105" s="14"/>
      <c r="GG105" s="14"/>
      <c r="GH105" s="14"/>
      <c r="GI105" s="14"/>
      <c r="GJ105" s="14"/>
      <c r="GK105" s="14"/>
      <c r="GL105" s="14"/>
      <c r="GM105" s="14"/>
      <c r="GN105" s="14"/>
      <c r="GO105" s="14"/>
      <c r="GP105" s="14"/>
      <c r="GQ105" s="14"/>
      <c r="GR105" s="14"/>
      <c r="GS105" s="14"/>
    </row>
    <row r="106" spans="1:201" x14ac:dyDescent="0.3">
      <c r="B106" s="14"/>
      <c r="C106" s="14"/>
      <c r="D106" s="14"/>
      <c r="O106" s="14"/>
      <c r="P106" s="107"/>
      <c r="Q106" s="14"/>
      <c r="R106" s="14"/>
      <c r="T106" s="14"/>
      <c r="U106" s="14"/>
      <c r="AE106" s="14"/>
      <c r="AF106" s="14"/>
      <c r="AG106" s="14"/>
      <c r="AI106" s="14"/>
      <c r="AJ106" s="14"/>
      <c r="AN106" s="14"/>
      <c r="AO106" s="14"/>
      <c r="AS106" s="14"/>
      <c r="AT106" s="14"/>
      <c r="AU106" s="14"/>
      <c r="AV106" s="14"/>
      <c r="AX106" s="14"/>
      <c r="AY106" s="14"/>
      <c r="BE106" s="14"/>
      <c r="BF106" s="14"/>
      <c r="BG106" s="14"/>
      <c r="BH106" s="14"/>
      <c r="BI106" s="14"/>
      <c r="BJ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6"/>
      <c r="CP106" s="14"/>
      <c r="CQ106" s="14"/>
      <c r="CR106" s="14"/>
      <c r="CS106" s="14"/>
      <c r="CT106" s="14"/>
      <c r="CU106" s="14"/>
      <c r="CV106" s="14"/>
      <c r="CW106" s="16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14"/>
      <c r="EA106" s="14"/>
      <c r="EB106" s="14"/>
      <c r="EC106" s="14"/>
      <c r="ED106" s="14"/>
      <c r="EE106" s="14"/>
      <c r="EF106" s="14"/>
      <c r="EG106" s="14"/>
      <c r="EH106" s="14"/>
      <c r="EI106" s="14"/>
      <c r="EJ106" s="14"/>
      <c r="EK106" s="14"/>
      <c r="EL106" s="14"/>
      <c r="EM106" s="14"/>
      <c r="EN106" s="14"/>
      <c r="EO106" s="14"/>
      <c r="EP106" s="14"/>
      <c r="EQ106" s="14"/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14"/>
      <c r="GR106" s="14"/>
      <c r="GS106" s="14"/>
    </row>
    <row r="107" spans="1:201" x14ac:dyDescent="0.3">
      <c r="B107" s="14"/>
      <c r="C107" s="14"/>
      <c r="D107" s="14"/>
      <c r="O107" s="14"/>
      <c r="P107" s="107"/>
      <c r="Q107" s="14"/>
      <c r="R107" s="14"/>
      <c r="T107" s="14"/>
      <c r="U107" s="14"/>
      <c r="AE107" s="14"/>
      <c r="AF107" s="14"/>
      <c r="AG107" s="14"/>
      <c r="AI107" s="14"/>
      <c r="AJ107" s="14"/>
      <c r="AN107" s="14"/>
      <c r="AO107" s="14"/>
      <c r="AS107" s="14"/>
      <c r="AT107" s="14"/>
      <c r="AU107" s="14"/>
      <c r="AV107" s="14"/>
      <c r="AX107" s="14"/>
      <c r="AY107" s="14"/>
      <c r="BE107" s="14"/>
      <c r="BF107" s="14"/>
      <c r="BG107" s="14"/>
      <c r="BH107" s="14"/>
      <c r="BI107" s="14"/>
      <c r="BJ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6"/>
      <c r="CP107" s="14"/>
      <c r="CQ107" s="14"/>
      <c r="CR107" s="14"/>
      <c r="CS107" s="14"/>
      <c r="CT107" s="14"/>
      <c r="CU107" s="14"/>
      <c r="CV107" s="14"/>
      <c r="CW107" s="16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14"/>
      <c r="DX107" s="14"/>
      <c r="DY107" s="14"/>
      <c r="DZ107" s="14"/>
      <c r="EA107" s="14"/>
      <c r="EB107" s="14"/>
      <c r="EC107" s="14"/>
      <c r="ED107" s="14"/>
      <c r="EE107" s="14"/>
      <c r="EF107" s="14"/>
      <c r="EG107" s="14"/>
      <c r="EH107" s="14"/>
      <c r="EI107" s="14"/>
      <c r="EJ107" s="14"/>
      <c r="EK107" s="14"/>
      <c r="EL107" s="14"/>
      <c r="EM107" s="14"/>
      <c r="EN107" s="14"/>
      <c r="EO107" s="14"/>
      <c r="EP107" s="14"/>
      <c r="EQ107" s="14"/>
      <c r="ER107" s="14"/>
      <c r="ES107" s="14"/>
      <c r="ET107" s="14"/>
      <c r="EU107" s="14"/>
      <c r="EV107" s="14"/>
      <c r="EW107" s="14"/>
      <c r="EX107" s="14"/>
      <c r="EY107" s="14"/>
      <c r="EZ107" s="14"/>
      <c r="FA107" s="14"/>
      <c r="FB107" s="14"/>
      <c r="FC107" s="14"/>
      <c r="FD107" s="14"/>
      <c r="FE107" s="14"/>
      <c r="FF107" s="14"/>
      <c r="FG107" s="14"/>
      <c r="FH107" s="14"/>
      <c r="FI107" s="14"/>
      <c r="FJ107" s="14"/>
      <c r="FK107" s="14"/>
      <c r="FL107" s="14"/>
      <c r="FM107" s="14"/>
      <c r="FN107" s="14"/>
      <c r="FO107" s="14"/>
      <c r="FP107" s="14"/>
      <c r="FQ107" s="14"/>
      <c r="FR107" s="14"/>
      <c r="FS107" s="14"/>
      <c r="FT107" s="14"/>
      <c r="FU107" s="14"/>
      <c r="FV107" s="14"/>
      <c r="FW107" s="14"/>
      <c r="FX107" s="14"/>
      <c r="FY107" s="14"/>
      <c r="FZ107" s="14"/>
      <c r="GA107" s="14"/>
      <c r="GB107" s="14"/>
      <c r="GC107" s="14"/>
      <c r="GD107" s="14"/>
      <c r="GE107" s="14"/>
      <c r="GF107" s="14"/>
      <c r="GG107" s="14"/>
      <c r="GH107" s="14"/>
      <c r="GI107" s="14"/>
      <c r="GJ107" s="14"/>
      <c r="GK107" s="14"/>
      <c r="GL107" s="14"/>
      <c r="GM107" s="14"/>
      <c r="GN107" s="14"/>
      <c r="GO107" s="14"/>
      <c r="GP107" s="14"/>
      <c r="GQ107" s="14"/>
      <c r="GR107" s="14"/>
      <c r="GS107" s="14"/>
    </row>
    <row r="108" spans="1:201" x14ac:dyDescent="0.3">
      <c r="B108" s="14"/>
      <c r="C108" s="14"/>
      <c r="D108" s="14"/>
      <c r="O108" s="14"/>
      <c r="P108" s="107"/>
      <c r="Q108" s="14"/>
      <c r="R108" s="14"/>
      <c r="T108" s="14"/>
      <c r="U108" s="14"/>
      <c r="AE108" s="14"/>
      <c r="AF108" s="14"/>
      <c r="AG108" s="14"/>
      <c r="AI108" s="14"/>
      <c r="AJ108" s="14"/>
      <c r="AN108" s="14"/>
      <c r="AO108" s="14"/>
      <c r="AS108" s="14"/>
      <c r="AT108" s="14"/>
      <c r="AU108" s="14"/>
      <c r="AV108" s="14"/>
      <c r="AX108" s="14"/>
      <c r="AY108" s="14"/>
      <c r="BE108" s="14"/>
      <c r="BF108" s="14"/>
      <c r="BG108" s="14"/>
      <c r="BH108" s="14"/>
      <c r="BI108" s="14"/>
      <c r="BJ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6"/>
      <c r="CP108" s="14"/>
      <c r="CQ108" s="14"/>
      <c r="CR108" s="14"/>
      <c r="CS108" s="14"/>
      <c r="CT108" s="14"/>
      <c r="CU108" s="14"/>
      <c r="CV108" s="14"/>
      <c r="CW108" s="16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14"/>
      <c r="DX108" s="14"/>
      <c r="DY108" s="14"/>
      <c r="DZ108" s="14"/>
      <c r="EA108" s="14"/>
      <c r="EB108" s="14"/>
      <c r="EC108" s="14"/>
      <c r="ED108" s="14"/>
      <c r="EE108" s="14"/>
      <c r="EF108" s="14"/>
      <c r="EG108" s="14"/>
      <c r="EH108" s="14"/>
      <c r="EI108" s="14"/>
      <c r="EJ108" s="14"/>
      <c r="EK108" s="14"/>
      <c r="EL108" s="14"/>
      <c r="EM108" s="14"/>
      <c r="EN108" s="14"/>
      <c r="EO108" s="14"/>
      <c r="EP108" s="14"/>
      <c r="EQ108" s="14"/>
      <c r="ER108" s="14"/>
      <c r="ES108" s="14"/>
      <c r="ET108" s="14"/>
      <c r="EU108" s="14"/>
      <c r="EV108" s="14"/>
      <c r="EW108" s="14"/>
      <c r="EX108" s="14"/>
      <c r="EY108" s="14"/>
      <c r="EZ108" s="14"/>
      <c r="FA108" s="14"/>
      <c r="FB108" s="14"/>
      <c r="FC108" s="14"/>
      <c r="FD108" s="14"/>
      <c r="FE108" s="14"/>
      <c r="FF108" s="14"/>
      <c r="FG108" s="14"/>
      <c r="FH108" s="14"/>
      <c r="FI108" s="14"/>
      <c r="FJ108" s="14"/>
      <c r="FK108" s="14"/>
      <c r="FL108" s="14"/>
      <c r="FM108" s="14"/>
      <c r="FN108" s="14"/>
      <c r="FO108" s="14"/>
      <c r="FP108" s="14"/>
      <c r="FQ108" s="14"/>
      <c r="FR108" s="14"/>
      <c r="FS108" s="14"/>
      <c r="FT108" s="14"/>
      <c r="FU108" s="14"/>
      <c r="FV108" s="14"/>
      <c r="FW108" s="14"/>
      <c r="FX108" s="14"/>
      <c r="FY108" s="14"/>
      <c r="FZ108" s="14"/>
      <c r="GA108" s="14"/>
      <c r="GB108" s="14"/>
      <c r="GC108" s="14"/>
      <c r="GD108" s="14"/>
      <c r="GE108" s="14"/>
      <c r="GF108" s="14"/>
      <c r="GG108" s="14"/>
      <c r="GH108" s="14"/>
      <c r="GI108" s="14"/>
      <c r="GJ108" s="14"/>
      <c r="GK108" s="14"/>
      <c r="GL108" s="14"/>
      <c r="GM108" s="14"/>
      <c r="GN108" s="14"/>
      <c r="GO108" s="14"/>
      <c r="GP108" s="14"/>
      <c r="GQ108" s="14"/>
      <c r="GR108" s="14"/>
      <c r="GS108" s="14"/>
    </row>
    <row r="109" spans="1:201" x14ac:dyDescent="0.3">
      <c r="B109" s="14"/>
      <c r="C109" s="14"/>
      <c r="D109" s="14"/>
      <c r="O109" s="14"/>
      <c r="P109" s="107"/>
      <c r="Q109" s="14"/>
      <c r="R109" s="14"/>
      <c r="T109" s="14"/>
      <c r="U109" s="14"/>
      <c r="AE109" s="14"/>
      <c r="AF109" s="14"/>
      <c r="AG109" s="14"/>
      <c r="AI109" s="14"/>
      <c r="AJ109" s="14"/>
      <c r="AN109" s="14"/>
      <c r="AO109" s="14"/>
      <c r="AS109" s="14"/>
      <c r="AT109" s="14"/>
      <c r="AU109" s="14"/>
      <c r="AV109" s="14"/>
      <c r="AX109" s="14"/>
      <c r="AY109" s="14"/>
      <c r="BE109" s="14"/>
      <c r="BF109" s="14"/>
      <c r="BG109" s="14"/>
      <c r="BH109" s="14"/>
      <c r="BI109" s="14"/>
      <c r="BJ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6"/>
      <c r="CP109" s="14"/>
      <c r="CQ109" s="14"/>
      <c r="CR109" s="14"/>
      <c r="CS109" s="14"/>
      <c r="CT109" s="14"/>
      <c r="CU109" s="14"/>
      <c r="CV109" s="14"/>
      <c r="CW109" s="16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14"/>
      <c r="EI109" s="14"/>
      <c r="EJ109" s="14"/>
      <c r="EK109" s="14"/>
      <c r="EL109" s="14"/>
      <c r="EM109" s="14"/>
      <c r="EN109" s="14"/>
      <c r="EO109" s="14"/>
      <c r="EP109" s="14"/>
      <c r="EQ109" s="14"/>
      <c r="ER109" s="14"/>
      <c r="ES109" s="14"/>
      <c r="ET109" s="14"/>
      <c r="EU109" s="14"/>
      <c r="EV109" s="14"/>
      <c r="EW109" s="14"/>
      <c r="EX109" s="14"/>
      <c r="EY109" s="14"/>
      <c r="EZ109" s="14"/>
      <c r="FA109" s="14"/>
      <c r="FB109" s="14"/>
      <c r="FC109" s="14"/>
      <c r="FD109" s="14"/>
      <c r="FE109" s="14"/>
      <c r="FF109" s="14"/>
      <c r="FG109" s="14"/>
      <c r="FH109" s="14"/>
      <c r="FI109" s="14"/>
      <c r="FJ109" s="14"/>
      <c r="FK109" s="14"/>
      <c r="FL109" s="14"/>
      <c r="FM109" s="14"/>
      <c r="FN109" s="14"/>
      <c r="FO109" s="14"/>
      <c r="FP109" s="14"/>
      <c r="FQ109" s="14"/>
      <c r="FR109" s="14"/>
      <c r="FS109" s="14"/>
      <c r="FT109" s="14"/>
      <c r="FU109" s="14"/>
      <c r="FV109" s="14"/>
      <c r="FW109" s="14"/>
      <c r="FX109" s="14"/>
      <c r="FY109" s="14"/>
      <c r="FZ109" s="14"/>
      <c r="GA109" s="14"/>
      <c r="GB109" s="14"/>
      <c r="GC109" s="14"/>
      <c r="GD109" s="14"/>
      <c r="GE109" s="14"/>
      <c r="GF109" s="14"/>
      <c r="GG109" s="14"/>
      <c r="GH109" s="14"/>
      <c r="GI109" s="14"/>
      <c r="GJ109" s="14"/>
      <c r="GK109" s="14"/>
      <c r="GL109" s="14"/>
      <c r="GM109" s="14"/>
      <c r="GN109" s="14"/>
      <c r="GO109" s="14"/>
      <c r="GP109" s="14"/>
      <c r="GQ109" s="14"/>
      <c r="GR109" s="14"/>
      <c r="GS109" s="14"/>
    </row>
    <row r="110" spans="1:201" x14ac:dyDescent="0.3">
      <c r="B110" s="14"/>
      <c r="C110" s="14"/>
      <c r="D110" s="14"/>
      <c r="O110" s="14"/>
      <c r="P110" s="107"/>
      <c r="Q110" s="14"/>
      <c r="R110" s="14"/>
      <c r="T110" s="14"/>
      <c r="U110" s="14"/>
      <c r="AE110" s="14"/>
      <c r="AF110" s="14"/>
      <c r="AG110" s="14"/>
      <c r="AI110" s="14"/>
      <c r="AJ110" s="14"/>
      <c r="AN110" s="14"/>
      <c r="AO110" s="14"/>
      <c r="AS110" s="14"/>
      <c r="AT110" s="14"/>
      <c r="AU110" s="14"/>
      <c r="AV110" s="14"/>
      <c r="AX110" s="14"/>
      <c r="AY110" s="14"/>
      <c r="BE110" s="14"/>
      <c r="BF110" s="14"/>
      <c r="BG110" s="14"/>
      <c r="BH110" s="14"/>
      <c r="BI110" s="14"/>
      <c r="BJ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6"/>
      <c r="CP110" s="14"/>
      <c r="CQ110" s="14"/>
      <c r="CR110" s="14"/>
      <c r="CS110" s="14"/>
      <c r="CT110" s="14"/>
      <c r="CU110" s="14"/>
      <c r="CV110" s="14"/>
      <c r="CW110" s="16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14"/>
      <c r="EA110" s="14"/>
      <c r="EB110" s="14"/>
      <c r="EC110" s="14"/>
      <c r="ED110" s="14"/>
      <c r="EE110" s="14"/>
      <c r="EF110" s="14"/>
      <c r="EG110" s="14"/>
      <c r="EH110" s="14"/>
      <c r="EI110" s="14"/>
      <c r="EJ110" s="14"/>
      <c r="EK110" s="14"/>
      <c r="EL110" s="14"/>
      <c r="EM110" s="14"/>
      <c r="EN110" s="14"/>
      <c r="EO110" s="14"/>
      <c r="EP110" s="14"/>
      <c r="EQ110" s="14"/>
      <c r="ER110" s="14"/>
      <c r="ES110" s="14"/>
      <c r="ET110" s="14"/>
      <c r="EU110" s="14"/>
      <c r="EV110" s="14"/>
      <c r="EW110" s="14"/>
      <c r="EX110" s="14"/>
      <c r="EY110" s="14"/>
      <c r="EZ110" s="14"/>
      <c r="FA110" s="14"/>
      <c r="FB110" s="14"/>
      <c r="FC110" s="14"/>
      <c r="FD110" s="14"/>
      <c r="FE110" s="14"/>
      <c r="FF110" s="14"/>
      <c r="FG110" s="14"/>
      <c r="FH110" s="14"/>
      <c r="FI110" s="14"/>
      <c r="FJ110" s="14"/>
      <c r="FK110" s="14"/>
      <c r="FL110" s="14"/>
      <c r="FM110" s="14"/>
      <c r="FN110" s="14"/>
      <c r="FO110" s="14"/>
      <c r="FP110" s="14"/>
      <c r="FQ110" s="14"/>
      <c r="FR110" s="14"/>
      <c r="FS110" s="14"/>
      <c r="FT110" s="14"/>
      <c r="FU110" s="14"/>
      <c r="FV110" s="14"/>
      <c r="FW110" s="14"/>
      <c r="FX110" s="14"/>
      <c r="FY110" s="14"/>
      <c r="FZ110" s="14"/>
      <c r="GA110" s="14"/>
      <c r="GB110" s="14"/>
      <c r="GC110" s="14"/>
      <c r="GD110" s="14"/>
      <c r="GE110" s="14"/>
      <c r="GF110" s="14"/>
      <c r="GG110" s="14"/>
      <c r="GH110" s="14"/>
      <c r="GI110" s="14"/>
      <c r="GJ110" s="14"/>
      <c r="GK110" s="14"/>
      <c r="GL110" s="14"/>
      <c r="GM110" s="14"/>
      <c r="GN110" s="14"/>
      <c r="GO110" s="14"/>
      <c r="GP110" s="14"/>
      <c r="GQ110" s="14"/>
      <c r="GR110" s="14"/>
      <c r="GS110" s="14"/>
    </row>
    <row r="111" spans="1:201" x14ac:dyDescent="0.3">
      <c r="B111" s="14"/>
      <c r="C111" s="14"/>
      <c r="D111" s="14"/>
      <c r="O111" s="14"/>
      <c r="P111" s="107"/>
      <c r="Q111" s="14"/>
      <c r="R111" s="14"/>
      <c r="T111" s="14"/>
      <c r="U111" s="14"/>
      <c r="AE111" s="14"/>
      <c r="AF111" s="14"/>
      <c r="AG111" s="14"/>
      <c r="AI111" s="14"/>
      <c r="AJ111" s="14"/>
      <c r="AN111" s="14"/>
      <c r="AO111" s="14"/>
      <c r="AS111" s="14"/>
      <c r="AT111" s="14"/>
      <c r="AU111" s="14"/>
      <c r="AV111" s="14"/>
      <c r="AX111" s="14"/>
      <c r="AY111" s="14"/>
      <c r="BE111" s="14"/>
      <c r="BF111" s="14"/>
      <c r="BG111" s="14"/>
      <c r="BH111" s="14"/>
      <c r="BI111" s="14"/>
      <c r="BJ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6"/>
      <c r="CP111" s="14"/>
      <c r="CQ111" s="14"/>
      <c r="CR111" s="14"/>
      <c r="CS111" s="14"/>
      <c r="CT111" s="14"/>
      <c r="CU111" s="14"/>
      <c r="CV111" s="14"/>
      <c r="CW111" s="16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14"/>
      <c r="EK111" s="14"/>
      <c r="EL111" s="14"/>
      <c r="EM111" s="14"/>
      <c r="EN111" s="14"/>
      <c r="EO111" s="14"/>
      <c r="EP111" s="14"/>
      <c r="EQ111" s="14"/>
      <c r="ER111" s="14"/>
      <c r="ES111" s="14"/>
      <c r="ET111" s="14"/>
      <c r="EU111" s="14"/>
      <c r="EV111" s="14"/>
      <c r="EW111" s="14"/>
      <c r="EX111" s="14"/>
      <c r="EY111" s="14"/>
      <c r="EZ111" s="14"/>
      <c r="FA111" s="14"/>
      <c r="FB111" s="14"/>
      <c r="FC111" s="14"/>
      <c r="FD111" s="14"/>
      <c r="FE111" s="14"/>
      <c r="FF111" s="14"/>
      <c r="FG111" s="14"/>
      <c r="FH111" s="14"/>
      <c r="FI111" s="14"/>
      <c r="FJ111" s="14"/>
      <c r="FK111" s="14"/>
      <c r="FL111" s="14"/>
      <c r="FM111" s="14"/>
      <c r="FN111" s="14"/>
      <c r="FO111" s="14"/>
      <c r="FP111" s="14"/>
      <c r="FQ111" s="14"/>
      <c r="FR111" s="14"/>
      <c r="FS111" s="14"/>
      <c r="FT111" s="14"/>
      <c r="FU111" s="14"/>
      <c r="FV111" s="14"/>
      <c r="FW111" s="14"/>
      <c r="FX111" s="14"/>
      <c r="FY111" s="14"/>
      <c r="FZ111" s="14"/>
      <c r="GA111" s="14"/>
      <c r="GB111" s="14"/>
      <c r="GC111" s="14"/>
      <c r="GD111" s="14"/>
      <c r="GE111" s="14"/>
      <c r="GF111" s="14"/>
      <c r="GG111" s="14"/>
      <c r="GH111" s="14"/>
      <c r="GI111" s="14"/>
      <c r="GJ111" s="14"/>
      <c r="GK111" s="14"/>
      <c r="GL111" s="14"/>
      <c r="GM111" s="14"/>
      <c r="GN111" s="14"/>
      <c r="GO111" s="14"/>
      <c r="GP111" s="14"/>
      <c r="GQ111" s="14"/>
      <c r="GR111" s="14"/>
      <c r="GS111" s="14"/>
    </row>
    <row r="112" spans="1:201" x14ac:dyDescent="0.3">
      <c r="B112" s="14"/>
      <c r="C112" s="14"/>
      <c r="D112" s="14"/>
      <c r="O112" s="14"/>
      <c r="P112" s="107"/>
      <c r="Q112" s="14"/>
      <c r="R112" s="14"/>
      <c r="T112" s="14"/>
      <c r="U112" s="14"/>
      <c r="AE112" s="14"/>
      <c r="AF112" s="14"/>
      <c r="AG112" s="14"/>
      <c r="AI112" s="14"/>
      <c r="AJ112" s="14"/>
      <c r="AN112" s="14"/>
      <c r="AO112" s="14"/>
      <c r="AS112" s="14"/>
      <c r="AT112" s="14"/>
      <c r="AU112" s="14"/>
      <c r="AV112" s="14"/>
      <c r="AX112" s="14"/>
      <c r="AY112" s="14"/>
      <c r="BE112" s="14"/>
      <c r="BF112" s="14"/>
      <c r="BG112" s="14"/>
      <c r="BH112" s="14"/>
      <c r="BI112" s="14"/>
      <c r="BJ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6"/>
      <c r="CP112" s="14"/>
      <c r="CQ112" s="14"/>
      <c r="CR112" s="14"/>
      <c r="CS112" s="14"/>
      <c r="CT112" s="14"/>
      <c r="CU112" s="14"/>
      <c r="CV112" s="14"/>
      <c r="CW112" s="16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  <c r="DW112" s="14"/>
      <c r="DX112" s="14"/>
      <c r="DY112" s="14"/>
      <c r="DZ112" s="14"/>
      <c r="EA112" s="14"/>
      <c r="EB112" s="14"/>
      <c r="EC112" s="14"/>
      <c r="ED112" s="14"/>
      <c r="EE112" s="14"/>
      <c r="EF112" s="14"/>
      <c r="EG112" s="14"/>
      <c r="EH112" s="14"/>
      <c r="EI112" s="14"/>
      <c r="EJ112" s="14"/>
      <c r="EK112" s="14"/>
      <c r="EL112" s="14"/>
      <c r="EM112" s="14"/>
      <c r="EN112" s="14"/>
      <c r="EO112" s="14"/>
      <c r="EP112" s="14"/>
      <c r="EQ112" s="14"/>
      <c r="ER112" s="14"/>
      <c r="ES112" s="14"/>
      <c r="ET112" s="14"/>
      <c r="EU112" s="14"/>
      <c r="EV112" s="14"/>
      <c r="EW112" s="14"/>
      <c r="EX112" s="14"/>
      <c r="EY112" s="14"/>
      <c r="EZ112" s="14"/>
      <c r="FA112" s="14"/>
      <c r="FB112" s="14"/>
      <c r="FC112" s="14"/>
      <c r="FD112" s="14"/>
      <c r="FE112" s="14"/>
      <c r="FF112" s="14"/>
      <c r="FG112" s="14"/>
      <c r="FH112" s="14"/>
      <c r="FI112" s="14"/>
      <c r="FJ112" s="14"/>
      <c r="FK112" s="14"/>
      <c r="FL112" s="14"/>
      <c r="FM112" s="14"/>
      <c r="FN112" s="14"/>
      <c r="FO112" s="14"/>
      <c r="FP112" s="14"/>
      <c r="FQ112" s="14"/>
      <c r="FR112" s="14"/>
      <c r="FS112" s="14"/>
      <c r="FT112" s="14"/>
      <c r="FU112" s="14"/>
      <c r="FV112" s="14"/>
      <c r="FW112" s="14"/>
      <c r="FX112" s="14"/>
      <c r="FY112" s="14"/>
      <c r="FZ112" s="14"/>
      <c r="GA112" s="14"/>
      <c r="GB112" s="14"/>
      <c r="GC112" s="14"/>
      <c r="GD112" s="14"/>
      <c r="GE112" s="14"/>
      <c r="GF112" s="14"/>
      <c r="GG112" s="14"/>
      <c r="GH112" s="14"/>
      <c r="GI112" s="14"/>
      <c r="GJ112" s="14"/>
      <c r="GK112" s="14"/>
      <c r="GL112" s="14"/>
      <c r="GM112" s="14"/>
      <c r="GN112" s="14"/>
      <c r="GO112" s="14"/>
      <c r="GP112" s="14"/>
      <c r="GQ112" s="14"/>
      <c r="GR112" s="14"/>
      <c r="GS112" s="14"/>
    </row>
    <row r="113" spans="2:201" x14ac:dyDescent="0.3">
      <c r="B113" s="14"/>
      <c r="C113" s="14"/>
      <c r="D113" s="14"/>
      <c r="O113" s="14"/>
      <c r="P113" s="107"/>
      <c r="Q113" s="14"/>
      <c r="R113" s="14"/>
      <c r="T113" s="14"/>
      <c r="U113" s="14"/>
      <c r="AE113" s="14"/>
      <c r="AF113" s="14"/>
      <c r="AG113" s="14"/>
      <c r="AI113" s="14"/>
      <c r="AJ113" s="14"/>
      <c r="AN113" s="14"/>
      <c r="AO113" s="14"/>
      <c r="AS113" s="14"/>
      <c r="AT113" s="14"/>
      <c r="AU113" s="14"/>
      <c r="AV113" s="14"/>
      <c r="AX113" s="14"/>
      <c r="AY113" s="14"/>
      <c r="BE113" s="14"/>
      <c r="BF113" s="14"/>
      <c r="BG113" s="14"/>
      <c r="BH113" s="14"/>
      <c r="BI113" s="14"/>
      <c r="BJ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6"/>
      <c r="CP113" s="14"/>
      <c r="CQ113" s="14"/>
      <c r="CR113" s="14"/>
      <c r="CS113" s="14"/>
      <c r="CT113" s="14"/>
      <c r="CU113" s="14"/>
      <c r="CV113" s="14"/>
      <c r="CW113" s="16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4"/>
      <c r="DX113" s="14"/>
      <c r="DY113" s="14"/>
      <c r="DZ113" s="14"/>
      <c r="EA113" s="14"/>
      <c r="EB113" s="14"/>
      <c r="EC113" s="14"/>
      <c r="ED113" s="14"/>
      <c r="EE113" s="14"/>
      <c r="EF113" s="14"/>
      <c r="EG113" s="14"/>
      <c r="EH113" s="14"/>
      <c r="EI113" s="14"/>
      <c r="EJ113" s="14"/>
      <c r="EK113" s="14"/>
      <c r="EL113" s="14"/>
      <c r="EM113" s="14"/>
      <c r="EN113" s="14"/>
      <c r="EO113" s="14"/>
      <c r="EP113" s="14"/>
      <c r="EQ113" s="14"/>
      <c r="ER113" s="14"/>
      <c r="ES113" s="14"/>
      <c r="ET113" s="14"/>
      <c r="EU113" s="14"/>
      <c r="EV113" s="14"/>
      <c r="EW113" s="14"/>
      <c r="EX113" s="14"/>
      <c r="EY113" s="14"/>
      <c r="EZ113" s="14"/>
      <c r="FA113" s="14"/>
      <c r="FB113" s="14"/>
      <c r="FC113" s="14"/>
      <c r="FD113" s="14"/>
      <c r="FE113" s="14"/>
      <c r="FF113" s="14"/>
      <c r="FG113" s="14"/>
      <c r="FH113" s="14"/>
      <c r="FI113" s="14"/>
      <c r="FJ113" s="14"/>
      <c r="FK113" s="14"/>
      <c r="FL113" s="14"/>
      <c r="FM113" s="14"/>
      <c r="FN113" s="14"/>
      <c r="FO113" s="14"/>
      <c r="FP113" s="14"/>
      <c r="FQ113" s="14"/>
      <c r="FR113" s="14"/>
      <c r="FS113" s="14"/>
      <c r="FT113" s="14"/>
      <c r="FU113" s="14"/>
      <c r="FV113" s="14"/>
      <c r="FW113" s="14"/>
      <c r="FX113" s="14"/>
      <c r="FY113" s="14"/>
      <c r="FZ113" s="14"/>
      <c r="GA113" s="14"/>
      <c r="GB113" s="14"/>
      <c r="GC113" s="14"/>
      <c r="GD113" s="14"/>
      <c r="GE113" s="14"/>
      <c r="GF113" s="14"/>
      <c r="GG113" s="14"/>
      <c r="GH113" s="14"/>
      <c r="GI113" s="14"/>
      <c r="GJ113" s="14"/>
      <c r="GK113" s="14"/>
      <c r="GL113" s="14"/>
      <c r="GM113" s="14"/>
      <c r="GN113" s="14"/>
      <c r="GO113" s="14"/>
      <c r="GP113" s="14"/>
      <c r="GQ113" s="14"/>
      <c r="GR113" s="14"/>
      <c r="GS113" s="14"/>
    </row>
    <row r="114" spans="2:201" x14ac:dyDescent="0.3">
      <c r="B114" s="14"/>
      <c r="C114" s="14"/>
      <c r="D114" s="14"/>
      <c r="O114" s="14"/>
      <c r="P114" s="107"/>
      <c r="Q114" s="14"/>
      <c r="R114" s="14"/>
      <c r="T114" s="14"/>
      <c r="U114" s="14"/>
      <c r="AE114" s="14"/>
      <c r="AF114" s="14"/>
      <c r="AG114" s="14"/>
      <c r="AI114" s="14"/>
      <c r="AJ114" s="14"/>
      <c r="AN114" s="14"/>
      <c r="AO114" s="14"/>
      <c r="AS114" s="14"/>
      <c r="AT114" s="14"/>
      <c r="AU114" s="14"/>
      <c r="AV114" s="14"/>
      <c r="AX114" s="14"/>
      <c r="AY114" s="14"/>
      <c r="BE114" s="14"/>
      <c r="BF114" s="14"/>
      <c r="BG114" s="14"/>
      <c r="BH114" s="14"/>
      <c r="BI114" s="14"/>
      <c r="BJ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6"/>
      <c r="CP114" s="14"/>
      <c r="CQ114" s="14"/>
      <c r="CR114" s="14"/>
      <c r="CS114" s="14"/>
      <c r="CT114" s="14"/>
      <c r="CU114" s="14"/>
      <c r="CV114" s="14"/>
      <c r="CW114" s="16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4"/>
      <c r="DX114" s="14"/>
      <c r="DY114" s="14"/>
      <c r="DZ114" s="14"/>
      <c r="EA114" s="14"/>
      <c r="EB114" s="14"/>
      <c r="EC114" s="14"/>
      <c r="ED114" s="14"/>
      <c r="EE114" s="14"/>
      <c r="EF114" s="14"/>
      <c r="EG114" s="14"/>
      <c r="EH114" s="14"/>
      <c r="EI114" s="14"/>
      <c r="EJ114" s="14"/>
      <c r="EK114" s="14"/>
      <c r="EL114" s="14"/>
      <c r="EM114" s="14"/>
      <c r="EN114" s="14"/>
      <c r="EO114" s="14"/>
      <c r="EP114" s="14"/>
      <c r="EQ114" s="14"/>
      <c r="ER114" s="14"/>
      <c r="ES114" s="14"/>
      <c r="ET114" s="14"/>
      <c r="EU114" s="14"/>
      <c r="EV114" s="14"/>
      <c r="EW114" s="14"/>
      <c r="EX114" s="14"/>
      <c r="EY114" s="14"/>
      <c r="EZ114" s="14"/>
      <c r="FA114" s="14"/>
      <c r="FB114" s="14"/>
      <c r="FC114" s="14"/>
      <c r="FD114" s="14"/>
      <c r="FE114" s="14"/>
      <c r="FF114" s="14"/>
      <c r="FG114" s="14"/>
      <c r="FH114" s="14"/>
      <c r="FI114" s="14"/>
      <c r="FJ114" s="14"/>
      <c r="FK114" s="14"/>
      <c r="FL114" s="14"/>
      <c r="FM114" s="14"/>
      <c r="FN114" s="14"/>
      <c r="FO114" s="14"/>
      <c r="FP114" s="14"/>
      <c r="FQ114" s="14"/>
      <c r="FR114" s="14"/>
      <c r="FS114" s="14"/>
      <c r="FT114" s="14"/>
      <c r="FU114" s="14"/>
      <c r="FV114" s="14"/>
      <c r="FW114" s="14"/>
      <c r="FX114" s="14"/>
      <c r="FY114" s="14"/>
      <c r="FZ114" s="14"/>
      <c r="GA114" s="14"/>
      <c r="GB114" s="14"/>
      <c r="GC114" s="14"/>
      <c r="GD114" s="14"/>
      <c r="GE114" s="14"/>
      <c r="GF114" s="14"/>
      <c r="GG114" s="14"/>
      <c r="GH114" s="14"/>
      <c r="GI114" s="14"/>
      <c r="GJ114" s="14"/>
      <c r="GK114" s="14"/>
      <c r="GL114" s="14"/>
      <c r="GM114" s="14"/>
      <c r="GN114" s="14"/>
      <c r="GO114" s="14"/>
      <c r="GP114" s="14"/>
      <c r="GQ114" s="14"/>
      <c r="GR114" s="14"/>
      <c r="GS114" s="14"/>
    </row>
    <row r="115" spans="2:201" x14ac:dyDescent="0.3">
      <c r="B115" s="14"/>
      <c r="C115" s="14"/>
      <c r="D115" s="14"/>
      <c r="O115" s="14"/>
      <c r="P115" s="107"/>
      <c r="Q115" s="14"/>
      <c r="R115" s="14"/>
      <c r="T115" s="14"/>
      <c r="U115" s="14"/>
      <c r="AE115" s="14"/>
      <c r="AF115" s="14"/>
      <c r="AG115" s="14"/>
      <c r="AI115" s="14"/>
      <c r="AJ115" s="14"/>
      <c r="AN115" s="14"/>
      <c r="AO115" s="14"/>
      <c r="AS115" s="14"/>
      <c r="AT115" s="14"/>
      <c r="AU115" s="14"/>
      <c r="AV115" s="14"/>
      <c r="AX115" s="14"/>
      <c r="AY115" s="14"/>
      <c r="BE115" s="14"/>
      <c r="BF115" s="14"/>
      <c r="BG115" s="14"/>
      <c r="BH115" s="14"/>
      <c r="BI115" s="14"/>
      <c r="BJ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6"/>
      <c r="CP115" s="14"/>
      <c r="CQ115" s="14"/>
      <c r="CR115" s="14"/>
      <c r="CS115" s="14"/>
      <c r="CT115" s="14"/>
      <c r="CU115" s="14"/>
      <c r="CV115" s="14"/>
      <c r="CW115" s="16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4"/>
      <c r="DX115" s="14"/>
      <c r="DY115" s="14"/>
      <c r="DZ115" s="14"/>
      <c r="EA115" s="14"/>
      <c r="EB115" s="14"/>
      <c r="EC115" s="14"/>
      <c r="ED115" s="14"/>
      <c r="EE115" s="14"/>
      <c r="EF115" s="14"/>
      <c r="EG115" s="14"/>
      <c r="EH115" s="14"/>
      <c r="EI115" s="14"/>
      <c r="EJ115" s="14"/>
      <c r="EK115" s="14"/>
      <c r="EL115" s="14"/>
      <c r="EM115" s="14"/>
      <c r="EN115" s="14"/>
      <c r="EO115" s="14"/>
      <c r="EP115" s="14"/>
      <c r="EQ115" s="14"/>
      <c r="ER115" s="14"/>
      <c r="ES115" s="14"/>
      <c r="ET115" s="14"/>
      <c r="EU115" s="14"/>
      <c r="EV115" s="14"/>
      <c r="EW115" s="14"/>
      <c r="EX115" s="14"/>
      <c r="EY115" s="14"/>
      <c r="EZ115" s="14"/>
      <c r="FA115" s="14"/>
      <c r="FB115" s="14"/>
      <c r="FC115" s="14"/>
      <c r="FD115" s="14"/>
      <c r="FE115" s="14"/>
      <c r="FF115" s="14"/>
      <c r="FG115" s="14"/>
      <c r="FH115" s="14"/>
      <c r="FI115" s="14"/>
      <c r="FJ115" s="14"/>
      <c r="FK115" s="14"/>
      <c r="FL115" s="14"/>
      <c r="FM115" s="14"/>
      <c r="FN115" s="14"/>
      <c r="FO115" s="14"/>
      <c r="FP115" s="14"/>
      <c r="FQ115" s="14"/>
      <c r="FR115" s="14"/>
      <c r="FS115" s="14"/>
      <c r="FT115" s="14"/>
      <c r="FU115" s="14"/>
      <c r="FV115" s="14"/>
      <c r="FW115" s="14"/>
      <c r="FX115" s="14"/>
      <c r="FY115" s="14"/>
      <c r="FZ115" s="14"/>
      <c r="GA115" s="14"/>
      <c r="GB115" s="14"/>
      <c r="GC115" s="14"/>
      <c r="GD115" s="14"/>
      <c r="GE115" s="14"/>
      <c r="GF115" s="14"/>
      <c r="GG115" s="14"/>
      <c r="GH115" s="14"/>
      <c r="GI115" s="14"/>
      <c r="GJ115" s="14"/>
      <c r="GK115" s="14"/>
      <c r="GL115" s="14"/>
      <c r="GM115" s="14"/>
      <c r="GN115" s="14"/>
      <c r="GO115" s="14"/>
      <c r="GP115" s="14"/>
      <c r="GQ115" s="14"/>
      <c r="GR115" s="14"/>
      <c r="GS115" s="14"/>
    </row>
    <row r="116" spans="2:201" x14ac:dyDescent="0.3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I116" s="14"/>
      <c r="AJ116" s="14"/>
      <c r="AN116" s="14"/>
      <c r="AO116" s="14"/>
      <c r="AS116" s="14"/>
      <c r="AT116" s="14"/>
      <c r="AU116" s="14"/>
      <c r="AV116" s="14"/>
      <c r="AX116" s="14"/>
      <c r="AY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  <c r="DI116" s="14"/>
      <c r="DJ116" s="14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  <c r="DW116" s="14"/>
      <c r="DX116" s="14"/>
      <c r="DY116" s="14"/>
      <c r="DZ116" s="14"/>
      <c r="EA116" s="14"/>
      <c r="EB116" s="14"/>
      <c r="EC116" s="14"/>
      <c r="ED116" s="14"/>
      <c r="EE116" s="14"/>
      <c r="EF116" s="14"/>
      <c r="EG116" s="14"/>
      <c r="EH116" s="14"/>
      <c r="EI116" s="14"/>
      <c r="EJ116" s="14"/>
      <c r="EK116" s="14"/>
      <c r="EL116" s="14"/>
      <c r="EM116" s="14"/>
      <c r="EN116" s="14"/>
      <c r="EO116" s="14"/>
      <c r="EP116" s="14"/>
      <c r="EQ116" s="14"/>
      <c r="ER116" s="14"/>
      <c r="ES116" s="14"/>
      <c r="ET116" s="14"/>
      <c r="EU116" s="14"/>
      <c r="EV116" s="14"/>
      <c r="EW116" s="14"/>
      <c r="EX116" s="14"/>
      <c r="EY116" s="14"/>
      <c r="EZ116" s="14"/>
      <c r="FA116" s="14"/>
      <c r="FB116" s="14"/>
      <c r="FC116" s="14"/>
      <c r="FD116" s="14"/>
      <c r="FE116" s="14"/>
      <c r="FF116" s="14"/>
      <c r="FG116" s="14"/>
      <c r="FH116" s="14"/>
      <c r="FI116" s="14"/>
      <c r="FJ116" s="14"/>
      <c r="FK116" s="14"/>
      <c r="FL116" s="14"/>
      <c r="FM116" s="14"/>
      <c r="FN116" s="14"/>
      <c r="FO116" s="14"/>
      <c r="FP116" s="14"/>
      <c r="FQ116" s="14"/>
      <c r="FR116" s="14"/>
      <c r="FS116" s="14"/>
      <c r="FT116" s="14"/>
      <c r="FU116" s="14"/>
      <c r="FV116" s="14"/>
      <c r="FW116" s="14"/>
      <c r="FX116" s="14"/>
      <c r="FY116" s="14"/>
      <c r="FZ116" s="14"/>
      <c r="GA116" s="14"/>
      <c r="GB116" s="14"/>
      <c r="GC116" s="14"/>
      <c r="GD116" s="14"/>
      <c r="GE116" s="14"/>
      <c r="GF116" s="14"/>
      <c r="GG116" s="14"/>
      <c r="GH116" s="14"/>
      <c r="GI116" s="14"/>
      <c r="GJ116" s="14"/>
      <c r="GK116" s="14"/>
      <c r="GL116" s="14"/>
      <c r="GM116" s="14"/>
      <c r="GN116" s="14"/>
      <c r="GO116" s="14"/>
      <c r="GP116" s="14"/>
      <c r="GQ116" s="14"/>
      <c r="GR116" s="14"/>
      <c r="GS116" s="14"/>
    </row>
    <row r="117" spans="2:201" x14ac:dyDescent="0.3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I117" s="14"/>
      <c r="AJ117" s="14"/>
      <c r="AN117" s="14"/>
      <c r="AO117" s="14"/>
      <c r="AS117" s="14"/>
      <c r="AT117" s="14"/>
      <c r="AU117" s="14"/>
      <c r="AV117" s="14"/>
      <c r="AX117" s="14"/>
      <c r="AY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  <c r="DF117" s="14"/>
      <c r="DG117" s="14"/>
      <c r="DH117" s="14"/>
      <c r="DI117" s="14"/>
      <c r="DJ117" s="14"/>
      <c r="DK117" s="14"/>
      <c r="DL117" s="14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  <c r="DW117" s="14"/>
      <c r="DX117" s="14"/>
      <c r="DY117" s="14"/>
      <c r="DZ117" s="14"/>
      <c r="EA117" s="14"/>
      <c r="EB117" s="14"/>
      <c r="EC117" s="14"/>
      <c r="ED117" s="14"/>
      <c r="EE117" s="14"/>
      <c r="EF117" s="14"/>
      <c r="EG117" s="14"/>
      <c r="EH117" s="14"/>
      <c r="EI117" s="14"/>
      <c r="EJ117" s="14"/>
      <c r="EK117" s="14"/>
      <c r="EL117" s="14"/>
      <c r="EM117" s="14"/>
      <c r="EN117" s="14"/>
      <c r="EO117" s="14"/>
      <c r="EP117" s="14"/>
      <c r="EQ117" s="14"/>
      <c r="ER117" s="14"/>
      <c r="ES117" s="14"/>
      <c r="ET117" s="14"/>
      <c r="EU117" s="14"/>
      <c r="EV117" s="14"/>
      <c r="EW117" s="14"/>
      <c r="EX117" s="14"/>
      <c r="EY117" s="14"/>
      <c r="EZ117" s="14"/>
      <c r="FA117" s="14"/>
      <c r="FB117" s="14"/>
      <c r="FC117" s="14"/>
      <c r="FD117" s="14"/>
      <c r="FE117" s="14"/>
      <c r="FF117" s="14"/>
      <c r="FG117" s="14"/>
      <c r="FH117" s="14"/>
      <c r="FI117" s="14"/>
      <c r="FJ117" s="14"/>
      <c r="FK117" s="14"/>
      <c r="FL117" s="14"/>
      <c r="FM117" s="14"/>
      <c r="FN117" s="14"/>
      <c r="FO117" s="14"/>
      <c r="FP117" s="14"/>
      <c r="FQ117" s="14"/>
      <c r="FR117" s="14"/>
      <c r="FS117" s="14"/>
      <c r="FT117" s="14"/>
      <c r="FU117" s="14"/>
      <c r="FV117" s="14"/>
      <c r="FW117" s="14"/>
      <c r="FX117" s="14"/>
      <c r="FY117" s="14"/>
      <c r="FZ117" s="14"/>
      <c r="GA117" s="14"/>
      <c r="GB117" s="14"/>
      <c r="GC117" s="14"/>
      <c r="GD117" s="14"/>
      <c r="GE117" s="14"/>
      <c r="GF117" s="14"/>
      <c r="GG117" s="14"/>
      <c r="GH117" s="14"/>
      <c r="GI117" s="14"/>
      <c r="GJ117" s="14"/>
      <c r="GK117" s="14"/>
      <c r="GL117" s="14"/>
      <c r="GM117" s="14"/>
      <c r="GN117" s="14"/>
      <c r="GO117" s="14"/>
      <c r="GP117" s="14"/>
      <c r="GQ117" s="14"/>
      <c r="GR117" s="14"/>
      <c r="GS117" s="14"/>
    </row>
    <row r="118" spans="2:201" x14ac:dyDescent="0.3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4"/>
      <c r="DF118" s="14"/>
      <c r="DG118" s="14"/>
      <c r="DH118" s="14"/>
      <c r="DI118" s="14"/>
      <c r="DJ118" s="14"/>
      <c r="DK118" s="14"/>
      <c r="DL118" s="14"/>
      <c r="DM118" s="14"/>
      <c r="DN118" s="14"/>
      <c r="DO118" s="14"/>
      <c r="DP118" s="14"/>
      <c r="DQ118" s="14"/>
      <c r="DR118" s="14"/>
      <c r="DS118" s="14"/>
      <c r="DT118" s="14"/>
      <c r="DU118" s="14"/>
      <c r="DV118" s="14"/>
      <c r="DW118" s="14"/>
      <c r="DX118" s="14"/>
      <c r="DY118" s="14"/>
      <c r="DZ118" s="14"/>
      <c r="EA118" s="14"/>
      <c r="EB118" s="14"/>
      <c r="EC118" s="14"/>
      <c r="ED118" s="14"/>
      <c r="EE118" s="14"/>
      <c r="EF118" s="14"/>
      <c r="EG118" s="14"/>
      <c r="EH118" s="14"/>
      <c r="EI118" s="14"/>
      <c r="EJ118" s="14"/>
      <c r="EK118" s="14"/>
      <c r="EL118" s="14"/>
      <c r="EM118" s="14"/>
      <c r="EN118" s="14"/>
      <c r="EO118" s="14"/>
      <c r="EP118" s="14"/>
      <c r="EQ118" s="14"/>
      <c r="ER118" s="14"/>
      <c r="ES118" s="14"/>
      <c r="ET118" s="14"/>
      <c r="EU118" s="14"/>
      <c r="EV118" s="14"/>
      <c r="EW118" s="14"/>
      <c r="EX118" s="14"/>
      <c r="EY118" s="14"/>
      <c r="EZ118" s="14"/>
      <c r="FA118" s="14"/>
      <c r="FB118" s="14"/>
      <c r="FC118" s="14"/>
      <c r="FD118" s="14"/>
      <c r="FE118" s="14"/>
      <c r="FF118" s="14"/>
      <c r="FG118" s="14"/>
      <c r="FH118" s="14"/>
      <c r="FI118" s="14"/>
      <c r="FJ118" s="14"/>
      <c r="FK118" s="14"/>
      <c r="FL118" s="14"/>
      <c r="FM118" s="14"/>
      <c r="FN118" s="14"/>
      <c r="FO118" s="14"/>
      <c r="FP118" s="14"/>
      <c r="FQ118" s="14"/>
      <c r="FR118" s="14"/>
      <c r="FS118" s="14"/>
      <c r="FT118" s="14"/>
      <c r="FU118" s="14"/>
      <c r="FV118" s="14"/>
      <c r="FW118" s="14"/>
      <c r="FX118" s="14"/>
      <c r="FY118" s="14"/>
      <c r="FZ118" s="14"/>
      <c r="GA118" s="14"/>
      <c r="GB118" s="14"/>
      <c r="GC118" s="14"/>
      <c r="GD118" s="14"/>
      <c r="GE118" s="14"/>
      <c r="GF118" s="14"/>
      <c r="GG118" s="14"/>
      <c r="GH118" s="14"/>
      <c r="GI118" s="14"/>
      <c r="GJ118" s="14"/>
      <c r="GK118" s="14"/>
      <c r="GL118" s="14"/>
      <c r="GM118" s="14"/>
      <c r="GN118" s="14"/>
      <c r="GO118" s="14"/>
      <c r="GP118" s="14"/>
      <c r="GQ118" s="14"/>
      <c r="GR118" s="14"/>
      <c r="GS118" s="14"/>
    </row>
    <row r="119" spans="2:201" x14ac:dyDescent="0.3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  <c r="DW119" s="14"/>
      <c r="DX119" s="14"/>
      <c r="DY119" s="14"/>
      <c r="DZ119" s="14"/>
      <c r="EA119" s="14"/>
      <c r="EB119" s="14"/>
      <c r="EC119" s="14"/>
      <c r="ED119" s="14"/>
      <c r="EE119" s="14"/>
      <c r="EF119" s="14"/>
      <c r="EG119" s="14"/>
      <c r="EH119" s="14"/>
      <c r="EI119" s="14"/>
      <c r="EJ119" s="14"/>
      <c r="EK119" s="14"/>
      <c r="EL119" s="14"/>
      <c r="EM119" s="14"/>
      <c r="EN119" s="14"/>
      <c r="EO119" s="14"/>
      <c r="EP119" s="14"/>
      <c r="EQ119" s="14"/>
      <c r="ER119" s="14"/>
      <c r="ES119" s="14"/>
      <c r="ET119" s="14"/>
      <c r="EU119" s="14"/>
      <c r="EV119" s="14"/>
      <c r="EW119" s="14"/>
      <c r="EX119" s="14"/>
      <c r="EY119" s="14"/>
      <c r="EZ119" s="14"/>
      <c r="FA119" s="14"/>
      <c r="FB119" s="14"/>
      <c r="FC119" s="14"/>
      <c r="FD119" s="14"/>
      <c r="FE119" s="14"/>
      <c r="FF119" s="14"/>
      <c r="FG119" s="14"/>
      <c r="FH119" s="14"/>
      <c r="FI119" s="14"/>
      <c r="FJ119" s="14"/>
      <c r="FK119" s="14"/>
      <c r="FL119" s="14"/>
      <c r="FM119" s="14"/>
      <c r="FN119" s="14"/>
      <c r="FO119" s="14"/>
      <c r="FP119" s="14"/>
      <c r="FQ119" s="14"/>
      <c r="FR119" s="14"/>
      <c r="FS119" s="14"/>
      <c r="FT119" s="14"/>
      <c r="FU119" s="14"/>
      <c r="FV119" s="14"/>
      <c r="FW119" s="14"/>
      <c r="FX119" s="14"/>
      <c r="FY119" s="14"/>
      <c r="FZ119" s="14"/>
      <c r="GA119" s="14"/>
      <c r="GB119" s="14"/>
      <c r="GC119" s="14"/>
      <c r="GD119" s="14"/>
      <c r="GE119" s="14"/>
      <c r="GF119" s="14"/>
      <c r="GG119" s="14"/>
      <c r="GH119" s="14"/>
      <c r="GI119" s="14"/>
      <c r="GJ119" s="14"/>
      <c r="GK119" s="14"/>
      <c r="GL119" s="14"/>
      <c r="GM119" s="14"/>
      <c r="GN119" s="14"/>
      <c r="GO119" s="14"/>
      <c r="GP119" s="14"/>
      <c r="GQ119" s="14"/>
      <c r="GR119" s="14"/>
      <c r="GS119" s="14"/>
    </row>
    <row r="120" spans="2:201" x14ac:dyDescent="0.3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  <c r="DN120" s="14"/>
      <c r="DO120" s="14"/>
      <c r="DP120" s="14"/>
      <c r="DQ120" s="14"/>
      <c r="DR120" s="14"/>
      <c r="DS120" s="14"/>
      <c r="DT120" s="14"/>
      <c r="DU120" s="14"/>
      <c r="DV120" s="14"/>
      <c r="DW120" s="14"/>
      <c r="DX120" s="14"/>
      <c r="DY120" s="14"/>
      <c r="DZ120" s="14"/>
      <c r="EA120" s="14"/>
      <c r="EB120" s="14"/>
      <c r="EC120" s="14"/>
      <c r="ED120" s="14"/>
      <c r="EE120" s="14"/>
      <c r="EF120" s="14"/>
      <c r="EG120" s="14"/>
      <c r="EH120" s="14"/>
      <c r="EI120" s="14"/>
      <c r="EJ120" s="14"/>
      <c r="EK120" s="14"/>
      <c r="EL120" s="14"/>
      <c r="EM120" s="14"/>
      <c r="EN120" s="14"/>
      <c r="EO120" s="14"/>
      <c r="EP120" s="14"/>
      <c r="EQ120" s="14"/>
      <c r="ER120" s="14"/>
      <c r="ES120" s="14"/>
      <c r="ET120" s="14"/>
      <c r="EU120" s="14"/>
      <c r="EV120" s="14"/>
      <c r="EW120" s="14"/>
      <c r="EX120" s="14"/>
      <c r="EY120" s="14"/>
      <c r="EZ120" s="14"/>
      <c r="FA120" s="14"/>
      <c r="FB120" s="14"/>
      <c r="FC120" s="14"/>
      <c r="FD120" s="14"/>
      <c r="FE120" s="14"/>
      <c r="FF120" s="14"/>
      <c r="FG120" s="14"/>
      <c r="FH120" s="14"/>
      <c r="FI120" s="14"/>
      <c r="FJ120" s="14"/>
      <c r="FK120" s="14"/>
      <c r="FL120" s="14"/>
      <c r="FM120" s="14"/>
      <c r="FN120" s="14"/>
      <c r="FO120" s="14"/>
      <c r="FP120" s="14"/>
      <c r="FQ120" s="14"/>
      <c r="FR120" s="14"/>
      <c r="FS120" s="14"/>
      <c r="FT120" s="14"/>
      <c r="FU120" s="14"/>
      <c r="FV120" s="14"/>
      <c r="FW120" s="14"/>
      <c r="FX120" s="14"/>
      <c r="FY120" s="14"/>
      <c r="FZ120" s="14"/>
      <c r="GA120" s="14"/>
      <c r="GB120" s="14"/>
      <c r="GC120" s="14"/>
      <c r="GD120" s="14"/>
      <c r="GE120" s="14"/>
      <c r="GF120" s="14"/>
      <c r="GG120" s="14"/>
      <c r="GH120" s="14"/>
      <c r="GI120" s="14"/>
      <c r="GJ120" s="14"/>
      <c r="GK120" s="14"/>
      <c r="GL120" s="14"/>
      <c r="GM120" s="14"/>
      <c r="GN120" s="14"/>
      <c r="GO120" s="14"/>
      <c r="GP120" s="14"/>
      <c r="GQ120" s="14"/>
      <c r="GR120" s="14"/>
      <c r="GS120" s="14"/>
    </row>
    <row r="121" spans="2:201" x14ac:dyDescent="0.3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/>
      <c r="DY121" s="14"/>
      <c r="DZ121" s="14"/>
      <c r="EA121" s="14"/>
      <c r="EB121" s="14"/>
      <c r="EC121" s="14"/>
      <c r="ED121" s="14"/>
      <c r="EE121" s="14"/>
      <c r="EF121" s="14"/>
      <c r="EG121" s="14"/>
      <c r="EH121" s="14"/>
      <c r="EI121" s="14"/>
      <c r="EJ121" s="14"/>
      <c r="EK121" s="14"/>
      <c r="EL121" s="14"/>
      <c r="EM121" s="14"/>
      <c r="EN121" s="14"/>
      <c r="EO121" s="14"/>
      <c r="EP121" s="14"/>
      <c r="EQ121" s="14"/>
      <c r="ER121" s="14"/>
      <c r="ES121" s="14"/>
      <c r="ET121" s="14"/>
      <c r="EU121" s="14"/>
      <c r="EV121" s="14"/>
      <c r="EW121" s="14"/>
      <c r="EX121" s="14"/>
      <c r="EY121" s="14"/>
      <c r="EZ121" s="14"/>
      <c r="FA121" s="14"/>
      <c r="FB121" s="14"/>
      <c r="FC121" s="14"/>
      <c r="FD121" s="14"/>
      <c r="FE121" s="14"/>
      <c r="FF121" s="14"/>
      <c r="FG121" s="14"/>
      <c r="FH121" s="14"/>
      <c r="FI121" s="14"/>
      <c r="FJ121" s="14"/>
      <c r="FK121" s="14"/>
      <c r="FL121" s="14"/>
      <c r="FM121" s="14"/>
      <c r="FN121" s="14"/>
      <c r="FO121" s="14"/>
      <c r="FP121" s="14"/>
      <c r="FQ121" s="14"/>
      <c r="FR121" s="14"/>
      <c r="FS121" s="14"/>
      <c r="FT121" s="14"/>
      <c r="FU121" s="14"/>
      <c r="FV121" s="14"/>
      <c r="FW121" s="14"/>
      <c r="FX121" s="14"/>
      <c r="FY121" s="14"/>
      <c r="FZ121" s="14"/>
      <c r="GA121" s="14"/>
      <c r="GB121" s="14"/>
      <c r="GC121" s="14"/>
      <c r="GD121" s="14"/>
      <c r="GE121" s="14"/>
      <c r="GF121" s="14"/>
      <c r="GG121" s="14"/>
      <c r="GH121" s="14"/>
      <c r="GI121" s="14"/>
      <c r="GJ121" s="14"/>
      <c r="GK121" s="14"/>
      <c r="GL121" s="14"/>
      <c r="GM121" s="14"/>
      <c r="GN121" s="14"/>
      <c r="GO121" s="14"/>
      <c r="GP121" s="14"/>
      <c r="GQ121" s="14"/>
      <c r="GR121" s="14"/>
      <c r="GS121" s="14"/>
    </row>
    <row r="122" spans="2:201" x14ac:dyDescent="0.3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  <c r="DH122" s="14"/>
      <c r="DI122" s="14"/>
      <c r="DJ122" s="14"/>
      <c r="DK122" s="14"/>
      <c r="DL122" s="14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  <c r="DW122" s="14"/>
      <c r="DX122" s="14"/>
      <c r="DY122" s="14"/>
      <c r="DZ122" s="14"/>
      <c r="EA122" s="14"/>
      <c r="EB122" s="14"/>
      <c r="EC122" s="14"/>
      <c r="ED122" s="14"/>
      <c r="EE122" s="14"/>
      <c r="EF122" s="14"/>
      <c r="EG122" s="14"/>
      <c r="EH122" s="14"/>
      <c r="EI122" s="14"/>
      <c r="EJ122" s="14"/>
      <c r="EK122" s="14"/>
      <c r="EL122" s="14"/>
      <c r="EM122" s="14"/>
      <c r="EN122" s="14"/>
      <c r="EO122" s="14"/>
      <c r="EP122" s="14"/>
      <c r="EQ122" s="14"/>
      <c r="ER122" s="14"/>
      <c r="ES122" s="14"/>
      <c r="ET122" s="14"/>
      <c r="EU122" s="14"/>
      <c r="EV122" s="14"/>
      <c r="EW122" s="14"/>
      <c r="EX122" s="14"/>
      <c r="EY122" s="14"/>
      <c r="EZ122" s="14"/>
      <c r="FA122" s="14"/>
      <c r="FB122" s="14"/>
      <c r="FC122" s="14"/>
      <c r="FD122" s="14"/>
      <c r="FE122" s="14"/>
      <c r="FF122" s="14"/>
      <c r="FG122" s="14"/>
      <c r="FH122" s="14"/>
      <c r="FI122" s="14"/>
      <c r="FJ122" s="14"/>
      <c r="FK122" s="14"/>
      <c r="FL122" s="14"/>
      <c r="FM122" s="14"/>
      <c r="FN122" s="14"/>
      <c r="FO122" s="14"/>
      <c r="FP122" s="14"/>
      <c r="FQ122" s="14"/>
      <c r="FR122" s="14"/>
      <c r="FS122" s="14"/>
      <c r="FT122" s="14"/>
      <c r="FU122" s="14"/>
      <c r="FV122" s="14"/>
      <c r="FW122" s="14"/>
      <c r="FX122" s="14"/>
      <c r="FY122" s="14"/>
      <c r="FZ122" s="14"/>
      <c r="GA122" s="14"/>
      <c r="GB122" s="14"/>
      <c r="GC122" s="14"/>
      <c r="GD122" s="14"/>
      <c r="GE122" s="14"/>
      <c r="GF122" s="14"/>
      <c r="GG122" s="14"/>
      <c r="GH122" s="14"/>
      <c r="GI122" s="14"/>
      <c r="GJ122" s="14"/>
      <c r="GK122" s="14"/>
      <c r="GL122" s="14"/>
      <c r="GM122" s="14"/>
      <c r="GN122" s="14"/>
      <c r="GO122" s="14"/>
      <c r="GP122" s="14"/>
      <c r="GQ122" s="14"/>
      <c r="GR122" s="14"/>
      <c r="GS122" s="14"/>
    </row>
    <row r="123" spans="2:201" x14ac:dyDescent="0.3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14"/>
      <c r="DX123" s="14"/>
      <c r="DY123" s="14"/>
      <c r="DZ123" s="14"/>
      <c r="EA123" s="14"/>
      <c r="EB123" s="14"/>
      <c r="EC123" s="14"/>
      <c r="ED123" s="14"/>
      <c r="EE123" s="14"/>
      <c r="EF123" s="14"/>
      <c r="EG123" s="14"/>
      <c r="EH123" s="14"/>
      <c r="EI123" s="14"/>
      <c r="EJ123" s="14"/>
      <c r="EK123" s="14"/>
      <c r="EL123" s="14"/>
      <c r="EM123" s="14"/>
      <c r="EN123" s="14"/>
      <c r="EO123" s="14"/>
      <c r="EP123" s="14"/>
      <c r="EQ123" s="14"/>
      <c r="ER123" s="14"/>
      <c r="ES123" s="14"/>
      <c r="ET123" s="14"/>
      <c r="EU123" s="14"/>
      <c r="EV123" s="14"/>
      <c r="EW123" s="14"/>
      <c r="EX123" s="14"/>
      <c r="EY123" s="14"/>
      <c r="EZ123" s="14"/>
      <c r="FA123" s="14"/>
      <c r="FB123" s="14"/>
      <c r="FC123" s="14"/>
      <c r="FD123" s="14"/>
      <c r="FE123" s="14"/>
      <c r="FF123" s="14"/>
      <c r="FG123" s="14"/>
      <c r="FH123" s="14"/>
      <c r="FI123" s="14"/>
      <c r="FJ123" s="14"/>
      <c r="FK123" s="14"/>
      <c r="FL123" s="14"/>
      <c r="FM123" s="14"/>
      <c r="FN123" s="14"/>
      <c r="FO123" s="14"/>
      <c r="FP123" s="14"/>
      <c r="FQ123" s="14"/>
      <c r="FR123" s="14"/>
      <c r="FS123" s="14"/>
      <c r="FT123" s="14"/>
      <c r="FU123" s="14"/>
      <c r="FV123" s="14"/>
      <c r="FW123" s="14"/>
      <c r="FX123" s="14"/>
      <c r="FY123" s="14"/>
      <c r="FZ123" s="14"/>
      <c r="GA123" s="14"/>
      <c r="GB123" s="14"/>
      <c r="GC123" s="14"/>
      <c r="GD123" s="14"/>
      <c r="GE123" s="14"/>
      <c r="GF123" s="14"/>
      <c r="GG123" s="14"/>
      <c r="GH123" s="14"/>
      <c r="GI123" s="14"/>
      <c r="GJ123" s="14"/>
      <c r="GK123" s="14"/>
      <c r="GL123" s="14"/>
      <c r="GM123" s="14"/>
      <c r="GN123" s="14"/>
      <c r="GO123" s="14"/>
      <c r="GP123" s="14"/>
      <c r="GQ123" s="14"/>
      <c r="GR123" s="14"/>
      <c r="GS123" s="14"/>
    </row>
    <row r="124" spans="2:201" x14ac:dyDescent="0.3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  <c r="DM124" s="14"/>
      <c r="DN124" s="14"/>
      <c r="DO124" s="14"/>
      <c r="DP124" s="14"/>
      <c r="DQ124" s="14"/>
      <c r="DR124" s="14"/>
      <c r="DS124" s="14"/>
      <c r="DT124" s="14"/>
      <c r="DU124" s="14"/>
      <c r="DV124" s="14"/>
      <c r="DW124" s="14"/>
      <c r="DX124" s="14"/>
      <c r="DY124" s="14"/>
      <c r="DZ124" s="14"/>
      <c r="EA124" s="14"/>
      <c r="EB124" s="14"/>
      <c r="EC124" s="14"/>
      <c r="ED124" s="14"/>
      <c r="EE124" s="14"/>
      <c r="EF124" s="14"/>
      <c r="EG124" s="14"/>
      <c r="EH124" s="14"/>
      <c r="EI124" s="14"/>
      <c r="EJ124" s="14"/>
      <c r="EK124" s="14"/>
      <c r="EL124" s="14"/>
      <c r="EM124" s="14"/>
      <c r="EN124" s="14"/>
      <c r="EO124" s="14"/>
      <c r="EP124" s="14"/>
      <c r="EQ124" s="14"/>
      <c r="ER124" s="14"/>
      <c r="ES124" s="14"/>
      <c r="ET124" s="14"/>
      <c r="EU124" s="14"/>
      <c r="EV124" s="14"/>
      <c r="EW124" s="14"/>
      <c r="EX124" s="14"/>
      <c r="EY124" s="14"/>
      <c r="EZ124" s="14"/>
      <c r="FA124" s="14"/>
      <c r="FB124" s="14"/>
      <c r="FC124" s="14"/>
      <c r="FD124" s="14"/>
      <c r="FE124" s="14"/>
      <c r="FF124" s="14"/>
      <c r="FG124" s="14"/>
      <c r="FH124" s="14"/>
      <c r="FI124" s="14"/>
      <c r="FJ124" s="14"/>
      <c r="FK124" s="14"/>
      <c r="FL124" s="14"/>
      <c r="FM124" s="14"/>
      <c r="FN124" s="14"/>
      <c r="FO124" s="14"/>
      <c r="FP124" s="14"/>
      <c r="FQ124" s="14"/>
      <c r="FR124" s="14"/>
      <c r="FS124" s="14"/>
      <c r="FT124" s="14"/>
      <c r="FU124" s="14"/>
      <c r="FV124" s="14"/>
      <c r="FW124" s="14"/>
      <c r="FX124" s="14"/>
      <c r="FY124" s="14"/>
      <c r="FZ124" s="14"/>
      <c r="GA124" s="14"/>
      <c r="GB124" s="14"/>
      <c r="GC124" s="14"/>
      <c r="GD124" s="14"/>
      <c r="GE124" s="14"/>
      <c r="GF124" s="14"/>
      <c r="GG124" s="14"/>
      <c r="GH124" s="14"/>
      <c r="GI124" s="14"/>
      <c r="GJ124" s="14"/>
      <c r="GK124" s="14"/>
      <c r="GL124" s="14"/>
      <c r="GM124" s="14"/>
      <c r="GN124" s="14"/>
      <c r="GO124" s="14"/>
      <c r="GP124" s="14"/>
      <c r="GQ124" s="14"/>
      <c r="GR124" s="14"/>
      <c r="GS124" s="14"/>
    </row>
    <row r="125" spans="2:201" x14ac:dyDescent="0.3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/>
      <c r="DY125" s="14"/>
      <c r="DZ125" s="14"/>
      <c r="EA125" s="14"/>
      <c r="EB125" s="14"/>
      <c r="EC125" s="14"/>
      <c r="ED125" s="14"/>
      <c r="EE125" s="14"/>
      <c r="EF125" s="14"/>
      <c r="EG125" s="14"/>
      <c r="EH125" s="14"/>
      <c r="EI125" s="14"/>
      <c r="EJ125" s="14"/>
      <c r="EK125" s="14"/>
      <c r="EL125" s="14"/>
      <c r="EM125" s="14"/>
      <c r="EN125" s="14"/>
      <c r="EO125" s="14"/>
      <c r="EP125" s="14"/>
      <c r="EQ125" s="14"/>
      <c r="ER125" s="14"/>
      <c r="ES125" s="14"/>
      <c r="ET125" s="14"/>
      <c r="EU125" s="14"/>
      <c r="EV125" s="14"/>
      <c r="EW125" s="14"/>
      <c r="EX125" s="14"/>
      <c r="EY125" s="14"/>
      <c r="EZ125" s="14"/>
      <c r="FA125" s="14"/>
      <c r="FB125" s="14"/>
      <c r="FC125" s="14"/>
      <c r="FD125" s="14"/>
      <c r="FE125" s="14"/>
      <c r="FF125" s="14"/>
      <c r="FG125" s="14"/>
      <c r="FH125" s="14"/>
      <c r="FI125" s="14"/>
      <c r="FJ125" s="14"/>
      <c r="FK125" s="14"/>
      <c r="FL125" s="14"/>
      <c r="FM125" s="14"/>
      <c r="FN125" s="14"/>
      <c r="FO125" s="14"/>
      <c r="FP125" s="14"/>
      <c r="FQ125" s="14"/>
      <c r="FR125" s="14"/>
      <c r="FS125" s="14"/>
      <c r="FT125" s="14"/>
      <c r="FU125" s="14"/>
      <c r="FV125" s="14"/>
      <c r="FW125" s="14"/>
      <c r="FX125" s="14"/>
      <c r="FY125" s="14"/>
      <c r="FZ125" s="14"/>
      <c r="GA125" s="14"/>
      <c r="GB125" s="14"/>
      <c r="GC125" s="14"/>
      <c r="GD125" s="14"/>
      <c r="GE125" s="14"/>
      <c r="GF125" s="14"/>
      <c r="GG125" s="14"/>
      <c r="GH125" s="14"/>
      <c r="GI125" s="14"/>
      <c r="GJ125" s="14"/>
      <c r="GK125" s="14"/>
      <c r="GL125" s="14"/>
      <c r="GM125" s="14"/>
      <c r="GN125" s="14"/>
      <c r="GO125" s="14"/>
      <c r="GP125" s="14"/>
      <c r="GQ125" s="14"/>
      <c r="GR125" s="14"/>
      <c r="GS125" s="14"/>
    </row>
  </sheetData>
  <mergeCells count="116">
    <mergeCell ref="DK2:DK4"/>
    <mergeCell ref="DF2:DF4"/>
    <mergeCell ref="DG2:DG4"/>
    <mergeCell ref="DH2:DH4"/>
    <mergeCell ref="DI2:DI4"/>
    <mergeCell ref="DJ2:DJ4"/>
    <mergeCell ref="DA2:DA4"/>
    <mergeCell ref="DB2:DB4"/>
    <mergeCell ref="DC2:DC4"/>
    <mergeCell ref="DD2:DD4"/>
    <mergeCell ref="DE2:DE4"/>
    <mergeCell ref="CQ2:CQ4"/>
    <mergeCell ref="CR2:CR4"/>
    <mergeCell ref="CU2:CU4"/>
    <mergeCell ref="CW2:CW4"/>
    <mergeCell ref="CX2:CX4"/>
    <mergeCell ref="CZ2:CZ4"/>
    <mergeCell ref="CJ2:CJ4"/>
    <mergeCell ref="CK2:CK4"/>
    <mergeCell ref="CL2:CL4"/>
    <mergeCell ref="CM2:CM4"/>
    <mergeCell ref="CO2:CO4"/>
    <mergeCell ref="CP2:CP4"/>
    <mergeCell ref="CS2:CS4"/>
    <mergeCell ref="CT2:CT4"/>
    <mergeCell ref="CY2:CY4"/>
    <mergeCell ref="CD2:CD4"/>
    <mergeCell ref="CE2:CE4"/>
    <mergeCell ref="CF2:CF4"/>
    <mergeCell ref="CG2:CG4"/>
    <mergeCell ref="CH2:CH4"/>
    <mergeCell ref="CI2:CI4"/>
    <mergeCell ref="BW2:BW4"/>
    <mergeCell ref="BX2:BX4"/>
    <mergeCell ref="BY2:BY4"/>
    <mergeCell ref="CA2:CA4"/>
    <mergeCell ref="CB2:CB4"/>
    <mergeCell ref="CC2:CC4"/>
    <mergeCell ref="BP2:BP4"/>
    <mergeCell ref="BQ2:BQ4"/>
    <mergeCell ref="BR2:BR4"/>
    <mergeCell ref="BT2:BT4"/>
    <mergeCell ref="BU2:BU4"/>
    <mergeCell ref="BV2:BV4"/>
    <mergeCell ref="BI2:BI4"/>
    <mergeCell ref="BK2:BK4"/>
    <mergeCell ref="BL2:BL4"/>
    <mergeCell ref="BM2:BM4"/>
    <mergeCell ref="BN2:BN4"/>
    <mergeCell ref="BO2:BO4"/>
    <mergeCell ref="BS2:BS4"/>
    <mergeCell ref="BC2:BC4"/>
    <mergeCell ref="BD2:BD4"/>
    <mergeCell ref="BE2:BE4"/>
    <mergeCell ref="BF2:BF4"/>
    <mergeCell ref="BG2:BG4"/>
    <mergeCell ref="BH2:BH4"/>
    <mergeCell ref="AW2:AW4"/>
    <mergeCell ref="AX2:AX4"/>
    <mergeCell ref="AY2:AY4"/>
    <mergeCell ref="AZ2:AZ4"/>
    <mergeCell ref="BA2:BA4"/>
    <mergeCell ref="BB2:BB4"/>
    <mergeCell ref="AR2:AR4"/>
    <mergeCell ref="AS2:AS4"/>
    <mergeCell ref="AT2:AT4"/>
    <mergeCell ref="AU2:AU4"/>
    <mergeCell ref="AI2:AI4"/>
    <mergeCell ref="AJ2:AJ4"/>
    <mergeCell ref="AK2:AK4"/>
    <mergeCell ref="AL2:AL4"/>
    <mergeCell ref="AM2:AM4"/>
    <mergeCell ref="AN2:AN4"/>
    <mergeCell ref="AO2:AO4"/>
    <mergeCell ref="AH2:AH4"/>
    <mergeCell ref="V2:V4"/>
    <mergeCell ref="W2:W4"/>
    <mergeCell ref="X2:X4"/>
    <mergeCell ref="Y2:Y4"/>
    <mergeCell ref="Z2:Z4"/>
    <mergeCell ref="AA2:AA4"/>
    <mergeCell ref="AP2:AP4"/>
    <mergeCell ref="AQ2:AQ4"/>
    <mergeCell ref="K2:K4"/>
    <mergeCell ref="L2:L4"/>
    <mergeCell ref="M2:M4"/>
    <mergeCell ref="N2:N4"/>
    <mergeCell ref="AB2:AB4"/>
    <mergeCell ref="AC2:AC4"/>
    <mergeCell ref="AD2:AD4"/>
    <mergeCell ref="AE2:AE4"/>
    <mergeCell ref="AF2:AF4"/>
    <mergeCell ref="CO1:CU1"/>
    <mergeCell ref="CW1:DE1"/>
    <mergeCell ref="A2:A4"/>
    <mergeCell ref="B2:B4"/>
    <mergeCell ref="C2:C4"/>
    <mergeCell ref="D2:D4"/>
    <mergeCell ref="E2:E4"/>
    <mergeCell ref="F2:F4"/>
    <mergeCell ref="G2:G4"/>
    <mergeCell ref="H2:H4"/>
    <mergeCell ref="B1:Q1"/>
    <mergeCell ref="S1:AF1"/>
    <mergeCell ref="AH1:AU1"/>
    <mergeCell ref="AW1:BI1"/>
    <mergeCell ref="BK1:BY1"/>
    <mergeCell ref="CA1:CM1"/>
    <mergeCell ref="O2:O4"/>
    <mergeCell ref="P2:P4"/>
    <mergeCell ref="Q2:Q4"/>
    <mergeCell ref="S2:S4"/>
    <mergeCell ref="T2:T4"/>
    <mergeCell ref="U2:U4"/>
    <mergeCell ref="I2:I4"/>
    <mergeCell ref="J2:J4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1"/>
  <sheetViews>
    <sheetView zoomScaleNormal="100" workbookViewId="0">
      <pane xSplit="1" ySplit="4" topLeftCell="B74" activePane="bottomRight" state="frozen"/>
      <selection pane="topRight" activeCell="B1" sqref="B1"/>
      <selection pane="bottomLeft" activeCell="A5" sqref="A5"/>
      <selection pane="bottomRight" activeCell="AE105" sqref="AE105"/>
    </sheetView>
  </sheetViews>
  <sheetFormatPr baseColWidth="10" defaultColWidth="8.88671875" defaultRowHeight="14.4" x14ac:dyDescent="0.3"/>
  <cols>
    <col min="1" max="1" width="15" style="42" customWidth="1"/>
    <col min="2" max="2" width="15.21875" style="42" bestFit="1" customWidth="1"/>
    <col min="3" max="3" width="14.77734375" style="42" customWidth="1"/>
    <col min="4" max="4" width="19.109375" style="42" customWidth="1"/>
    <col min="5" max="5" width="19.6640625" style="42" customWidth="1"/>
    <col min="6" max="6" width="13.88671875" style="42" customWidth="1"/>
    <col min="7" max="7" width="5.21875" style="42" customWidth="1"/>
    <col min="8" max="8" width="17.77734375" style="42" customWidth="1"/>
    <col min="9" max="9" width="15.33203125" style="42" customWidth="1"/>
    <col min="10" max="10" width="16.109375" style="42" customWidth="1"/>
    <col min="11" max="11" width="17.33203125" style="42" customWidth="1"/>
    <col min="12" max="12" width="18" style="42" customWidth="1"/>
    <col min="13" max="13" width="25" style="42" customWidth="1"/>
    <col min="14" max="14" width="18.6640625" style="42" customWidth="1"/>
    <col min="15" max="15" width="15.77734375" style="42" customWidth="1"/>
    <col min="16" max="16" width="17.44140625" style="42" customWidth="1"/>
    <col min="17" max="17" width="16.6640625" style="42" customWidth="1"/>
    <col min="18" max="18" width="17.33203125" style="42" customWidth="1"/>
    <col min="19" max="19" width="18" style="42" customWidth="1"/>
    <col min="20" max="20" width="18.88671875" style="42" customWidth="1"/>
    <col min="21" max="16384" width="8.88671875" style="42"/>
  </cols>
  <sheetData>
    <row r="1" spans="1:20" ht="15.6" x14ac:dyDescent="0.3">
      <c r="A1" s="43" t="s">
        <v>213</v>
      </c>
      <c r="B1" s="44"/>
      <c r="C1" s="44"/>
      <c r="D1" s="44"/>
      <c r="E1" s="44"/>
      <c r="F1" s="44"/>
      <c r="G1" s="115"/>
      <c r="H1" s="121"/>
      <c r="I1" s="44"/>
      <c r="J1" s="44"/>
      <c r="K1" s="44"/>
      <c r="L1" s="44"/>
      <c r="M1" s="44"/>
      <c r="N1" s="115"/>
      <c r="O1" s="115"/>
      <c r="P1" s="115"/>
      <c r="Q1" s="115"/>
      <c r="R1" s="44"/>
      <c r="S1" s="44"/>
      <c r="T1" s="44"/>
    </row>
    <row r="2" spans="1:20" ht="15.6" customHeight="1" x14ac:dyDescent="0.3">
      <c r="A2" s="45" t="s">
        <v>214</v>
      </c>
      <c r="B2" s="156" t="s">
        <v>215</v>
      </c>
      <c r="C2" s="156" t="s">
        <v>205</v>
      </c>
      <c r="D2" s="156" t="s">
        <v>216</v>
      </c>
      <c r="E2" s="156" t="s">
        <v>217</v>
      </c>
      <c r="F2" s="156" t="s">
        <v>218</v>
      </c>
      <c r="G2" s="52"/>
      <c r="H2" s="156" t="s">
        <v>219</v>
      </c>
      <c r="I2" s="156" t="s">
        <v>220</v>
      </c>
      <c r="J2" s="156" t="s">
        <v>221</v>
      </c>
      <c r="K2" s="156" t="s">
        <v>222</v>
      </c>
      <c r="L2" s="156" t="s">
        <v>223</v>
      </c>
      <c r="M2" s="156" t="s">
        <v>224</v>
      </c>
      <c r="N2" s="156" t="s">
        <v>225</v>
      </c>
      <c r="O2" s="156" t="s">
        <v>229</v>
      </c>
      <c r="P2" s="156" t="s">
        <v>230</v>
      </c>
      <c r="Q2" s="156" t="s">
        <v>231</v>
      </c>
      <c r="R2" s="156" t="s">
        <v>226</v>
      </c>
      <c r="S2" s="156" t="s">
        <v>227</v>
      </c>
      <c r="T2" s="156" t="s">
        <v>228</v>
      </c>
    </row>
    <row r="3" spans="1:20" ht="15.6" customHeight="1" x14ac:dyDescent="0.3">
      <c r="A3" s="45"/>
      <c r="B3" s="156"/>
      <c r="C3" s="156"/>
      <c r="D3" s="156"/>
      <c r="E3" s="156"/>
      <c r="F3" s="156"/>
      <c r="G3" s="52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</row>
    <row r="4" spans="1:20" ht="15.6" customHeight="1" x14ac:dyDescent="0.3">
      <c r="A4" s="45"/>
      <c r="B4" s="156"/>
      <c r="C4" s="156"/>
      <c r="D4" s="156"/>
      <c r="E4" s="156"/>
      <c r="F4" s="156"/>
      <c r="G4" s="52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</row>
    <row r="5" spans="1:20" ht="15.6" customHeight="1" x14ac:dyDescent="0.3">
      <c r="A5" s="47">
        <v>1876</v>
      </c>
      <c r="B5" s="52" t="s">
        <v>13</v>
      </c>
      <c r="C5" s="52" t="s">
        <v>13</v>
      </c>
      <c r="D5" s="52" t="s">
        <v>13</v>
      </c>
      <c r="E5" s="52" t="s">
        <v>13</v>
      </c>
      <c r="F5" s="52" t="s">
        <v>13</v>
      </c>
      <c r="G5" s="52"/>
      <c r="H5" s="52" t="s">
        <v>13</v>
      </c>
      <c r="I5" s="52" t="s">
        <v>13</v>
      </c>
      <c r="J5" s="52" t="s">
        <v>13</v>
      </c>
      <c r="K5" s="52" t="s">
        <v>13</v>
      </c>
      <c r="L5" s="52" t="s">
        <v>13</v>
      </c>
      <c r="M5" s="52" t="s">
        <v>13</v>
      </c>
      <c r="N5" s="52" t="s">
        <v>13</v>
      </c>
      <c r="O5" s="52" t="s">
        <v>13</v>
      </c>
      <c r="P5" s="52" t="s">
        <v>13</v>
      </c>
      <c r="Q5" s="52" t="s">
        <v>13</v>
      </c>
      <c r="R5" s="52" t="s">
        <v>13</v>
      </c>
      <c r="S5" s="52" t="s">
        <v>13</v>
      </c>
      <c r="T5" s="52" t="s">
        <v>13</v>
      </c>
    </row>
    <row r="6" spans="1:20" ht="15.6" customHeight="1" x14ac:dyDescent="0.3">
      <c r="A6" s="47">
        <v>1877</v>
      </c>
      <c r="B6" s="52" t="s">
        <v>13</v>
      </c>
      <c r="C6" s="52" t="s">
        <v>13</v>
      </c>
      <c r="D6" s="52" t="s">
        <v>13</v>
      </c>
      <c r="E6" s="52" t="s">
        <v>13</v>
      </c>
      <c r="F6" s="52" t="s">
        <v>13</v>
      </c>
      <c r="G6" s="52"/>
      <c r="H6" s="52" t="s">
        <v>13</v>
      </c>
      <c r="I6" s="52" t="s">
        <v>13</v>
      </c>
      <c r="J6" s="52" t="s">
        <v>13</v>
      </c>
      <c r="K6" s="52" t="s">
        <v>13</v>
      </c>
      <c r="L6" s="52" t="s">
        <v>13</v>
      </c>
      <c r="M6" s="52" t="s">
        <v>13</v>
      </c>
      <c r="N6" s="52" t="s">
        <v>13</v>
      </c>
      <c r="O6" s="52" t="s">
        <v>13</v>
      </c>
      <c r="P6" s="52" t="s">
        <v>13</v>
      </c>
      <c r="Q6" s="52" t="s">
        <v>13</v>
      </c>
      <c r="R6" s="52" t="s">
        <v>13</v>
      </c>
      <c r="S6" s="52" t="s">
        <v>13</v>
      </c>
      <c r="T6" s="52" t="s">
        <v>13</v>
      </c>
    </row>
    <row r="7" spans="1:20" ht="15.6" customHeight="1" x14ac:dyDescent="0.3">
      <c r="A7" s="47">
        <v>1878</v>
      </c>
      <c r="B7" s="52" t="s">
        <v>13</v>
      </c>
      <c r="C7" s="52" t="s">
        <v>13</v>
      </c>
      <c r="D7" s="52" t="s">
        <v>13</v>
      </c>
      <c r="E7" s="52" t="s">
        <v>13</v>
      </c>
      <c r="F7" s="52" t="s">
        <v>13</v>
      </c>
      <c r="G7" s="52"/>
      <c r="H7" s="52" t="s">
        <v>13</v>
      </c>
      <c r="I7" s="52" t="s">
        <v>13</v>
      </c>
      <c r="J7" s="52" t="s">
        <v>13</v>
      </c>
      <c r="K7" s="52" t="s">
        <v>13</v>
      </c>
      <c r="L7" s="52" t="s">
        <v>13</v>
      </c>
      <c r="M7" s="52" t="s">
        <v>13</v>
      </c>
      <c r="N7" s="52" t="s">
        <v>13</v>
      </c>
      <c r="O7" s="52" t="s">
        <v>13</v>
      </c>
      <c r="P7" s="52" t="s">
        <v>13</v>
      </c>
      <c r="Q7" s="52" t="s">
        <v>13</v>
      </c>
      <c r="R7" s="52" t="s">
        <v>13</v>
      </c>
      <c r="S7" s="52" t="s">
        <v>13</v>
      </c>
      <c r="T7" s="52" t="s">
        <v>13</v>
      </c>
    </row>
    <row r="8" spans="1:20" ht="15.6" customHeight="1" x14ac:dyDescent="0.3">
      <c r="A8" s="47">
        <v>1879</v>
      </c>
      <c r="B8" s="52" t="s">
        <v>13</v>
      </c>
      <c r="C8" s="52" t="s">
        <v>13</v>
      </c>
      <c r="D8" s="52" t="s">
        <v>13</v>
      </c>
      <c r="E8" s="52" t="s">
        <v>13</v>
      </c>
      <c r="F8" s="52" t="s">
        <v>13</v>
      </c>
      <c r="G8" s="52"/>
      <c r="H8" s="52" t="s">
        <v>13</v>
      </c>
      <c r="I8" s="52" t="s">
        <v>13</v>
      </c>
      <c r="J8" s="52" t="s">
        <v>13</v>
      </c>
      <c r="K8" s="52" t="s">
        <v>13</v>
      </c>
      <c r="L8" s="52" t="s">
        <v>13</v>
      </c>
      <c r="M8" s="52" t="s">
        <v>13</v>
      </c>
      <c r="N8" s="52" t="s">
        <v>13</v>
      </c>
      <c r="O8" s="52" t="s">
        <v>13</v>
      </c>
      <c r="P8" s="52" t="s">
        <v>13</v>
      </c>
      <c r="Q8" s="52" t="s">
        <v>13</v>
      </c>
      <c r="R8" s="52" t="s">
        <v>13</v>
      </c>
      <c r="S8" s="52" t="s">
        <v>13</v>
      </c>
      <c r="T8" s="52" t="s">
        <v>13</v>
      </c>
    </row>
    <row r="9" spans="1:20" ht="15.6" customHeight="1" x14ac:dyDescent="0.3">
      <c r="A9" s="47">
        <v>1880</v>
      </c>
      <c r="B9" s="52" t="s">
        <v>13</v>
      </c>
      <c r="C9" s="52" t="s">
        <v>13</v>
      </c>
      <c r="D9" s="52" t="s">
        <v>13</v>
      </c>
      <c r="E9" s="52" t="s">
        <v>13</v>
      </c>
      <c r="F9" s="52" t="s">
        <v>13</v>
      </c>
      <c r="G9" s="52"/>
      <c r="H9" s="52" t="s">
        <v>13</v>
      </c>
      <c r="I9" s="52" t="s">
        <v>13</v>
      </c>
      <c r="J9" s="52" t="s">
        <v>13</v>
      </c>
      <c r="K9" s="52" t="s">
        <v>13</v>
      </c>
      <c r="L9" s="52" t="s">
        <v>13</v>
      </c>
      <c r="M9" s="52" t="s">
        <v>13</v>
      </c>
      <c r="N9" s="52" t="s">
        <v>13</v>
      </c>
      <c r="O9" s="52" t="s">
        <v>13</v>
      </c>
      <c r="P9" s="52" t="s">
        <v>13</v>
      </c>
      <c r="Q9" s="52" t="s">
        <v>13</v>
      </c>
      <c r="R9" s="52" t="s">
        <v>13</v>
      </c>
      <c r="S9" s="52" t="s">
        <v>13</v>
      </c>
      <c r="T9" s="52" t="s">
        <v>13</v>
      </c>
    </row>
    <row r="10" spans="1:20" ht="15.6" customHeight="1" x14ac:dyDescent="0.3">
      <c r="A10" s="47">
        <v>1881</v>
      </c>
      <c r="B10" s="52" t="s">
        <v>13</v>
      </c>
      <c r="C10" s="52" t="s">
        <v>13</v>
      </c>
      <c r="D10" s="52" t="s">
        <v>13</v>
      </c>
      <c r="E10" s="52" t="s">
        <v>13</v>
      </c>
      <c r="F10" s="52" t="s">
        <v>13</v>
      </c>
      <c r="G10" s="52"/>
      <c r="H10" s="52" t="s">
        <v>13</v>
      </c>
      <c r="I10" s="52" t="s">
        <v>13</v>
      </c>
      <c r="J10" s="52" t="s">
        <v>13</v>
      </c>
      <c r="K10" s="52" t="s">
        <v>13</v>
      </c>
      <c r="L10" s="52" t="s">
        <v>13</v>
      </c>
      <c r="M10" s="52" t="s">
        <v>13</v>
      </c>
      <c r="N10" s="52" t="s">
        <v>13</v>
      </c>
      <c r="O10" s="52" t="s">
        <v>13</v>
      </c>
      <c r="P10" s="52" t="s">
        <v>13</v>
      </c>
      <c r="Q10" s="52" t="s">
        <v>13</v>
      </c>
      <c r="R10" s="52" t="s">
        <v>13</v>
      </c>
      <c r="S10" s="52" t="s">
        <v>13</v>
      </c>
      <c r="T10" s="52" t="s">
        <v>13</v>
      </c>
    </row>
    <row r="11" spans="1:20" ht="15.6" customHeight="1" x14ac:dyDescent="0.3">
      <c r="A11" s="47">
        <v>1882</v>
      </c>
      <c r="B11" s="52" t="s">
        <v>13</v>
      </c>
      <c r="C11" s="52" t="s">
        <v>13</v>
      </c>
      <c r="D11" s="52" t="s">
        <v>13</v>
      </c>
      <c r="E11" s="52" t="s">
        <v>13</v>
      </c>
      <c r="F11" s="52" t="s">
        <v>13</v>
      </c>
      <c r="G11" s="52"/>
      <c r="H11" s="52" t="s">
        <v>13</v>
      </c>
      <c r="I11" s="52" t="s">
        <v>13</v>
      </c>
      <c r="J11" s="52" t="s">
        <v>13</v>
      </c>
      <c r="K11" s="52" t="s">
        <v>13</v>
      </c>
      <c r="L11" s="52" t="s">
        <v>13</v>
      </c>
      <c r="M11" s="52" t="s">
        <v>13</v>
      </c>
      <c r="N11" s="52" t="s">
        <v>13</v>
      </c>
      <c r="O11" s="52" t="s">
        <v>13</v>
      </c>
      <c r="P11" s="52" t="s">
        <v>13</v>
      </c>
      <c r="Q11" s="52" t="s">
        <v>13</v>
      </c>
      <c r="R11" s="52" t="s">
        <v>13</v>
      </c>
      <c r="S11" s="52" t="s">
        <v>13</v>
      </c>
      <c r="T11" s="52" t="s">
        <v>13</v>
      </c>
    </row>
    <row r="12" spans="1:20" ht="15.6" customHeight="1" x14ac:dyDescent="0.3">
      <c r="A12" s="47">
        <v>1883</v>
      </c>
      <c r="B12" s="52" t="s">
        <v>13</v>
      </c>
      <c r="C12" s="52" t="s">
        <v>13</v>
      </c>
      <c r="D12" s="52" t="s">
        <v>13</v>
      </c>
      <c r="E12" s="52" t="s">
        <v>13</v>
      </c>
      <c r="F12" s="52" t="s">
        <v>13</v>
      </c>
      <c r="G12" s="52"/>
      <c r="H12" s="52" t="s">
        <v>13</v>
      </c>
      <c r="I12" s="52" t="s">
        <v>13</v>
      </c>
      <c r="J12" s="52" t="s">
        <v>13</v>
      </c>
      <c r="K12" s="52" t="s">
        <v>13</v>
      </c>
      <c r="L12" s="52" t="s">
        <v>13</v>
      </c>
      <c r="M12" s="52" t="s">
        <v>13</v>
      </c>
      <c r="N12" s="52" t="s">
        <v>13</v>
      </c>
      <c r="O12" s="52" t="s">
        <v>13</v>
      </c>
      <c r="P12" s="52" t="s">
        <v>13</v>
      </c>
      <c r="Q12" s="52" t="s">
        <v>13</v>
      </c>
      <c r="R12" s="52" t="s">
        <v>13</v>
      </c>
      <c r="S12" s="52" t="s">
        <v>13</v>
      </c>
      <c r="T12" s="52" t="s">
        <v>13</v>
      </c>
    </row>
    <row r="13" spans="1:20" ht="15.6" customHeight="1" x14ac:dyDescent="0.3">
      <c r="A13" s="47">
        <v>1884</v>
      </c>
      <c r="B13" s="52" t="s">
        <v>13</v>
      </c>
      <c r="C13" s="52" t="s">
        <v>13</v>
      </c>
      <c r="D13" s="52" t="s">
        <v>13</v>
      </c>
      <c r="E13" s="52" t="s">
        <v>13</v>
      </c>
      <c r="F13" s="52" t="s">
        <v>13</v>
      </c>
      <c r="G13" s="52"/>
      <c r="H13" s="52" t="s">
        <v>13</v>
      </c>
      <c r="I13" s="52" t="s">
        <v>13</v>
      </c>
      <c r="J13" s="52" t="s">
        <v>13</v>
      </c>
      <c r="K13" s="52" t="s">
        <v>13</v>
      </c>
      <c r="L13" s="52" t="s">
        <v>13</v>
      </c>
      <c r="M13" s="52" t="s">
        <v>13</v>
      </c>
      <c r="N13" s="52" t="s">
        <v>13</v>
      </c>
      <c r="O13" s="52" t="s">
        <v>13</v>
      </c>
      <c r="P13" s="52" t="s">
        <v>13</v>
      </c>
      <c r="Q13" s="52" t="s">
        <v>13</v>
      </c>
      <c r="R13" s="52" t="s">
        <v>13</v>
      </c>
      <c r="S13" s="52" t="s">
        <v>13</v>
      </c>
      <c r="T13" s="52" t="s">
        <v>13</v>
      </c>
    </row>
    <row r="14" spans="1:20" ht="15.6" customHeight="1" x14ac:dyDescent="0.3">
      <c r="A14" s="47">
        <v>1885</v>
      </c>
      <c r="B14" s="52" t="s">
        <v>13</v>
      </c>
      <c r="C14" s="52" t="s">
        <v>13</v>
      </c>
      <c r="D14" s="52" t="s">
        <v>13</v>
      </c>
      <c r="E14" s="52" t="s">
        <v>13</v>
      </c>
      <c r="F14" s="52" t="s">
        <v>13</v>
      </c>
      <c r="G14" s="52"/>
      <c r="H14" s="52" t="s">
        <v>13</v>
      </c>
      <c r="I14" s="52" t="s">
        <v>13</v>
      </c>
      <c r="J14" s="52" t="s">
        <v>13</v>
      </c>
      <c r="K14" s="52" t="s">
        <v>13</v>
      </c>
      <c r="L14" s="52" t="s">
        <v>13</v>
      </c>
      <c r="M14" s="52" t="s">
        <v>13</v>
      </c>
      <c r="N14" s="52" t="s">
        <v>13</v>
      </c>
      <c r="O14" s="52" t="s">
        <v>13</v>
      </c>
      <c r="P14" s="52" t="s">
        <v>13</v>
      </c>
      <c r="Q14" s="52" t="s">
        <v>13</v>
      </c>
      <c r="R14" s="52" t="s">
        <v>13</v>
      </c>
      <c r="S14" s="52" t="s">
        <v>13</v>
      </c>
      <c r="T14" s="52" t="s">
        <v>13</v>
      </c>
    </row>
    <row r="15" spans="1:20" ht="15.6" customHeight="1" x14ac:dyDescent="0.3">
      <c r="A15" s="47">
        <v>1886</v>
      </c>
      <c r="B15" s="52" t="s">
        <v>13</v>
      </c>
      <c r="C15" s="52" t="s">
        <v>13</v>
      </c>
      <c r="D15" s="52" t="s">
        <v>13</v>
      </c>
      <c r="E15" s="52" t="s">
        <v>13</v>
      </c>
      <c r="F15" s="52" t="s">
        <v>13</v>
      </c>
      <c r="G15" s="52"/>
      <c r="H15" s="52" t="s">
        <v>13</v>
      </c>
      <c r="I15" s="52" t="s">
        <v>13</v>
      </c>
      <c r="J15" s="52" t="s">
        <v>13</v>
      </c>
      <c r="K15" s="52" t="s">
        <v>13</v>
      </c>
      <c r="L15" s="52" t="s">
        <v>13</v>
      </c>
      <c r="M15" s="52" t="s">
        <v>13</v>
      </c>
      <c r="N15" s="52" t="s">
        <v>13</v>
      </c>
      <c r="O15" s="52" t="s">
        <v>13</v>
      </c>
      <c r="P15" s="52" t="s">
        <v>13</v>
      </c>
      <c r="Q15" s="52" t="s">
        <v>13</v>
      </c>
      <c r="R15" s="52" t="s">
        <v>13</v>
      </c>
      <c r="S15" s="52" t="s">
        <v>13</v>
      </c>
      <c r="T15" s="52" t="s">
        <v>13</v>
      </c>
    </row>
    <row r="16" spans="1:20" ht="15.6" customHeight="1" x14ac:dyDescent="0.3">
      <c r="A16" s="47">
        <v>1887</v>
      </c>
      <c r="B16" s="52" t="s">
        <v>13</v>
      </c>
      <c r="C16" s="52" t="s">
        <v>13</v>
      </c>
      <c r="D16" s="52" t="s">
        <v>13</v>
      </c>
      <c r="E16" s="52" t="s">
        <v>13</v>
      </c>
      <c r="F16" s="52" t="s">
        <v>13</v>
      </c>
      <c r="G16" s="52"/>
      <c r="H16" s="52" t="s">
        <v>13</v>
      </c>
      <c r="I16" s="52" t="s">
        <v>13</v>
      </c>
      <c r="J16" s="52" t="s">
        <v>13</v>
      </c>
      <c r="K16" s="52" t="s">
        <v>13</v>
      </c>
      <c r="L16" s="52" t="s">
        <v>13</v>
      </c>
      <c r="M16" s="52" t="s">
        <v>13</v>
      </c>
      <c r="N16" s="52" t="s">
        <v>13</v>
      </c>
      <c r="O16" s="52" t="s">
        <v>13</v>
      </c>
      <c r="P16" s="52" t="s">
        <v>13</v>
      </c>
      <c r="Q16" s="52" t="s">
        <v>13</v>
      </c>
      <c r="R16" s="52" t="s">
        <v>13</v>
      </c>
      <c r="S16" s="52" t="s">
        <v>13</v>
      </c>
      <c r="T16" s="52" t="s">
        <v>13</v>
      </c>
    </row>
    <row r="17" spans="1:20" ht="15.6" customHeight="1" x14ac:dyDescent="0.3">
      <c r="A17" s="47">
        <v>1888</v>
      </c>
      <c r="B17" s="52" t="s">
        <v>13</v>
      </c>
      <c r="C17" s="52" t="s">
        <v>13</v>
      </c>
      <c r="D17" s="52" t="s">
        <v>13</v>
      </c>
      <c r="E17" s="52" t="s">
        <v>13</v>
      </c>
      <c r="F17" s="52" t="s">
        <v>13</v>
      </c>
      <c r="G17" s="52"/>
      <c r="H17" s="52" t="s">
        <v>13</v>
      </c>
      <c r="I17" s="52" t="s">
        <v>13</v>
      </c>
      <c r="J17" s="52" t="s">
        <v>13</v>
      </c>
      <c r="K17" s="52" t="s">
        <v>13</v>
      </c>
      <c r="L17" s="52" t="s">
        <v>13</v>
      </c>
      <c r="M17" s="52" t="s">
        <v>13</v>
      </c>
      <c r="N17" s="52" t="s">
        <v>13</v>
      </c>
      <c r="O17" s="52" t="s">
        <v>13</v>
      </c>
      <c r="P17" s="52" t="s">
        <v>13</v>
      </c>
      <c r="Q17" s="52" t="s">
        <v>13</v>
      </c>
      <c r="R17" s="52" t="s">
        <v>13</v>
      </c>
      <c r="S17" s="52" t="s">
        <v>13</v>
      </c>
      <c r="T17" s="52" t="s">
        <v>13</v>
      </c>
    </row>
    <row r="18" spans="1:20" ht="15.6" customHeight="1" x14ac:dyDescent="0.3">
      <c r="A18" s="47">
        <v>1889</v>
      </c>
      <c r="B18" s="52" t="s">
        <v>13</v>
      </c>
      <c r="C18" s="52" t="s">
        <v>13</v>
      </c>
      <c r="D18" s="52" t="s">
        <v>13</v>
      </c>
      <c r="E18" s="52" t="s">
        <v>13</v>
      </c>
      <c r="F18" s="52" t="s">
        <v>13</v>
      </c>
      <c r="G18" s="52"/>
      <c r="H18" s="52" t="s">
        <v>13</v>
      </c>
      <c r="I18" s="52" t="s">
        <v>13</v>
      </c>
      <c r="J18" s="52" t="s">
        <v>13</v>
      </c>
      <c r="K18" s="52" t="s">
        <v>13</v>
      </c>
      <c r="L18" s="52" t="s">
        <v>13</v>
      </c>
      <c r="M18" s="52" t="s">
        <v>13</v>
      </c>
      <c r="N18" s="52" t="s">
        <v>13</v>
      </c>
      <c r="O18" s="52" t="s">
        <v>13</v>
      </c>
      <c r="P18" s="52" t="s">
        <v>13</v>
      </c>
      <c r="Q18" s="52" t="s">
        <v>13</v>
      </c>
      <c r="R18" s="52" t="s">
        <v>13</v>
      </c>
      <c r="S18" s="52" t="s">
        <v>13</v>
      </c>
      <c r="T18" s="52" t="s">
        <v>13</v>
      </c>
    </row>
    <row r="19" spans="1:20" ht="15.6" customHeight="1" x14ac:dyDescent="0.3">
      <c r="A19" s="47">
        <v>1890</v>
      </c>
      <c r="B19" s="52" t="s">
        <v>13</v>
      </c>
      <c r="C19" s="52" t="s">
        <v>13</v>
      </c>
      <c r="D19" s="52" t="s">
        <v>13</v>
      </c>
      <c r="E19" s="52" t="s">
        <v>13</v>
      </c>
      <c r="F19" s="52" t="s">
        <v>13</v>
      </c>
      <c r="G19" s="52"/>
      <c r="H19" s="52" t="s">
        <v>13</v>
      </c>
      <c r="I19" s="52" t="s">
        <v>13</v>
      </c>
      <c r="J19" s="52" t="s">
        <v>13</v>
      </c>
      <c r="K19" s="52" t="s">
        <v>13</v>
      </c>
      <c r="L19" s="52" t="s">
        <v>13</v>
      </c>
      <c r="M19" s="52" t="s">
        <v>13</v>
      </c>
      <c r="N19" s="52" t="s">
        <v>13</v>
      </c>
      <c r="O19" s="52" t="s">
        <v>13</v>
      </c>
      <c r="P19" s="52" t="s">
        <v>13</v>
      </c>
      <c r="Q19" s="52" t="s">
        <v>13</v>
      </c>
      <c r="R19" s="52" t="s">
        <v>13</v>
      </c>
      <c r="S19" s="52" t="s">
        <v>13</v>
      </c>
      <c r="T19" s="52" t="s">
        <v>13</v>
      </c>
    </row>
    <row r="20" spans="1:20" ht="15.6" customHeight="1" x14ac:dyDescent="0.3">
      <c r="A20" s="47">
        <v>1891</v>
      </c>
      <c r="B20" s="52" t="s">
        <v>13</v>
      </c>
      <c r="C20" s="52" t="s">
        <v>13</v>
      </c>
      <c r="D20" s="52" t="s">
        <v>13</v>
      </c>
      <c r="E20" s="52" t="s">
        <v>13</v>
      </c>
      <c r="F20" s="52" t="s">
        <v>13</v>
      </c>
      <c r="G20" s="52"/>
      <c r="H20" s="52" t="s">
        <v>13</v>
      </c>
      <c r="I20" s="52" t="s">
        <v>13</v>
      </c>
      <c r="J20" s="52" t="s">
        <v>13</v>
      </c>
      <c r="K20" s="52" t="s">
        <v>13</v>
      </c>
      <c r="L20" s="52" t="s">
        <v>13</v>
      </c>
      <c r="M20" s="52" t="s">
        <v>13</v>
      </c>
      <c r="N20" s="52" t="s">
        <v>13</v>
      </c>
      <c r="O20" s="52" t="s">
        <v>13</v>
      </c>
      <c r="P20" s="52" t="s">
        <v>13</v>
      </c>
      <c r="Q20" s="52" t="s">
        <v>13</v>
      </c>
      <c r="R20" s="52" t="s">
        <v>13</v>
      </c>
      <c r="S20" s="52" t="s">
        <v>13</v>
      </c>
      <c r="T20" s="52" t="s">
        <v>13</v>
      </c>
    </row>
    <row r="21" spans="1:20" ht="15.6" customHeight="1" x14ac:dyDescent="0.3">
      <c r="A21" s="47">
        <v>1892</v>
      </c>
      <c r="B21" s="52" t="s">
        <v>13</v>
      </c>
      <c r="C21" s="52" t="s">
        <v>13</v>
      </c>
      <c r="D21" s="52" t="s">
        <v>13</v>
      </c>
      <c r="E21" s="52" t="s">
        <v>13</v>
      </c>
      <c r="F21" s="52" t="s">
        <v>13</v>
      </c>
      <c r="G21" s="52"/>
      <c r="H21" s="52" t="s">
        <v>13</v>
      </c>
      <c r="I21" s="52" t="s">
        <v>13</v>
      </c>
      <c r="J21" s="52" t="s">
        <v>13</v>
      </c>
      <c r="K21" s="52" t="s">
        <v>13</v>
      </c>
      <c r="L21" s="52" t="s">
        <v>13</v>
      </c>
      <c r="M21" s="52" t="s">
        <v>13</v>
      </c>
      <c r="N21" s="52" t="s">
        <v>13</v>
      </c>
      <c r="O21" s="52" t="s">
        <v>13</v>
      </c>
      <c r="P21" s="52" t="s">
        <v>13</v>
      </c>
      <c r="Q21" s="52" t="s">
        <v>13</v>
      </c>
      <c r="R21" s="52" t="s">
        <v>13</v>
      </c>
      <c r="S21" s="52" t="s">
        <v>13</v>
      </c>
      <c r="T21" s="52" t="s">
        <v>13</v>
      </c>
    </row>
    <row r="22" spans="1:20" ht="15.6" customHeight="1" x14ac:dyDescent="0.3">
      <c r="A22" s="47">
        <v>1893</v>
      </c>
      <c r="B22" s="52" t="s">
        <v>13</v>
      </c>
      <c r="C22" s="52" t="s">
        <v>13</v>
      </c>
      <c r="D22" s="52" t="s">
        <v>13</v>
      </c>
      <c r="E22" s="52" t="s">
        <v>13</v>
      </c>
      <c r="F22" s="52" t="s">
        <v>13</v>
      </c>
      <c r="G22" s="52"/>
      <c r="H22" s="52" t="s">
        <v>13</v>
      </c>
      <c r="I22" s="52" t="s">
        <v>13</v>
      </c>
      <c r="J22" s="52" t="s">
        <v>13</v>
      </c>
      <c r="K22" s="52" t="s">
        <v>13</v>
      </c>
      <c r="L22" s="52" t="s">
        <v>13</v>
      </c>
      <c r="M22" s="52" t="s">
        <v>13</v>
      </c>
      <c r="N22" s="52" t="s">
        <v>13</v>
      </c>
      <c r="O22" s="52" t="s">
        <v>13</v>
      </c>
      <c r="P22" s="52" t="s">
        <v>13</v>
      </c>
      <c r="Q22" s="52" t="s">
        <v>13</v>
      </c>
      <c r="R22" s="52" t="s">
        <v>13</v>
      </c>
      <c r="S22" s="52" t="s">
        <v>13</v>
      </c>
      <c r="T22" s="52" t="s">
        <v>13</v>
      </c>
    </row>
    <row r="23" spans="1:20" ht="15.6" customHeight="1" x14ac:dyDescent="0.3">
      <c r="A23" s="47">
        <v>1894</v>
      </c>
      <c r="B23" s="52" t="s">
        <v>13</v>
      </c>
      <c r="C23" s="52" t="s">
        <v>13</v>
      </c>
      <c r="D23" s="52" t="s">
        <v>13</v>
      </c>
      <c r="E23" s="52" t="s">
        <v>13</v>
      </c>
      <c r="F23" s="52" t="s">
        <v>13</v>
      </c>
      <c r="G23" s="52"/>
      <c r="H23" s="52" t="s">
        <v>13</v>
      </c>
      <c r="I23" s="52" t="s">
        <v>13</v>
      </c>
      <c r="J23" s="52" t="s">
        <v>13</v>
      </c>
      <c r="K23" s="52" t="s">
        <v>13</v>
      </c>
      <c r="L23" s="52" t="s">
        <v>13</v>
      </c>
      <c r="M23" s="52" t="s">
        <v>13</v>
      </c>
      <c r="N23" s="52" t="s">
        <v>13</v>
      </c>
      <c r="O23" s="52" t="s">
        <v>13</v>
      </c>
      <c r="P23" s="52" t="s">
        <v>13</v>
      </c>
      <c r="Q23" s="52" t="s">
        <v>13</v>
      </c>
      <c r="R23" s="52" t="s">
        <v>13</v>
      </c>
      <c r="S23" s="52" t="s">
        <v>13</v>
      </c>
      <c r="T23" s="52" t="s">
        <v>13</v>
      </c>
    </row>
    <row r="24" spans="1:20" ht="15.6" customHeight="1" x14ac:dyDescent="0.3">
      <c r="A24" s="47">
        <v>1895</v>
      </c>
      <c r="B24" s="52" t="s">
        <v>13</v>
      </c>
      <c r="C24" s="52" t="s">
        <v>13</v>
      </c>
      <c r="D24" s="52" t="s">
        <v>13</v>
      </c>
      <c r="E24" s="52" t="s">
        <v>13</v>
      </c>
      <c r="F24" s="52" t="s">
        <v>13</v>
      </c>
      <c r="G24" s="52"/>
      <c r="H24" s="52" t="s">
        <v>13</v>
      </c>
      <c r="I24" s="52" t="s">
        <v>13</v>
      </c>
      <c r="J24" s="52" t="s">
        <v>13</v>
      </c>
      <c r="K24" s="52" t="s">
        <v>13</v>
      </c>
      <c r="L24" s="52" t="s">
        <v>13</v>
      </c>
      <c r="M24" s="52" t="s">
        <v>13</v>
      </c>
      <c r="N24" s="52" t="s">
        <v>13</v>
      </c>
      <c r="O24" s="52" t="s">
        <v>13</v>
      </c>
      <c r="P24" s="52" t="s">
        <v>13</v>
      </c>
      <c r="Q24" s="52" t="s">
        <v>13</v>
      </c>
      <c r="R24" s="52" t="s">
        <v>13</v>
      </c>
      <c r="S24" s="52" t="s">
        <v>13</v>
      </c>
      <c r="T24" s="52" t="s">
        <v>13</v>
      </c>
    </row>
    <row r="25" spans="1:20" ht="15.6" customHeight="1" x14ac:dyDescent="0.3">
      <c r="A25" s="47">
        <v>1896</v>
      </c>
      <c r="B25" s="52" t="s">
        <v>13</v>
      </c>
      <c r="C25" s="52" t="s">
        <v>13</v>
      </c>
      <c r="D25" s="52" t="s">
        <v>13</v>
      </c>
      <c r="E25" s="52" t="s">
        <v>13</v>
      </c>
      <c r="F25" s="52" t="s">
        <v>13</v>
      </c>
      <c r="G25" s="52"/>
      <c r="H25" s="52" t="s">
        <v>13</v>
      </c>
      <c r="I25" s="52" t="s">
        <v>13</v>
      </c>
      <c r="J25" s="52" t="s">
        <v>13</v>
      </c>
      <c r="K25" s="52" t="s">
        <v>13</v>
      </c>
      <c r="L25" s="52" t="s">
        <v>13</v>
      </c>
      <c r="M25" s="52" t="s">
        <v>13</v>
      </c>
      <c r="N25" s="52" t="s">
        <v>13</v>
      </c>
      <c r="O25" s="52" t="s">
        <v>13</v>
      </c>
      <c r="P25" s="52" t="s">
        <v>13</v>
      </c>
      <c r="Q25" s="52" t="s">
        <v>13</v>
      </c>
      <c r="R25" s="52" t="s">
        <v>13</v>
      </c>
      <c r="S25" s="52" t="s">
        <v>13</v>
      </c>
      <c r="T25" s="52" t="s">
        <v>13</v>
      </c>
    </row>
    <row r="26" spans="1:20" ht="15.6" customHeight="1" x14ac:dyDescent="0.3">
      <c r="A26" s="47">
        <v>1897</v>
      </c>
      <c r="B26" s="52" t="s">
        <v>13</v>
      </c>
      <c r="C26" s="52" t="s">
        <v>13</v>
      </c>
      <c r="D26" s="52" t="s">
        <v>13</v>
      </c>
      <c r="E26" s="52" t="s">
        <v>13</v>
      </c>
      <c r="F26" s="52" t="s">
        <v>13</v>
      </c>
      <c r="G26" s="52"/>
      <c r="H26" s="52" t="s">
        <v>13</v>
      </c>
      <c r="I26" s="52" t="s">
        <v>13</v>
      </c>
      <c r="J26" s="52" t="s">
        <v>13</v>
      </c>
      <c r="K26" s="52" t="s">
        <v>13</v>
      </c>
      <c r="L26" s="52" t="s">
        <v>13</v>
      </c>
      <c r="M26" s="52" t="s">
        <v>13</v>
      </c>
      <c r="N26" s="52" t="s">
        <v>13</v>
      </c>
      <c r="O26" s="52" t="s">
        <v>13</v>
      </c>
      <c r="P26" s="52" t="s">
        <v>13</v>
      </c>
      <c r="Q26" s="52" t="s">
        <v>13</v>
      </c>
      <c r="R26" s="52" t="s">
        <v>13</v>
      </c>
      <c r="S26" s="52" t="s">
        <v>13</v>
      </c>
      <c r="T26" s="52" t="s">
        <v>13</v>
      </c>
    </row>
    <row r="27" spans="1:20" ht="15.6" customHeight="1" x14ac:dyDescent="0.3">
      <c r="A27" s="47">
        <v>1898</v>
      </c>
      <c r="B27" s="52" t="s">
        <v>13</v>
      </c>
      <c r="C27" s="52" t="s">
        <v>13</v>
      </c>
      <c r="D27" s="52" t="s">
        <v>13</v>
      </c>
      <c r="E27" s="52" t="s">
        <v>13</v>
      </c>
      <c r="F27" s="52" t="s">
        <v>13</v>
      </c>
      <c r="G27" s="52"/>
      <c r="H27" s="52" t="s">
        <v>13</v>
      </c>
      <c r="I27" s="52" t="s">
        <v>13</v>
      </c>
      <c r="J27" s="52" t="s">
        <v>13</v>
      </c>
      <c r="K27" s="52" t="s">
        <v>13</v>
      </c>
      <c r="L27" s="52" t="s">
        <v>13</v>
      </c>
      <c r="M27" s="52" t="s">
        <v>13</v>
      </c>
      <c r="N27" s="52" t="s">
        <v>13</v>
      </c>
      <c r="O27" s="52" t="s">
        <v>13</v>
      </c>
      <c r="P27" s="52" t="s">
        <v>13</v>
      </c>
      <c r="Q27" s="52" t="s">
        <v>13</v>
      </c>
      <c r="R27" s="52" t="s">
        <v>13</v>
      </c>
      <c r="S27" s="52" t="s">
        <v>13</v>
      </c>
      <c r="T27" s="52" t="s">
        <v>13</v>
      </c>
    </row>
    <row r="28" spans="1:20" ht="15.6" customHeight="1" x14ac:dyDescent="0.3">
      <c r="A28" s="47">
        <v>1899</v>
      </c>
      <c r="B28" s="52" t="s">
        <v>13</v>
      </c>
      <c r="C28" s="52" t="s">
        <v>13</v>
      </c>
      <c r="D28" s="52" t="s">
        <v>13</v>
      </c>
      <c r="E28" s="52" t="s">
        <v>13</v>
      </c>
      <c r="F28" s="52" t="s">
        <v>13</v>
      </c>
      <c r="G28" s="52"/>
      <c r="H28" s="52" t="s">
        <v>13</v>
      </c>
      <c r="I28" s="52" t="s">
        <v>13</v>
      </c>
      <c r="J28" s="52" t="s">
        <v>13</v>
      </c>
      <c r="K28" s="52" t="s">
        <v>13</v>
      </c>
      <c r="L28" s="52" t="s">
        <v>13</v>
      </c>
      <c r="M28" s="52" t="s">
        <v>13</v>
      </c>
      <c r="N28" s="52" t="s">
        <v>13</v>
      </c>
      <c r="O28" s="52" t="s">
        <v>13</v>
      </c>
      <c r="P28" s="52" t="s">
        <v>13</v>
      </c>
      <c r="Q28" s="52" t="s">
        <v>13</v>
      </c>
      <c r="R28" s="52" t="s">
        <v>13</v>
      </c>
      <c r="S28" s="52" t="s">
        <v>13</v>
      </c>
      <c r="T28" s="52" t="s">
        <v>13</v>
      </c>
    </row>
    <row r="29" spans="1:20" ht="15.6" customHeight="1" x14ac:dyDescent="0.3">
      <c r="A29" s="47">
        <v>1900</v>
      </c>
      <c r="B29" s="52" t="s">
        <v>13</v>
      </c>
      <c r="C29" s="52" t="s">
        <v>13</v>
      </c>
      <c r="D29" s="52" t="s">
        <v>13</v>
      </c>
      <c r="E29" s="52" t="s">
        <v>13</v>
      </c>
      <c r="F29" s="52" t="s">
        <v>13</v>
      </c>
      <c r="G29" s="52"/>
      <c r="H29" s="52" t="s">
        <v>13</v>
      </c>
      <c r="I29" s="52" t="s">
        <v>13</v>
      </c>
      <c r="J29" s="52" t="s">
        <v>13</v>
      </c>
      <c r="K29" s="52" t="s">
        <v>13</v>
      </c>
      <c r="L29" s="52" t="s">
        <v>13</v>
      </c>
      <c r="M29" s="52" t="s">
        <v>13</v>
      </c>
      <c r="N29" s="52" t="s">
        <v>13</v>
      </c>
      <c r="O29" s="52" t="s">
        <v>13</v>
      </c>
      <c r="P29" s="52" t="s">
        <v>13</v>
      </c>
      <c r="Q29" s="52" t="s">
        <v>13</v>
      </c>
      <c r="R29" s="52" t="s">
        <v>13</v>
      </c>
      <c r="S29" s="52" t="s">
        <v>13</v>
      </c>
      <c r="T29" s="52" t="s">
        <v>13</v>
      </c>
    </row>
    <row r="30" spans="1:20" ht="15.6" customHeight="1" x14ac:dyDescent="0.3">
      <c r="A30" s="47">
        <v>1901</v>
      </c>
      <c r="B30" s="52" t="s">
        <v>13</v>
      </c>
      <c r="C30" s="52" t="s">
        <v>13</v>
      </c>
      <c r="D30" s="52" t="s">
        <v>13</v>
      </c>
      <c r="E30" s="52" t="s">
        <v>13</v>
      </c>
      <c r="F30" s="52" t="s">
        <v>13</v>
      </c>
      <c r="G30" s="52"/>
      <c r="H30" s="52" t="s">
        <v>13</v>
      </c>
      <c r="I30" s="52" t="s">
        <v>13</v>
      </c>
      <c r="J30" s="52" t="s">
        <v>13</v>
      </c>
      <c r="K30" s="52" t="s">
        <v>13</v>
      </c>
      <c r="L30" s="52" t="s">
        <v>13</v>
      </c>
      <c r="M30" s="52" t="s">
        <v>13</v>
      </c>
      <c r="N30" s="52" t="s">
        <v>13</v>
      </c>
      <c r="O30" s="52" t="s">
        <v>13</v>
      </c>
      <c r="P30" s="52" t="s">
        <v>13</v>
      </c>
      <c r="Q30" s="52" t="s">
        <v>13</v>
      </c>
      <c r="R30" s="52" t="s">
        <v>13</v>
      </c>
      <c r="S30" s="52" t="s">
        <v>13</v>
      </c>
      <c r="T30" s="52" t="s">
        <v>13</v>
      </c>
    </row>
    <row r="31" spans="1:20" ht="15.6" customHeight="1" x14ac:dyDescent="0.3">
      <c r="A31" s="47">
        <v>1902</v>
      </c>
      <c r="B31" s="52" t="s">
        <v>13</v>
      </c>
      <c r="C31" s="52" t="s">
        <v>13</v>
      </c>
      <c r="D31" s="52" t="s">
        <v>13</v>
      </c>
      <c r="E31" s="52" t="s">
        <v>13</v>
      </c>
      <c r="F31" s="52" t="s">
        <v>13</v>
      </c>
      <c r="G31" s="52"/>
      <c r="H31" s="52" t="s">
        <v>13</v>
      </c>
      <c r="I31" s="52" t="s">
        <v>13</v>
      </c>
      <c r="J31" s="52" t="s">
        <v>13</v>
      </c>
      <c r="K31" s="52" t="s">
        <v>13</v>
      </c>
      <c r="L31" s="52" t="s">
        <v>13</v>
      </c>
      <c r="M31" s="52" t="s">
        <v>13</v>
      </c>
      <c r="N31" s="52" t="s">
        <v>13</v>
      </c>
      <c r="O31" s="52" t="s">
        <v>13</v>
      </c>
      <c r="P31" s="52" t="s">
        <v>13</v>
      </c>
      <c r="Q31" s="52" t="s">
        <v>13</v>
      </c>
      <c r="R31" s="52" t="s">
        <v>13</v>
      </c>
      <c r="S31" s="52" t="s">
        <v>13</v>
      </c>
      <c r="T31" s="52" t="s">
        <v>13</v>
      </c>
    </row>
    <row r="32" spans="1:20" ht="15.6" customHeight="1" x14ac:dyDescent="0.3">
      <c r="A32" s="47">
        <v>1903</v>
      </c>
      <c r="B32" s="52" t="s">
        <v>13</v>
      </c>
      <c r="C32" s="52" t="s">
        <v>13</v>
      </c>
      <c r="D32" s="52" t="s">
        <v>13</v>
      </c>
      <c r="E32" s="52" t="s">
        <v>13</v>
      </c>
      <c r="F32" s="52" t="s">
        <v>13</v>
      </c>
      <c r="G32" s="52"/>
      <c r="H32" s="52" t="s">
        <v>13</v>
      </c>
      <c r="I32" s="52" t="s">
        <v>13</v>
      </c>
      <c r="J32" s="52" t="s">
        <v>13</v>
      </c>
      <c r="K32" s="52" t="s">
        <v>13</v>
      </c>
      <c r="L32" s="52" t="s">
        <v>13</v>
      </c>
      <c r="M32" s="52" t="s">
        <v>13</v>
      </c>
      <c r="N32" s="52" t="s">
        <v>13</v>
      </c>
      <c r="O32" s="52" t="s">
        <v>13</v>
      </c>
      <c r="P32" s="52" t="s">
        <v>13</v>
      </c>
      <c r="Q32" s="52" t="s">
        <v>13</v>
      </c>
      <c r="R32" s="52" t="s">
        <v>13</v>
      </c>
      <c r="S32" s="52" t="s">
        <v>13</v>
      </c>
      <c r="T32" s="52" t="s">
        <v>13</v>
      </c>
    </row>
    <row r="33" spans="1:20" ht="15.6" customHeight="1" x14ac:dyDescent="0.3">
      <c r="A33" s="47">
        <v>1904</v>
      </c>
      <c r="B33" s="52" t="s">
        <v>13</v>
      </c>
      <c r="C33" s="52" t="s">
        <v>13</v>
      </c>
      <c r="D33" s="52" t="s">
        <v>13</v>
      </c>
      <c r="E33" s="52" t="s">
        <v>13</v>
      </c>
      <c r="F33" s="52" t="s">
        <v>13</v>
      </c>
      <c r="G33" s="52"/>
      <c r="H33" s="52" t="s">
        <v>13</v>
      </c>
      <c r="I33" s="52" t="s">
        <v>13</v>
      </c>
      <c r="J33" s="52" t="s">
        <v>13</v>
      </c>
      <c r="K33" s="52" t="s">
        <v>13</v>
      </c>
      <c r="L33" s="52" t="s">
        <v>13</v>
      </c>
      <c r="M33" s="52" t="s">
        <v>13</v>
      </c>
      <c r="N33" s="52" t="s">
        <v>13</v>
      </c>
      <c r="O33" s="52" t="s">
        <v>13</v>
      </c>
      <c r="P33" s="52" t="s">
        <v>13</v>
      </c>
      <c r="Q33" s="52" t="s">
        <v>13</v>
      </c>
      <c r="R33" s="52" t="s">
        <v>13</v>
      </c>
      <c r="S33" s="52" t="s">
        <v>13</v>
      </c>
      <c r="T33" s="52" t="s">
        <v>13</v>
      </c>
    </row>
    <row r="34" spans="1:20" ht="15.6" customHeight="1" x14ac:dyDescent="0.3">
      <c r="A34" s="47">
        <v>1905</v>
      </c>
      <c r="B34" s="52" t="s">
        <v>13</v>
      </c>
      <c r="C34" s="52" t="s">
        <v>13</v>
      </c>
      <c r="D34" s="52" t="s">
        <v>13</v>
      </c>
      <c r="E34" s="52" t="s">
        <v>13</v>
      </c>
      <c r="F34" s="52" t="s">
        <v>13</v>
      </c>
      <c r="G34" s="52"/>
      <c r="H34" s="52" t="s">
        <v>13</v>
      </c>
      <c r="I34" s="52" t="s">
        <v>13</v>
      </c>
      <c r="J34" s="52" t="s">
        <v>13</v>
      </c>
      <c r="K34" s="52" t="s">
        <v>13</v>
      </c>
      <c r="L34" s="52" t="s">
        <v>13</v>
      </c>
      <c r="M34" s="52" t="s">
        <v>13</v>
      </c>
      <c r="N34" s="52" t="s">
        <v>13</v>
      </c>
      <c r="O34" s="52" t="s">
        <v>13</v>
      </c>
      <c r="P34" s="52" t="s">
        <v>13</v>
      </c>
      <c r="Q34" s="52" t="s">
        <v>13</v>
      </c>
      <c r="R34" s="52" t="s">
        <v>13</v>
      </c>
      <c r="S34" s="52" t="s">
        <v>13</v>
      </c>
      <c r="T34" s="52" t="s">
        <v>13</v>
      </c>
    </row>
    <row r="35" spans="1:20" ht="15.6" customHeight="1" x14ac:dyDescent="0.3">
      <c r="A35" s="47">
        <v>1906</v>
      </c>
      <c r="B35" s="52" t="s">
        <v>13</v>
      </c>
      <c r="C35" s="52" t="s">
        <v>13</v>
      </c>
      <c r="D35" s="52" t="s">
        <v>13</v>
      </c>
      <c r="E35" s="52" t="s">
        <v>13</v>
      </c>
      <c r="F35" s="52" t="s">
        <v>13</v>
      </c>
      <c r="G35" s="52"/>
      <c r="H35" s="52" t="s">
        <v>13</v>
      </c>
      <c r="I35" s="52" t="s">
        <v>13</v>
      </c>
      <c r="J35" s="52" t="s">
        <v>13</v>
      </c>
      <c r="K35" s="52" t="s">
        <v>13</v>
      </c>
      <c r="L35" s="52" t="s">
        <v>13</v>
      </c>
      <c r="M35" s="52" t="s">
        <v>13</v>
      </c>
      <c r="N35" s="52" t="s">
        <v>13</v>
      </c>
      <c r="O35" s="52" t="s">
        <v>13</v>
      </c>
      <c r="P35" s="52" t="s">
        <v>13</v>
      </c>
      <c r="Q35" s="52" t="s">
        <v>13</v>
      </c>
      <c r="R35" s="52" t="s">
        <v>13</v>
      </c>
      <c r="S35" s="52" t="s">
        <v>13</v>
      </c>
      <c r="T35" s="52" t="s">
        <v>13</v>
      </c>
    </row>
    <row r="36" spans="1:20" ht="15.6" customHeight="1" x14ac:dyDescent="0.3">
      <c r="A36" s="47">
        <v>1907</v>
      </c>
      <c r="B36" s="52" t="s">
        <v>13</v>
      </c>
      <c r="C36" s="52" t="s">
        <v>13</v>
      </c>
      <c r="D36" s="52" t="s">
        <v>13</v>
      </c>
      <c r="E36" s="52" t="s">
        <v>13</v>
      </c>
      <c r="F36" s="52" t="s">
        <v>13</v>
      </c>
      <c r="G36" s="52"/>
      <c r="H36" s="52" t="s">
        <v>13</v>
      </c>
      <c r="I36" s="52" t="s">
        <v>13</v>
      </c>
      <c r="J36" s="52" t="s">
        <v>13</v>
      </c>
      <c r="K36" s="52" t="s">
        <v>13</v>
      </c>
      <c r="L36" s="52" t="s">
        <v>13</v>
      </c>
      <c r="M36" s="52" t="s">
        <v>13</v>
      </c>
      <c r="N36" s="52" t="s">
        <v>13</v>
      </c>
      <c r="O36" s="52" t="s">
        <v>13</v>
      </c>
      <c r="P36" s="52" t="s">
        <v>13</v>
      </c>
      <c r="Q36" s="52" t="s">
        <v>13</v>
      </c>
      <c r="R36" s="52" t="s">
        <v>13</v>
      </c>
      <c r="S36" s="52" t="s">
        <v>13</v>
      </c>
      <c r="T36" s="52" t="s">
        <v>13</v>
      </c>
    </row>
    <row r="37" spans="1:20" ht="15.6" customHeight="1" x14ac:dyDescent="0.3">
      <c r="A37" s="47">
        <v>1908</v>
      </c>
      <c r="B37" s="52" t="s">
        <v>13</v>
      </c>
      <c r="C37" s="52" t="s">
        <v>13</v>
      </c>
      <c r="D37" s="52" t="s">
        <v>13</v>
      </c>
      <c r="E37" s="52" t="s">
        <v>13</v>
      </c>
      <c r="F37" s="52" t="s">
        <v>13</v>
      </c>
      <c r="G37" s="52"/>
      <c r="H37" s="52" t="s">
        <v>13</v>
      </c>
      <c r="I37" s="52" t="s">
        <v>13</v>
      </c>
      <c r="J37" s="52" t="s">
        <v>13</v>
      </c>
      <c r="K37" s="52" t="s">
        <v>13</v>
      </c>
      <c r="L37" s="52" t="s">
        <v>13</v>
      </c>
      <c r="M37" s="52" t="s">
        <v>13</v>
      </c>
      <c r="N37" s="52" t="s">
        <v>13</v>
      </c>
      <c r="O37" s="52" t="s">
        <v>13</v>
      </c>
      <c r="P37" s="52" t="s">
        <v>13</v>
      </c>
      <c r="Q37" s="52" t="s">
        <v>13</v>
      </c>
      <c r="R37" s="52" t="s">
        <v>13</v>
      </c>
      <c r="S37" s="52" t="s">
        <v>13</v>
      </c>
      <c r="T37" s="52" t="s">
        <v>13</v>
      </c>
    </row>
    <row r="38" spans="1:20" ht="15.6" customHeight="1" x14ac:dyDescent="0.3">
      <c r="A38" s="47">
        <v>1909</v>
      </c>
      <c r="B38" s="52" t="s">
        <v>13</v>
      </c>
      <c r="C38" s="52" t="s">
        <v>13</v>
      </c>
      <c r="D38" s="52" t="s">
        <v>13</v>
      </c>
      <c r="E38" s="52" t="s">
        <v>13</v>
      </c>
      <c r="F38" s="52" t="s">
        <v>13</v>
      </c>
      <c r="G38" s="52"/>
      <c r="H38" s="52" t="s">
        <v>13</v>
      </c>
      <c r="I38" s="52" t="s">
        <v>13</v>
      </c>
      <c r="J38" s="52" t="s">
        <v>13</v>
      </c>
      <c r="K38" s="52" t="s">
        <v>13</v>
      </c>
      <c r="L38" s="52" t="s">
        <v>13</v>
      </c>
      <c r="M38" s="52" t="s">
        <v>13</v>
      </c>
      <c r="N38" s="52" t="s">
        <v>13</v>
      </c>
      <c r="O38" s="52" t="s">
        <v>13</v>
      </c>
      <c r="P38" s="52" t="s">
        <v>13</v>
      </c>
      <c r="Q38" s="52" t="s">
        <v>13</v>
      </c>
      <c r="R38" s="52" t="s">
        <v>13</v>
      </c>
      <c r="S38" s="52" t="s">
        <v>13</v>
      </c>
      <c r="T38" s="52" t="s">
        <v>13</v>
      </c>
    </row>
    <row r="39" spans="1:20" ht="15.6" customHeight="1" x14ac:dyDescent="0.3">
      <c r="A39" s="47">
        <v>1910</v>
      </c>
      <c r="B39" s="52" t="s">
        <v>13</v>
      </c>
      <c r="C39" s="52" t="s">
        <v>13</v>
      </c>
      <c r="D39" s="52" t="s">
        <v>13</v>
      </c>
      <c r="E39" s="52" t="s">
        <v>13</v>
      </c>
      <c r="F39" s="52" t="s">
        <v>13</v>
      </c>
      <c r="G39" s="52"/>
      <c r="H39" s="52" t="s">
        <v>13</v>
      </c>
      <c r="I39" s="52" t="s">
        <v>13</v>
      </c>
      <c r="J39" s="52" t="s">
        <v>13</v>
      </c>
      <c r="K39" s="52" t="s">
        <v>13</v>
      </c>
      <c r="L39" s="52" t="s">
        <v>13</v>
      </c>
      <c r="M39" s="52" t="s">
        <v>13</v>
      </c>
      <c r="N39" s="52" t="s">
        <v>13</v>
      </c>
      <c r="O39" s="52" t="s">
        <v>13</v>
      </c>
      <c r="P39" s="52" t="s">
        <v>13</v>
      </c>
      <c r="Q39" s="52" t="s">
        <v>13</v>
      </c>
      <c r="R39" s="52" t="s">
        <v>13</v>
      </c>
      <c r="S39" s="52" t="s">
        <v>13</v>
      </c>
      <c r="T39" s="52" t="s">
        <v>13</v>
      </c>
    </row>
    <row r="40" spans="1:20" ht="15.6" customHeight="1" x14ac:dyDescent="0.3">
      <c r="A40" s="47">
        <v>1911</v>
      </c>
      <c r="B40" s="52" t="s">
        <v>13</v>
      </c>
      <c r="C40" s="52" t="s">
        <v>13</v>
      </c>
      <c r="D40" s="52" t="s">
        <v>13</v>
      </c>
      <c r="E40" s="52" t="s">
        <v>13</v>
      </c>
      <c r="F40" s="52" t="s">
        <v>13</v>
      </c>
      <c r="G40" s="52"/>
      <c r="H40" s="52" t="s">
        <v>13</v>
      </c>
      <c r="I40" s="52" t="s">
        <v>13</v>
      </c>
      <c r="J40" s="52" t="s">
        <v>13</v>
      </c>
      <c r="K40" s="52" t="s">
        <v>13</v>
      </c>
      <c r="L40" s="52" t="s">
        <v>13</v>
      </c>
      <c r="M40" s="52" t="s">
        <v>13</v>
      </c>
      <c r="N40" s="52" t="s">
        <v>13</v>
      </c>
      <c r="O40" s="52" t="s">
        <v>13</v>
      </c>
      <c r="P40" s="52" t="s">
        <v>13</v>
      </c>
      <c r="Q40" s="52" t="s">
        <v>13</v>
      </c>
      <c r="R40" s="52" t="s">
        <v>13</v>
      </c>
      <c r="S40" s="52" t="s">
        <v>13</v>
      </c>
      <c r="T40" s="52" t="s">
        <v>13</v>
      </c>
    </row>
    <row r="41" spans="1:20" ht="15.6" customHeight="1" x14ac:dyDescent="0.3">
      <c r="A41" s="47">
        <v>1912</v>
      </c>
      <c r="B41" s="52" t="s">
        <v>13</v>
      </c>
      <c r="C41" s="52" t="s">
        <v>13</v>
      </c>
      <c r="D41" s="52" t="s">
        <v>13</v>
      </c>
      <c r="E41" s="52" t="s">
        <v>13</v>
      </c>
      <c r="F41" s="52" t="s">
        <v>13</v>
      </c>
      <c r="G41" s="52"/>
      <c r="H41" s="52" t="s">
        <v>13</v>
      </c>
      <c r="I41" s="52" t="s">
        <v>13</v>
      </c>
      <c r="J41" s="52" t="s">
        <v>13</v>
      </c>
      <c r="K41" s="52" t="s">
        <v>13</v>
      </c>
      <c r="L41" s="52" t="s">
        <v>13</v>
      </c>
      <c r="M41" s="52" t="s">
        <v>13</v>
      </c>
      <c r="N41" s="52" t="s">
        <v>13</v>
      </c>
      <c r="O41" s="52" t="s">
        <v>13</v>
      </c>
      <c r="P41" s="52" t="s">
        <v>13</v>
      </c>
      <c r="Q41" s="52" t="s">
        <v>13</v>
      </c>
      <c r="R41" s="52" t="s">
        <v>13</v>
      </c>
      <c r="S41" s="52" t="s">
        <v>13</v>
      </c>
      <c r="T41" s="52" t="s">
        <v>13</v>
      </c>
    </row>
    <row r="42" spans="1:20" ht="15.6" customHeight="1" x14ac:dyDescent="0.3">
      <c r="A42" s="47">
        <v>1913</v>
      </c>
      <c r="B42" s="52" t="s">
        <v>13</v>
      </c>
      <c r="C42" s="52" t="s">
        <v>13</v>
      </c>
      <c r="D42" s="52" t="s">
        <v>13</v>
      </c>
      <c r="E42" s="52" t="s">
        <v>13</v>
      </c>
      <c r="F42" s="52" t="s">
        <v>13</v>
      </c>
      <c r="G42" s="52"/>
      <c r="H42" s="52" t="s">
        <v>13</v>
      </c>
      <c r="I42" s="52" t="s">
        <v>13</v>
      </c>
      <c r="J42" s="52" t="s">
        <v>13</v>
      </c>
      <c r="K42" s="52" t="s">
        <v>13</v>
      </c>
      <c r="L42" s="52" t="s">
        <v>13</v>
      </c>
      <c r="M42" s="52" t="s">
        <v>13</v>
      </c>
      <c r="N42" s="52" t="s">
        <v>13</v>
      </c>
      <c r="O42" s="52" t="s">
        <v>13</v>
      </c>
      <c r="P42" s="52" t="s">
        <v>13</v>
      </c>
      <c r="Q42" s="52" t="s">
        <v>13</v>
      </c>
      <c r="R42" s="52" t="s">
        <v>13</v>
      </c>
      <c r="S42" s="52" t="s">
        <v>13</v>
      </c>
      <c r="T42" s="52" t="s">
        <v>13</v>
      </c>
    </row>
    <row r="43" spans="1:20" ht="15.6" customHeight="1" x14ac:dyDescent="0.3">
      <c r="A43" s="47">
        <v>1914</v>
      </c>
      <c r="B43" s="52" t="s">
        <v>13</v>
      </c>
      <c r="C43" s="52" t="s">
        <v>13</v>
      </c>
      <c r="D43" s="52" t="s">
        <v>13</v>
      </c>
      <c r="E43" s="52" t="s">
        <v>13</v>
      </c>
      <c r="F43" s="52" t="s">
        <v>13</v>
      </c>
      <c r="G43" s="52"/>
      <c r="H43" s="52" t="s">
        <v>13</v>
      </c>
      <c r="I43" s="52" t="s">
        <v>13</v>
      </c>
      <c r="J43" s="52" t="s">
        <v>13</v>
      </c>
      <c r="K43" s="52" t="s">
        <v>13</v>
      </c>
      <c r="L43" s="52" t="s">
        <v>13</v>
      </c>
      <c r="M43" s="52" t="s">
        <v>13</v>
      </c>
      <c r="N43" s="52" t="s">
        <v>13</v>
      </c>
      <c r="O43" s="52" t="s">
        <v>13</v>
      </c>
      <c r="P43" s="52" t="s">
        <v>13</v>
      </c>
      <c r="Q43" s="52" t="s">
        <v>13</v>
      </c>
      <c r="R43" s="52" t="s">
        <v>13</v>
      </c>
      <c r="S43" s="52" t="s">
        <v>13</v>
      </c>
      <c r="T43" s="52" t="s">
        <v>13</v>
      </c>
    </row>
    <row r="44" spans="1:20" ht="15.6" customHeight="1" x14ac:dyDescent="0.3">
      <c r="A44" s="47">
        <v>1915</v>
      </c>
      <c r="B44" s="52" t="s">
        <v>13</v>
      </c>
      <c r="C44" s="52" t="s">
        <v>13</v>
      </c>
      <c r="D44" s="52" t="s">
        <v>13</v>
      </c>
      <c r="E44" s="52" t="s">
        <v>13</v>
      </c>
      <c r="F44" s="52" t="s">
        <v>13</v>
      </c>
      <c r="G44" s="52"/>
      <c r="H44" s="52" t="s">
        <v>13</v>
      </c>
      <c r="I44" s="52" t="s">
        <v>13</v>
      </c>
      <c r="J44" s="52" t="s">
        <v>13</v>
      </c>
      <c r="K44" s="52" t="s">
        <v>13</v>
      </c>
      <c r="L44" s="52" t="s">
        <v>13</v>
      </c>
      <c r="M44" s="52" t="s">
        <v>13</v>
      </c>
      <c r="N44" s="52" t="s">
        <v>13</v>
      </c>
      <c r="O44" s="52" t="s">
        <v>13</v>
      </c>
      <c r="P44" s="52" t="s">
        <v>13</v>
      </c>
      <c r="Q44" s="52" t="s">
        <v>13</v>
      </c>
      <c r="R44" s="52" t="s">
        <v>13</v>
      </c>
      <c r="S44" s="52" t="s">
        <v>13</v>
      </c>
      <c r="T44" s="52" t="s">
        <v>13</v>
      </c>
    </row>
    <row r="45" spans="1:20" ht="15.6" customHeight="1" x14ac:dyDescent="0.3">
      <c r="A45" s="47">
        <v>1916</v>
      </c>
      <c r="B45" s="52" t="s">
        <v>13</v>
      </c>
      <c r="C45" s="52" t="s">
        <v>13</v>
      </c>
      <c r="D45" s="52" t="s">
        <v>13</v>
      </c>
      <c r="E45" s="52" t="s">
        <v>13</v>
      </c>
      <c r="F45" s="52" t="s">
        <v>13</v>
      </c>
      <c r="G45" s="52"/>
      <c r="H45" s="52" t="s">
        <v>13</v>
      </c>
      <c r="I45" s="52" t="s">
        <v>13</v>
      </c>
      <c r="J45" s="52" t="s">
        <v>13</v>
      </c>
      <c r="K45" s="52" t="s">
        <v>13</v>
      </c>
      <c r="L45" s="52" t="s">
        <v>13</v>
      </c>
      <c r="M45" s="52" t="s">
        <v>13</v>
      </c>
      <c r="N45" s="52" t="s">
        <v>13</v>
      </c>
      <c r="O45" s="52" t="s">
        <v>13</v>
      </c>
      <c r="P45" s="52" t="s">
        <v>13</v>
      </c>
      <c r="Q45" s="52" t="s">
        <v>13</v>
      </c>
      <c r="R45" s="52" t="s">
        <v>13</v>
      </c>
      <c r="S45" s="52" t="s">
        <v>13</v>
      </c>
      <c r="T45" s="52" t="s">
        <v>13</v>
      </c>
    </row>
    <row r="46" spans="1:20" ht="15.6" customHeight="1" x14ac:dyDescent="0.3">
      <c r="A46" s="47">
        <v>1917</v>
      </c>
      <c r="B46" s="52" t="s">
        <v>13</v>
      </c>
      <c r="C46" s="52" t="s">
        <v>13</v>
      </c>
      <c r="D46" s="52" t="s">
        <v>13</v>
      </c>
      <c r="E46" s="52" t="s">
        <v>13</v>
      </c>
      <c r="F46" s="52" t="s">
        <v>13</v>
      </c>
      <c r="G46" s="52"/>
      <c r="H46" s="52" t="s">
        <v>13</v>
      </c>
      <c r="I46" s="52" t="s">
        <v>13</v>
      </c>
      <c r="J46" s="52" t="s">
        <v>13</v>
      </c>
      <c r="K46" s="52" t="s">
        <v>13</v>
      </c>
      <c r="L46" s="52" t="s">
        <v>13</v>
      </c>
      <c r="M46" s="52" t="s">
        <v>13</v>
      </c>
      <c r="N46" s="52" t="s">
        <v>13</v>
      </c>
      <c r="O46" s="52" t="s">
        <v>13</v>
      </c>
      <c r="P46" s="52" t="s">
        <v>13</v>
      </c>
      <c r="Q46" s="52" t="s">
        <v>13</v>
      </c>
      <c r="R46" s="52" t="s">
        <v>13</v>
      </c>
      <c r="S46" s="52" t="s">
        <v>13</v>
      </c>
      <c r="T46" s="52" t="s">
        <v>13</v>
      </c>
    </row>
    <row r="47" spans="1:20" ht="15.6" customHeight="1" x14ac:dyDescent="0.3">
      <c r="A47" s="47">
        <v>1918</v>
      </c>
      <c r="B47" s="52" t="s">
        <v>13</v>
      </c>
      <c r="C47" s="52" t="s">
        <v>13</v>
      </c>
      <c r="D47" s="52" t="s">
        <v>13</v>
      </c>
      <c r="E47" s="52" t="s">
        <v>13</v>
      </c>
      <c r="F47" s="52" t="s">
        <v>13</v>
      </c>
      <c r="G47" s="52"/>
      <c r="H47" s="52" t="s">
        <v>13</v>
      </c>
      <c r="I47" s="52" t="s">
        <v>13</v>
      </c>
      <c r="J47" s="52" t="s">
        <v>13</v>
      </c>
      <c r="K47" s="52" t="s">
        <v>13</v>
      </c>
      <c r="L47" s="52" t="s">
        <v>13</v>
      </c>
      <c r="M47" s="52" t="s">
        <v>13</v>
      </c>
      <c r="N47" s="52" t="s">
        <v>13</v>
      </c>
      <c r="O47" s="52" t="s">
        <v>13</v>
      </c>
      <c r="P47" s="52" t="s">
        <v>13</v>
      </c>
      <c r="Q47" s="52" t="s">
        <v>13</v>
      </c>
      <c r="R47" s="52" t="s">
        <v>13</v>
      </c>
      <c r="S47" s="52" t="s">
        <v>13</v>
      </c>
      <c r="T47" s="52" t="s">
        <v>13</v>
      </c>
    </row>
    <row r="48" spans="1:20" ht="15.6" customHeight="1" x14ac:dyDescent="0.3">
      <c r="A48" s="47">
        <v>1919</v>
      </c>
      <c r="B48" s="52" t="s">
        <v>13</v>
      </c>
      <c r="C48" s="52" t="s">
        <v>13</v>
      </c>
      <c r="D48" s="52" t="s">
        <v>13</v>
      </c>
      <c r="E48" s="52" t="s">
        <v>13</v>
      </c>
      <c r="F48" s="52" t="s">
        <v>13</v>
      </c>
      <c r="G48" s="52"/>
      <c r="H48" s="52" t="s">
        <v>13</v>
      </c>
      <c r="I48" s="52" t="s">
        <v>13</v>
      </c>
      <c r="J48" s="52" t="s">
        <v>13</v>
      </c>
      <c r="K48" s="52" t="s">
        <v>13</v>
      </c>
      <c r="L48" s="52" t="s">
        <v>13</v>
      </c>
      <c r="M48" s="52" t="s">
        <v>13</v>
      </c>
      <c r="N48" s="52" t="s">
        <v>13</v>
      </c>
      <c r="O48" s="52" t="s">
        <v>13</v>
      </c>
      <c r="P48" s="52" t="s">
        <v>13</v>
      </c>
      <c r="Q48" s="52" t="s">
        <v>13</v>
      </c>
      <c r="R48" s="52" t="s">
        <v>13</v>
      </c>
      <c r="S48" s="52" t="s">
        <v>13</v>
      </c>
      <c r="T48" s="52" t="s">
        <v>13</v>
      </c>
    </row>
    <row r="49" spans="1:38" ht="15.6" customHeight="1" x14ac:dyDescent="0.3">
      <c r="A49" s="47">
        <v>1920</v>
      </c>
      <c r="B49" s="52" t="s">
        <v>13</v>
      </c>
      <c r="C49" s="52" t="s">
        <v>13</v>
      </c>
      <c r="D49" s="52" t="s">
        <v>13</v>
      </c>
      <c r="E49" s="52" t="s">
        <v>13</v>
      </c>
      <c r="F49" s="52" t="s">
        <v>13</v>
      </c>
      <c r="G49" s="52"/>
      <c r="H49" s="52" t="s">
        <v>13</v>
      </c>
      <c r="I49" s="52" t="s">
        <v>13</v>
      </c>
      <c r="J49" s="52" t="s">
        <v>13</v>
      </c>
      <c r="K49" s="52" t="s">
        <v>13</v>
      </c>
      <c r="L49" s="52" t="s">
        <v>13</v>
      </c>
      <c r="M49" s="52" t="s">
        <v>13</v>
      </c>
      <c r="N49" s="52" t="s">
        <v>13</v>
      </c>
      <c r="O49" s="52" t="s">
        <v>13</v>
      </c>
      <c r="P49" s="52" t="s">
        <v>13</v>
      </c>
      <c r="Q49" s="52" t="s">
        <v>13</v>
      </c>
      <c r="R49" s="52" t="s">
        <v>13</v>
      </c>
      <c r="S49" s="52" t="s">
        <v>13</v>
      </c>
      <c r="T49" s="52" t="s">
        <v>13</v>
      </c>
    </row>
    <row r="50" spans="1:38" ht="15.6" customHeight="1" x14ac:dyDescent="0.3">
      <c r="A50" s="47">
        <v>1921</v>
      </c>
      <c r="B50" s="52" t="s">
        <v>13</v>
      </c>
      <c r="C50" s="52" t="s">
        <v>13</v>
      </c>
      <c r="D50" s="52" t="s">
        <v>13</v>
      </c>
      <c r="E50" s="52" t="s">
        <v>13</v>
      </c>
      <c r="F50" s="52" t="s">
        <v>13</v>
      </c>
      <c r="G50" s="52"/>
      <c r="H50" s="52" t="s">
        <v>13</v>
      </c>
      <c r="I50" s="52" t="s">
        <v>13</v>
      </c>
      <c r="J50" s="52" t="s">
        <v>13</v>
      </c>
      <c r="K50" s="52" t="s">
        <v>13</v>
      </c>
      <c r="L50" s="52" t="s">
        <v>13</v>
      </c>
      <c r="M50" s="52" t="s">
        <v>13</v>
      </c>
      <c r="N50" s="52" t="s">
        <v>13</v>
      </c>
      <c r="O50" s="52" t="s">
        <v>13</v>
      </c>
      <c r="P50" s="52" t="s">
        <v>13</v>
      </c>
      <c r="Q50" s="52" t="s">
        <v>13</v>
      </c>
      <c r="R50" s="52" t="s">
        <v>13</v>
      </c>
      <c r="S50" s="52" t="s">
        <v>13</v>
      </c>
      <c r="T50" s="52" t="s">
        <v>13</v>
      </c>
    </row>
    <row r="51" spans="1:38" ht="15.6" customHeight="1" x14ac:dyDescent="0.3">
      <c r="A51" s="47">
        <v>1922</v>
      </c>
      <c r="B51" s="52" t="s">
        <v>13</v>
      </c>
      <c r="C51" s="52" t="s">
        <v>13</v>
      </c>
      <c r="D51" s="52" t="s">
        <v>13</v>
      </c>
      <c r="E51" s="52" t="s">
        <v>13</v>
      </c>
      <c r="F51" s="52" t="s">
        <v>13</v>
      </c>
      <c r="G51" s="52"/>
      <c r="H51" s="52" t="s">
        <v>13</v>
      </c>
      <c r="I51" s="52" t="s">
        <v>13</v>
      </c>
      <c r="J51" s="52" t="s">
        <v>13</v>
      </c>
      <c r="K51" s="52" t="s">
        <v>13</v>
      </c>
      <c r="L51" s="52" t="s">
        <v>13</v>
      </c>
      <c r="M51" s="52" t="s">
        <v>13</v>
      </c>
      <c r="N51" s="52" t="s">
        <v>13</v>
      </c>
      <c r="O51" s="52" t="s">
        <v>13</v>
      </c>
      <c r="P51" s="52" t="s">
        <v>13</v>
      </c>
      <c r="Q51" s="52" t="s">
        <v>13</v>
      </c>
      <c r="R51" s="52" t="s">
        <v>13</v>
      </c>
      <c r="S51" s="52" t="s">
        <v>13</v>
      </c>
      <c r="T51" s="52" t="s">
        <v>13</v>
      </c>
    </row>
    <row r="52" spans="1:38" ht="15.6" customHeight="1" x14ac:dyDescent="0.3">
      <c r="A52" s="47">
        <v>1923</v>
      </c>
      <c r="B52" s="52" t="s">
        <v>13</v>
      </c>
      <c r="C52" s="52" t="s">
        <v>13</v>
      </c>
      <c r="D52" s="52" t="s">
        <v>13</v>
      </c>
      <c r="E52" s="52" t="s">
        <v>13</v>
      </c>
      <c r="F52" s="52" t="s">
        <v>13</v>
      </c>
      <c r="G52" s="52"/>
      <c r="H52" s="52" t="s">
        <v>13</v>
      </c>
      <c r="I52" s="52" t="s">
        <v>13</v>
      </c>
      <c r="J52" s="52" t="s">
        <v>13</v>
      </c>
      <c r="K52" s="52" t="s">
        <v>13</v>
      </c>
      <c r="L52" s="52" t="s">
        <v>13</v>
      </c>
      <c r="M52" s="52" t="s">
        <v>13</v>
      </c>
      <c r="N52" s="52" t="s">
        <v>13</v>
      </c>
      <c r="O52" s="52" t="s">
        <v>13</v>
      </c>
      <c r="P52" s="52" t="s">
        <v>13</v>
      </c>
      <c r="Q52" s="52" t="s">
        <v>13</v>
      </c>
      <c r="R52" s="52" t="s">
        <v>13</v>
      </c>
      <c r="S52" s="52" t="s">
        <v>13</v>
      </c>
      <c r="T52" s="52" t="s">
        <v>13</v>
      </c>
    </row>
    <row r="53" spans="1:38" ht="15.6" customHeight="1" x14ac:dyDescent="0.3">
      <c r="A53" s="47">
        <v>1924</v>
      </c>
      <c r="B53" s="52" t="s">
        <v>13</v>
      </c>
      <c r="C53" s="52" t="s">
        <v>13</v>
      </c>
      <c r="D53" s="52" t="s">
        <v>13</v>
      </c>
      <c r="E53" s="52" t="s">
        <v>13</v>
      </c>
      <c r="F53" s="52" t="s">
        <v>13</v>
      </c>
      <c r="G53" s="52"/>
      <c r="H53" s="52" t="s">
        <v>13</v>
      </c>
      <c r="I53" s="52" t="s">
        <v>13</v>
      </c>
      <c r="J53" s="52" t="s">
        <v>13</v>
      </c>
      <c r="K53" s="52" t="s">
        <v>13</v>
      </c>
      <c r="L53" s="52" t="s">
        <v>13</v>
      </c>
      <c r="M53" s="52" t="s">
        <v>13</v>
      </c>
      <c r="N53" s="52" t="s">
        <v>13</v>
      </c>
      <c r="O53" s="52" t="s">
        <v>13</v>
      </c>
      <c r="P53" s="52" t="s">
        <v>13</v>
      </c>
      <c r="Q53" s="52" t="s">
        <v>13</v>
      </c>
      <c r="R53" s="52" t="s">
        <v>13</v>
      </c>
      <c r="S53" s="52" t="s">
        <v>13</v>
      </c>
      <c r="T53" s="52" t="s">
        <v>13</v>
      </c>
    </row>
    <row r="54" spans="1:38" ht="15.6" customHeight="1" x14ac:dyDescent="0.3">
      <c r="A54" s="47">
        <v>1925</v>
      </c>
      <c r="B54" s="52" t="s">
        <v>13</v>
      </c>
      <c r="C54" s="52" t="s">
        <v>13</v>
      </c>
      <c r="D54" s="52" t="s">
        <v>13</v>
      </c>
      <c r="E54" s="52" t="s">
        <v>13</v>
      </c>
      <c r="F54" s="52" t="s">
        <v>13</v>
      </c>
      <c r="G54" s="52"/>
      <c r="H54" s="52" t="s">
        <v>13</v>
      </c>
      <c r="I54" s="52" t="s">
        <v>13</v>
      </c>
      <c r="J54" s="52" t="s">
        <v>13</v>
      </c>
      <c r="K54" s="52" t="s">
        <v>13</v>
      </c>
      <c r="L54" s="52" t="s">
        <v>13</v>
      </c>
      <c r="M54" s="52" t="s">
        <v>13</v>
      </c>
      <c r="N54" s="52" t="s">
        <v>13</v>
      </c>
      <c r="O54" s="52" t="s">
        <v>13</v>
      </c>
      <c r="P54" s="52" t="s">
        <v>13</v>
      </c>
      <c r="Q54" s="52" t="s">
        <v>13</v>
      </c>
      <c r="R54" s="52" t="s">
        <v>13</v>
      </c>
      <c r="S54" s="52" t="s">
        <v>13</v>
      </c>
      <c r="T54" s="52" t="s">
        <v>13</v>
      </c>
    </row>
    <row r="55" spans="1:38" ht="15.6" customHeight="1" x14ac:dyDescent="0.3">
      <c r="A55" s="47">
        <v>1926</v>
      </c>
      <c r="B55" s="52" t="s">
        <v>13</v>
      </c>
      <c r="C55" s="52" t="s">
        <v>13</v>
      </c>
      <c r="D55" s="52" t="s">
        <v>13</v>
      </c>
      <c r="E55" s="52" t="s">
        <v>13</v>
      </c>
      <c r="F55" s="52" t="s">
        <v>13</v>
      </c>
      <c r="G55" s="52"/>
      <c r="H55" s="52" t="s">
        <v>13</v>
      </c>
      <c r="I55" s="52" t="s">
        <v>13</v>
      </c>
      <c r="J55" s="52" t="s">
        <v>13</v>
      </c>
      <c r="K55" s="52" t="s">
        <v>13</v>
      </c>
      <c r="L55" s="52" t="s">
        <v>13</v>
      </c>
      <c r="M55" s="52" t="s">
        <v>13</v>
      </c>
      <c r="N55" s="52" t="s">
        <v>13</v>
      </c>
      <c r="O55" s="52" t="s">
        <v>13</v>
      </c>
      <c r="P55" s="52" t="s">
        <v>13</v>
      </c>
      <c r="Q55" s="52" t="s">
        <v>13</v>
      </c>
      <c r="R55" s="52" t="s">
        <v>13</v>
      </c>
      <c r="S55" s="52" t="s">
        <v>13</v>
      </c>
      <c r="T55" s="52" t="s">
        <v>13</v>
      </c>
    </row>
    <row r="56" spans="1:38" ht="15.6" customHeight="1" x14ac:dyDescent="0.3">
      <c r="A56" s="47">
        <v>1927</v>
      </c>
      <c r="B56" s="52" t="s">
        <v>13</v>
      </c>
      <c r="C56" s="52" t="s">
        <v>13</v>
      </c>
      <c r="D56" s="52" t="s">
        <v>13</v>
      </c>
      <c r="E56" s="52" t="s">
        <v>13</v>
      </c>
      <c r="F56" s="52" t="s">
        <v>13</v>
      </c>
      <c r="G56" s="52"/>
      <c r="H56" s="52" t="s">
        <v>13</v>
      </c>
      <c r="I56" s="52" t="s">
        <v>13</v>
      </c>
      <c r="J56" s="52" t="s">
        <v>13</v>
      </c>
      <c r="K56" s="52" t="s">
        <v>13</v>
      </c>
      <c r="L56" s="52" t="s">
        <v>13</v>
      </c>
      <c r="M56" s="52" t="s">
        <v>13</v>
      </c>
      <c r="N56" s="52" t="s">
        <v>13</v>
      </c>
      <c r="O56" s="52" t="s">
        <v>13</v>
      </c>
      <c r="P56" s="52" t="s">
        <v>13</v>
      </c>
      <c r="Q56" s="52" t="s">
        <v>13</v>
      </c>
      <c r="R56" s="52" t="s">
        <v>13</v>
      </c>
      <c r="S56" s="52" t="s">
        <v>13</v>
      </c>
      <c r="T56" s="52" t="s">
        <v>13</v>
      </c>
    </row>
    <row r="57" spans="1:38" ht="15.6" customHeight="1" x14ac:dyDescent="0.3">
      <c r="A57" s="47">
        <v>1928</v>
      </c>
      <c r="B57" s="52" t="s">
        <v>13</v>
      </c>
      <c r="C57" s="52" t="s">
        <v>13</v>
      </c>
      <c r="D57" s="52" t="s">
        <v>13</v>
      </c>
      <c r="E57" s="52" t="s">
        <v>13</v>
      </c>
      <c r="F57" s="52" t="s">
        <v>13</v>
      </c>
      <c r="G57" s="52"/>
      <c r="H57" s="52" t="s">
        <v>13</v>
      </c>
      <c r="I57" s="52" t="s">
        <v>13</v>
      </c>
      <c r="J57" s="52" t="s">
        <v>13</v>
      </c>
      <c r="K57" s="52" t="s">
        <v>13</v>
      </c>
      <c r="L57" s="52" t="s">
        <v>13</v>
      </c>
      <c r="M57" s="52" t="s">
        <v>13</v>
      </c>
      <c r="N57" s="52" t="s">
        <v>13</v>
      </c>
      <c r="O57" s="52" t="s">
        <v>13</v>
      </c>
      <c r="P57" s="52" t="s">
        <v>13</v>
      </c>
      <c r="Q57" s="52" t="s">
        <v>13</v>
      </c>
      <c r="R57" s="52" t="s">
        <v>13</v>
      </c>
      <c r="S57" s="52" t="s">
        <v>13</v>
      </c>
      <c r="T57" s="52" t="s">
        <v>13</v>
      </c>
    </row>
    <row r="58" spans="1:38" ht="15.6" customHeight="1" x14ac:dyDescent="0.3">
      <c r="A58" s="47">
        <v>1929</v>
      </c>
      <c r="B58" s="52" t="s">
        <v>13</v>
      </c>
      <c r="C58" s="52" t="s">
        <v>13</v>
      </c>
      <c r="D58" s="52" t="s">
        <v>13</v>
      </c>
      <c r="E58" s="52" t="s">
        <v>13</v>
      </c>
      <c r="F58" s="52" t="s">
        <v>13</v>
      </c>
      <c r="G58" s="52"/>
      <c r="H58" s="52" t="s">
        <v>13</v>
      </c>
      <c r="I58" s="52" t="s">
        <v>13</v>
      </c>
      <c r="J58" s="52" t="s">
        <v>13</v>
      </c>
      <c r="K58" s="52" t="s">
        <v>13</v>
      </c>
      <c r="L58" s="52" t="s">
        <v>13</v>
      </c>
      <c r="M58" s="52" t="s">
        <v>13</v>
      </c>
      <c r="N58" s="52" t="s">
        <v>13</v>
      </c>
      <c r="O58" s="52" t="s">
        <v>13</v>
      </c>
      <c r="P58" s="52" t="s">
        <v>13</v>
      </c>
      <c r="Q58" s="52" t="s">
        <v>13</v>
      </c>
      <c r="R58" s="52" t="s">
        <v>13</v>
      </c>
      <c r="S58" s="52" t="s">
        <v>13</v>
      </c>
      <c r="T58" s="52" t="s">
        <v>13</v>
      </c>
    </row>
    <row r="59" spans="1:38" ht="15.6" customHeight="1" x14ac:dyDescent="0.3">
      <c r="A59" s="47">
        <v>1930</v>
      </c>
      <c r="B59" s="52" t="s">
        <v>13</v>
      </c>
      <c r="C59" s="52" t="s">
        <v>13</v>
      </c>
      <c r="D59" s="52" t="s">
        <v>13</v>
      </c>
      <c r="E59" s="52" t="s">
        <v>13</v>
      </c>
      <c r="F59" s="52" t="s">
        <v>13</v>
      </c>
      <c r="G59" s="52"/>
      <c r="H59" s="52" t="s">
        <v>13</v>
      </c>
      <c r="I59" s="52" t="s">
        <v>13</v>
      </c>
      <c r="J59" s="52" t="s">
        <v>13</v>
      </c>
      <c r="K59" s="52" t="s">
        <v>13</v>
      </c>
      <c r="L59" s="52" t="s">
        <v>13</v>
      </c>
      <c r="M59" s="52" t="s">
        <v>13</v>
      </c>
      <c r="N59" s="52" t="s">
        <v>13</v>
      </c>
      <c r="O59" s="52" t="s">
        <v>13</v>
      </c>
      <c r="P59" s="52" t="s">
        <v>13</v>
      </c>
      <c r="Q59" s="52" t="s">
        <v>13</v>
      </c>
      <c r="R59" s="52" t="s">
        <v>13</v>
      </c>
      <c r="S59" s="52" t="s">
        <v>13</v>
      </c>
      <c r="T59" s="52" t="s">
        <v>13</v>
      </c>
    </row>
    <row r="60" spans="1:38" ht="15.6" customHeight="1" x14ac:dyDescent="0.3">
      <c r="A60" s="47">
        <v>1931</v>
      </c>
      <c r="B60" s="52" t="s">
        <v>13</v>
      </c>
      <c r="C60" s="52" t="s">
        <v>13</v>
      </c>
      <c r="D60" s="52" t="s">
        <v>13</v>
      </c>
      <c r="E60" s="52" t="s">
        <v>13</v>
      </c>
      <c r="F60" s="52" t="s">
        <v>13</v>
      </c>
      <c r="G60" s="52"/>
      <c r="H60" s="52" t="s">
        <v>13</v>
      </c>
      <c r="I60" s="52" t="s">
        <v>13</v>
      </c>
      <c r="J60" s="52" t="s">
        <v>13</v>
      </c>
      <c r="K60" s="52" t="s">
        <v>13</v>
      </c>
      <c r="L60" s="52" t="s">
        <v>13</v>
      </c>
      <c r="M60" s="52" t="s">
        <v>13</v>
      </c>
      <c r="N60" s="52" t="s">
        <v>13</v>
      </c>
      <c r="O60" s="52" t="s">
        <v>13</v>
      </c>
      <c r="P60" s="52" t="s">
        <v>13</v>
      </c>
      <c r="Q60" s="52" t="s">
        <v>13</v>
      </c>
      <c r="R60" s="52" t="s">
        <v>13</v>
      </c>
      <c r="S60" s="52" t="s">
        <v>13</v>
      </c>
      <c r="T60" s="52" t="s">
        <v>13</v>
      </c>
    </row>
    <row r="61" spans="1:38" ht="15.6" customHeight="1" x14ac:dyDescent="0.3">
      <c r="A61" s="47">
        <v>1932</v>
      </c>
      <c r="B61" s="52" t="s">
        <v>13</v>
      </c>
      <c r="C61" s="52" t="s">
        <v>13</v>
      </c>
      <c r="D61" s="52" t="s">
        <v>13</v>
      </c>
      <c r="E61" s="52" t="s">
        <v>13</v>
      </c>
      <c r="F61" s="52" t="s">
        <v>13</v>
      </c>
      <c r="G61" s="52"/>
      <c r="H61" s="52" t="s">
        <v>13</v>
      </c>
      <c r="I61" s="52" t="s">
        <v>13</v>
      </c>
      <c r="J61" s="52" t="s">
        <v>13</v>
      </c>
      <c r="K61" s="52" t="s">
        <v>13</v>
      </c>
      <c r="L61" s="52" t="s">
        <v>13</v>
      </c>
      <c r="M61" s="52" t="s">
        <v>13</v>
      </c>
      <c r="N61" s="52" t="s">
        <v>13</v>
      </c>
      <c r="O61" s="52" t="s">
        <v>13</v>
      </c>
      <c r="P61" s="52" t="s">
        <v>13</v>
      </c>
      <c r="Q61" s="52" t="s">
        <v>13</v>
      </c>
      <c r="R61" s="52" t="s">
        <v>13</v>
      </c>
      <c r="S61" s="52" t="s">
        <v>13</v>
      </c>
      <c r="T61" s="52" t="s">
        <v>13</v>
      </c>
      <c r="V61" s="135"/>
      <c r="W61" s="135"/>
      <c r="X61" s="135"/>
      <c r="Y61" s="135"/>
      <c r="Z61" s="135"/>
      <c r="AA61" s="135"/>
    </row>
    <row r="62" spans="1:38" ht="15.6" customHeight="1" x14ac:dyDescent="0.3">
      <c r="A62" s="47">
        <v>1933</v>
      </c>
      <c r="B62" s="53">
        <f>C62+F62</f>
        <v>357</v>
      </c>
      <c r="C62" s="53">
        <f>RyOSF3378!U53</f>
        <v>288</v>
      </c>
      <c r="D62" s="52" t="s">
        <v>13</v>
      </c>
      <c r="E62" s="52" t="s">
        <v>13</v>
      </c>
      <c r="F62" s="53">
        <f>RyOSF3378!X53+RyOSF3378!AE53</f>
        <v>69</v>
      </c>
      <c r="G62" s="120"/>
      <c r="H62" s="53">
        <f t="shared" ref="H62:H107" si="0">B62</f>
        <v>357</v>
      </c>
      <c r="I62" s="53">
        <f>RyOSF3378!C53</f>
        <v>131</v>
      </c>
      <c r="J62" s="52" t="s">
        <v>13</v>
      </c>
      <c r="K62" s="53">
        <f>RyOSF3378!E53</f>
        <v>0</v>
      </c>
      <c r="L62" s="53">
        <f>RyOSF3378!F53</f>
        <v>10</v>
      </c>
      <c r="M62" s="53">
        <f>RyOSF3378!G53</f>
        <v>30</v>
      </c>
      <c r="N62" s="52" t="s">
        <v>13</v>
      </c>
      <c r="O62" s="52" t="s">
        <v>13</v>
      </c>
      <c r="P62" s="53">
        <f>RyOSF3378!M53+RyOSF3378!K53</f>
        <v>9</v>
      </c>
      <c r="Q62" s="53">
        <f>RyOSF3378!N53</f>
        <v>0</v>
      </c>
      <c r="R62" s="52" t="s">
        <v>13</v>
      </c>
      <c r="S62" s="52" t="s">
        <v>13</v>
      </c>
      <c r="T62" s="53">
        <f>H62-I62-K62-L62-M62-P62-Q62</f>
        <v>177</v>
      </c>
      <c r="V62" s="59"/>
      <c r="W62" s="59"/>
      <c r="X62" s="41"/>
      <c r="Y62" s="3"/>
      <c r="Z62" s="41"/>
      <c r="AA62" s="3"/>
      <c r="AB62" s="134"/>
      <c r="AC62" s="134"/>
      <c r="AF62" s="119"/>
      <c r="AG62" s="119"/>
      <c r="AH62" s="119"/>
      <c r="AI62" s="119"/>
      <c r="AJ62" s="119"/>
      <c r="AK62" s="119"/>
      <c r="AL62" s="119"/>
    </row>
    <row r="63" spans="1:38" ht="15.6" customHeight="1" x14ac:dyDescent="0.3">
      <c r="A63" s="47">
        <v>1934</v>
      </c>
      <c r="B63" s="53">
        <f t="shared" ref="B63:B107" si="1">C63+F63</f>
        <v>425</v>
      </c>
      <c r="C63" s="53">
        <f>RyOSF3378!U54</f>
        <v>332</v>
      </c>
      <c r="D63" s="52" t="s">
        <v>13</v>
      </c>
      <c r="E63" s="52" t="s">
        <v>13</v>
      </c>
      <c r="F63" s="53">
        <f>RyOSF3378!X54+RyOSF3378!AE54</f>
        <v>93</v>
      </c>
      <c r="G63" s="120"/>
      <c r="H63" s="53">
        <f t="shared" si="0"/>
        <v>425</v>
      </c>
      <c r="I63" s="53">
        <f>RyOSF3378!C54</f>
        <v>191</v>
      </c>
      <c r="J63" s="52" t="s">
        <v>13</v>
      </c>
      <c r="K63" s="53">
        <f>RyOSF3378!E54</f>
        <v>2</v>
      </c>
      <c r="L63" s="53">
        <f>RyOSF3378!F54</f>
        <v>-13</v>
      </c>
      <c r="M63" s="53">
        <f>RyOSF3378!G54</f>
        <v>42</v>
      </c>
      <c r="N63" s="52" t="s">
        <v>13</v>
      </c>
      <c r="O63" s="52" t="s">
        <v>13</v>
      </c>
      <c r="P63" s="53">
        <f>RyOSF3378!M54+RyOSF3378!K54</f>
        <v>14</v>
      </c>
      <c r="Q63" s="53">
        <f>RyOSF3378!N54</f>
        <v>14</v>
      </c>
      <c r="R63" s="52" t="s">
        <v>13</v>
      </c>
      <c r="S63" s="52" t="s">
        <v>13</v>
      </c>
      <c r="T63" s="53">
        <f t="shared" ref="T63:T106" si="2">H63-I63-K63-L63-M63-P63-Q63</f>
        <v>175</v>
      </c>
      <c r="V63" s="59"/>
      <c r="W63" s="59"/>
      <c r="X63" s="41"/>
      <c r="Y63" s="3"/>
      <c r="Z63" s="41"/>
      <c r="AA63" s="3"/>
      <c r="AB63" s="134"/>
      <c r="AC63" s="134"/>
    </row>
    <row r="64" spans="1:38" ht="15.6" customHeight="1" x14ac:dyDescent="0.3">
      <c r="A64" s="47">
        <v>1935</v>
      </c>
      <c r="B64" s="53">
        <f t="shared" si="1"/>
        <v>484</v>
      </c>
      <c r="C64" s="53">
        <f>RyOSF3378!U55</f>
        <v>363</v>
      </c>
      <c r="D64" s="52" t="s">
        <v>13</v>
      </c>
      <c r="E64" s="52" t="s">
        <v>13</v>
      </c>
      <c r="F64" s="53">
        <f>RyOSF3378!X55+RyOSF3378!AE55</f>
        <v>121</v>
      </c>
      <c r="G64" s="120"/>
      <c r="H64" s="53">
        <f t="shared" si="0"/>
        <v>484</v>
      </c>
      <c r="I64" s="53">
        <f>RyOSF3378!C55</f>
        <v>335</v>
      </c>
      <c r="J64" s="52" t="s">
        <v>13</v>
      </c>
      <c r="K64" s="53">
        <f>RyOSF3378!E55</f>
        <v>5</v>
      </c>
      <c r="L64" s="53">
        <f>RyOSF3378!F55</f>
        <v>-27</v>
      </c>
      <c r="M64" s="53">
        <f>RyOSF3378!G55</f>
        <v>47</v>
      </c>
      <c r="N64" s="52" t="s">
        <v>13</v>
      </c>
      <c r="O64" s="52" t="s">
        <v>13</v>
      </c>
      <c r="P64" s="53">
        <f>RyOSF3378!M55+RyOSF3378!K55</f>
        <v>14</v>
      </c>
      <c r="Q64" s="53">
        <f>RyOSF3378!N55</f>
        <v>14</v>
      </c>
      <c r="R64" s="52" t="s">
        <v>13</v>
      </c>
      <c r="S64" s="52" t="s">
        <v>13</v>
      </c>
      <c r="T64" s="53">
        <f t="shared" si="2"/>
        <v>96</v>
      </c>
      <c r="V64" s="59"/>
      <c r="W64" s="59"/>
      <c r="X64" s="41"/>
      <c r="Y64" s="3"/>
      <c r="Z64" s="41"/>
      <c r="AA64" s="3"/>
      <c r="AB64" s="134"/>
      <c r="AC64" s="134"/>
    </row>
    <row r="65" spans="1:29" ht="15.6" customHeight="1" x14ac:dyDescent="0.3">
      <c r="A65" s="47">
        <v>1936</v>
      </c>
      <c r="B65" s="53">
        <f t="shared" si="1"/>
        <v>585</v>
      </c>
      <c r="C65" s="53">
        <f>RyOSF3378!U56</f>
        <v>454</v>
      </c>
      <c r="D65" s="52" t="s">
        <v>13</v>
      </c>
      <c r="E65" s="52" t="s">
        <v>13</v>
      </c>
      <c r="F65" s="53">
        <f>RyOSF3378!X56+RyOSF3378!AE56</f>
        <v>131</v>
      </c>
      <c r="G65" s="120"/>
      <c r="H65" s="53">
        <f t="shared" si="0"/>
        <v>585</v>
      </c>
      <c r="I65" s="53">
        <f>RyOSF3378!C56</f>
        <v>322</v>
      </c>
      <c r="J65" s="52" t="s">
        <v>13</v>
      </c>
      <c r="K65" s="53">
        <f>RyOSF3378!E56</f>
        <v>15</v>
      </c>
      <c r="L65" s="53">
        <f>RyOSF3378!F56</f>
        <v>11</v>
      </c>
      <c r="M65" s="53">
        <f>RyOSF3378!G56</f>
        <v>61</v>
      </c>
      <c r="N65" s="52" t="s">
        <v>13</v>
      </c>
      <c r="O65" s="52" t="s">
        <v>13</v>
      </c>
      <c r="P65" s="53">
        <f>RyOSF3378!M56+RyOSF3378!K56</f>
        <v>14</v>
      </c>
      <c r="Q65" s="53">
        <f>RyOSF3378!N56</f>
        <v>14</v>
      </c>
      <c r="R65" s="52" t="s">
        <v>13</v>
      </c>
      <c r="S65" s="52" t="s">
        <v>13</v>
      </c>
      <c r="T65" s="53">
        <f t="shared" si="2"/>
        <v>148</v>
      </c>
      <c r="V65" s="59"/>
      <c r="W65" s="59"/>
      <c r="X65" s="41"/>
      <c r="Y65" s="3"/>
      <c r="Z65" s="41"/>
      <c r="AA65" s="3"/>
      <c r="AB65" s="134"/>
      <c r="AC65" s="134"/>
    </row>
    <row r="66" spans="1:29" ht="15.6" customHeight="1" x14ac:dyDescent="0.3">
      <c r="A66" s="47">
        <v>1937</v>
      </c>
      <c r="B66" s="53">
        <f t="shared" si="1"/>
        <v>603</v>
      </c>
      <c r="C66" s="53">
        <f>RyOSF3378!U57</f>
        <v>504</v>
      </c>
      <c r="D66" s="52" t="s">
        <v>13</v>
      </c>
      <c r="E66" s="52" t="s">
        <v>13</v>
      </c>
      <c r="F66" s="53">
        <f>RyOSF3378!X57+RyOSF3378!AE57</f>
        <v>99</v>
      </c>
      <c r="G66" s="120"/>
      <c r="H66" s="53">
        <f t="shared" si="0"/>
        <v>603</v>
      </c>
      <c r="I66" s="53">
        <f>RyOSF3378!C57</f>
        <v>202</v>
      </c>
      <c r="J66" s="52" t="s">
        <v>13</v>
      </c>
      <c r="K66" s="53">
        <f>RyOSF3378!E57</f>
        <v>17</v>
      </c>
      <c r="L66" s="53">
        <f>RyOSF3378!F57</f>
        <v>25</v>
      </c>
      <c r="M66" s="53">
        <f>RyOSF3378!G57</f>
        <v>53</v>
      </c>
      <c r="N66" s="52" t="s">
        <v>13</v>
      </c>
      <c r="O66" s="52" t="s">
        <v>13</v>
      </c>
      <c r="P66" s="53">
        <f>RyOSF3378!M57+RyOSF3378!K57</f>
        <v>110.3</v>
      </c>
      <c r="Q66" s="53">
        <f>RyOSF3378!N57</f>
        <v>16.700000000000003</v>
      </c>
      <c r="R66" s="52" t="s">
        <v>13</v>
      </c>
      <c r="S66" s="52" t="s">
        <v>13</v>
      </c>
      <c r="T66" s="53">
        <f t="shared" si="2"/>
        <v>179</v>
      </c>
      <c r="V66" s="59"/>
      <c r="W66" s="59"/>
      <c r="X66" s="41"/>
      <c r="Y66" s="3"/>
      <c r="Z66" s="41"/>
      <c r="AA66" s="3"/>
      <c r="AB66" s="134"/>
      <c r="AC66" s="134"/>
    </row>
    <row r="67" spans="1:29" ht="15.6" customHeight="1" x14ac:dyDescent="0.3">
      <c r="A67" s="47">
        <v>1938</v>
      </c>
      <c r="B67" s="53">
        <f t="shared" si="1"/>
        <v>676</v>
      </c>
      <c r="C67" s="53">
        <f>RyOSF3378!U58</f>
        <v>566</v>
      </c>
      <c r="D67" s="52" t="s">
        <v>13</v>
      </c>
      <c r="E67" s="52" t="s">
        <v>13</v>
      </c>
      <c r="F67" s="53">
        <f>RyOSF3378!X58+RyOSF3378!AE58</f>
        <v>110</v>
      </c>
      <c r="G67" s="120"/>
      <c r="H67" s="53">
        <f t="shared" si="0"/>
        <v>676</v>
      </c>
      <c r="I67" s="53">
        <f>RyOSF3378!C58</f>
        <v>212</v>
      </c>
      <c r="J67" s="52" t="s">
        <v>13</v>
      </c>
      <c r="K67" s="53">
        <f>RyOSF3378!E58</f>
        <v>31</v>
      </c>
      <c r="L67" s="53">
        <f>RyOSF3378!F58</f>
        <v>118</v>
      </c>
      <c r="M67" s="53">
        <f>RyOSF3378!G58</f>
        <v>75</v>
      </c>
      <c r="N67" s="52" t="s">
        <v>13</v>
      </c>
      <c r="O67" s="52" t="s">
        <v>13</v>
      </c>
      <c r="P67" s="53">
        <f>RyOSF3378!M58+RyOSF3378!K58</f>
        <v>19</v>
      </c>
      <c r="Q67" s="53">
        <f>RyOSF3378!N58</f>
        <v>20</v>
      </c>
      <c r="R67" s="52" t="s">
        <v>13</v>
      </c>
      <c r="S67" s="52" t="s">
        <v>13</v>
      </c>
      <c r="T67" s="53">
        <f t="shared" si="2"/>
        <v>201</v>
      </c>
      <c r="V67" s="59"/>
      <c r="W67" s="59"/>
      <c r="X67" s="41"/>
      <c r="Y67" s="3"/>
      <c r="Z67" s="41"/>
      <c r="AA67" s="3"/>
      <c r="AB67" s="134"/>
      <c r="AC67" s="134"/>
    </row>
    <row r="68" spans="1:29" ht="15.6" customHeight="1" x14ac:dyDescent="0.3">
      <c r="A68" s="47">
        <v>1939</v>
      </c>
      <c r="B68" s="53">
        <f t="shared" si="1"/>
        <v>759</v>
      </c>
      <c r="C68" s="53">
        <f>RyOSF3378!U59</f>
        <v>647</v>
      </c>
      <c r="D68" s="52" t="s">
        <v>13</v>
      </c>
      <c r="E68" s="52" t="s">
        <v>13</v>
      </c>
      <c r="F68" s="53">
        <f>RyOSF3378!X59+RyOSF3378!AE59</f>
        <v>112</v>
      </c>
      <c r="G68" s="120"/>
      <c r="H68" s="53">
        <f t="shared" si="0"/>
        <v>759</v>
      </c>
      <c r="I68" s="53">
        <f>RyOSF3378!C59</f>
        <v>210</v>
      </c>
      <c r="J68" s="52" t="s">
        <v>13</v>
      </c>
      <c r="K68" s="53">
        <f>RyOSF3378!E59</f>
        <v>102</v>
      </c>
      <c r="L68" s="53">
        <f>RyOSF3378!F59</f>
        <v>121</v>
      </c>
      <c r="M68" s="53">
        <f>RyOSF3378!G59</f>
        <v>94</v>
      </c>
      <c r="N68" s="52" t="s">
        <v>13</v>
      </c>
      <c r="O68" s="52" t="s">
        <v>13</v>
      </c>
      <c r="P68" s="53">
        <f>RyOSF3378!M59+RyOSF3378!K59</f>
        <v>17</v>
      </c>
      <c r="Q68" s="53">
        <f>RyOSF3378!N59</f>
        <v>16</v>
      </c>
      <c r="R68" s="52" t="s">
        <v>13</v>
      </c>
      <c r="S68" s="52" t="s">
        <v>13</v>
      </c>
      <c r="T68" s="53">
        <f t="shared" si="2"/>
        <v>199</v>
      </c>
      <c r="V68" s="59"/>
      <c r="W68" s="59"/>
      <c r="X68" s="41"/>
      <c r="Y68" s="3"/>
      <c r="Z68" s="41"/>
      <c r="AA68" s="3"/>
      <c r="AB68" s="134"/>
      <c r="AC68" s="134"/>
    </row>
    <row r="69" spans="1:29" ht="15.6" customHeight="1" x14ac:dyDescent="0.3">
      <c r="A69" s="47">
        <v>1940</v>
      </c>
      <c r="B69" s="53">
        <f t="shared" si="1"/>
        <v>963</v>
      </c>
      <c r="C69" s="53">
        <f>RyOSF3378!U60</f>
        <v>747</v>
      </c>
      <c r="D69" s="52" t="s">
        <v>13</v>
      </c>
      <c r="E69" s="52" t="s">
        <v>13</v>
      </c>
      <c r="F69" s="53">
        <f>RyOSF3378!X60+RyOSF3378!AE60</f>
        <v>216</v>
      </c>
      <c r="G69" s="120"/>
      <c r="H69" s="53">
        <f t="shared" si="0"/>
        <v>963</v>
      </c>
      <c r="I69" s="53">
        <f>RyOSF3378!C60</f>
        <v>310</v>
      </c>
      <c r="J69" s="52" t="s">
        <v>13</v>
      </c>
      <c r="K69" s="53">
        <f>RyOSF3378!E60</f>
        <v>296</v>
      </c>
      <c r="L69" s="53">
        <f>RyOSF3378!F60</f>
        <v>12</v>
      </c>
      <c r="M69" s="53">
        <f>RyOSF3378!G60</f>
        <v>85</v>
      </c>
      <c r="N69" s="52" t="s">
        <v>13</v>
      </c>
      <c r="O69" s="52" t="s">
        <v>13</v>
      </c>
      <c r="P69" s="53">
        <f>RyOSF3378!M60+RyOSF3378!K60</f>
        <v>16</v>
      </c>
      <c r="Q69" s="53">
        <f>RyOSF3378!N60</f>
        <v>3</v>
      </c>
      <c r="R69" s="52" t="s">
        <v>13</v>
      </c>
      <c r="S69" s="52" t="s">
        <v>13</v>
      </c>
      <c r="T69" s="53">
        <f t="shared" si="2"/>
        <v>241</v>
      </c>
      <c r="V69" s="59"/>
      <c r="W69" s="59"/>
      <c r="X69" s="41"/>
      <c r="Y69" s="3"/>
      <c r="Z69" s="41"/>
      <c r="AA69" s="3"/>
      <c r="AB69" s="134"/>
      <c r="AC69" s="134"/>
    </row>
    <row r="70" spans="1:29" ht="15.6" customHeight="1" x14ac:dyDescent="0.3">
      <c r="A70" s="47">
        <v>1941</v>
      </c>
      <c r="B70" s="53">
        <f t="shared" si="1"/>
        <v>1086</v>
      </c>
      <c r="C70" s="53">
        <f>RyOSF3378!U61</f>
        <v>867</v>
      </c>
      <c r="D70" s="52" t="s">
        <v>13</v>
      </c>
      <c r="E70" s="52" t="s">
        <v>13</v>
      </c>
      <c r="F70" s="53">
        <f>RyOSF3378!X61+RyOSF3378!AE61</f>
        <v>219</v>
      </c>
      <c r="G70" s="120"/>
      <c r="H70" s="53">
        <f t="shared" si="0"/>
        <v>1086</v>
      </c>
      <c r="I70" s="53">
        <f>RyOSF3378!C61</f>
        <v>300</v>
      </c>
      <c r="J70" s="52" t="s">
        <v>13</v>
      </c>
      <c r="K70" s="53">
        <f>RyOSF3378!E61</f>
        <v>442</v>
      </c>
      <c r="L70" s="53">
        <f>RyOSF3378!F61</f>
        <v>12</v>
      </c>
      <c r="M70" s="53">
        <f>RyOSF3378!G61</f>
        <v>90</v>
      </c>
      <c r="N70" s="52" t="s">
        <v>13</v>
      </c>
      <c r="O70" s="52" t="s">
        <v>13</v>
      </c>
      <c r="P70" s="53">
        <f>RyOSF3378!M61+RyOSF3378!K61</f>
        <v>15</v>
      </c>
      <c r="Q70" s="53">
        <f>RyOSF3378!N61</f>
        <v>10</v>
      </c>
      <c r="R70" s="52" t="s">
        <v>13</v>
      </c>
      <c r="S70" s="52" t="s">
        <v>13</v>
      </c>
      <c r="T70" s="53">
        <f t="shared" si="2"/>
        <v>217</v>
      </c>
      <c r="V70" s="59"/>
      <c r="W70" s="59"/>
      <c r="X70" s="41"/>
      <c r="Y70" s="3"/>
      <c r="Z70" s="41"/>
      <c r="AA70" s="3"/>
      <c r="AB70" s="134"/>
      <c r="AC70" s="134"/>
    </row>
    <row r="71" spans="1:29" ht="15.6" customHeight="1" x14ac:dyDescent="0.3">
      <c r="A71" s="47">
        <v>1942</v>
      </c>
      <c r="B71" s="53">
        <f t="shared" si="1"/>
        <v>1520</v>
      </c>
      <c r="C71" s="53">
        <f>RyOSF3378!U62</f>
        <v>1096</v>
      </c>
      <c r="D71" s="52" t="s">
        <v>13</v>
      </c>
      <c r="E71" s="52" t="s">
        <v>13</v>
      </c>
      <c r="F71" s="53">
        <f>RyOSF3378!X62+RyOSF3378!AE62</f>
        <v>424</v>
      </c>
      <c r="G71" s="120"/>
      <c r="H71" s="53">
        <f t="shared" si="0"/>
        <v>1520</v>
      </c>
      <c r="I71" s="53">
        <f>RyOSF3378!C62</f>
        <v>493</v>
      </c>
      <c r="J71" s="52" t="s">
        <v>13</v>
      </c>
      <c r="K71" s="53">
        <f>RyOSF3378!E62</f>
        <v>581</v>
      </c>
      <c r="L71" s="53">
        <f>RyOSF3378!F62</f>
        <v>12</v>
      </c>
      <c r="M71" s="53">
        <f>RyOSF3378!G62</f>
        <v>133</v>
      </c>
      <c r="N71" s="52" t="s">
        <v>13</v>
      </c>
      <c r="O71" s="52" t="s">
        <v>13</v>
      </c>
      <c r="P71" s="53">
        <f>RyOSF3378!M62+RyOSF3378!K62</f>
        <v>21</v>
      </c>
      <c r="Q71" s="53">
        <f>RyOSF3378!N62</f>
        <v>74</v>
      </c>
      <c r="R71" s="52" t="s">
        <v>13</v>
      </c>
      <c r="S71" s="52" t="s">
        <v>13</v>
      </c>
      <c r="T71" s="53">
        <f t="shared" si="2"/>
        <v>206</v>
      </c>
      <c r="V71" s="59"/>
      <c r="W71" s="59"/>
      <c r="X71" s="41"/>
      <c r="Y71" s="3"/>
      <c r="Z71" s="41"/>
      <c r="AA71" s="3"/>
      <c r="AB71" s="134"/>
      <c r="AC71" s="134"/>
    </row>
    <row r="72" spans="1:29" ht="15.6" customHeight="1" x14ac:dyDescent="0.3">
      <c r="A72" s="47">
        <v>1943</v>
      </c>
      <c r="B72" s="53">
        <f t="shared" si="1"/>
        <v>2388</v>
      </c>
      <c r="C72" s="53">
        <f>RyOSF3378!U63</f>
        <v>1614</v>
      </c>
      <c r="D72" s="52" t="s">
        <v>13</v>
      </c>
      <c r="E72" s="52" t="s">
        <v>13</v>
      </c>
      <c r="F72" s="53">
        <f>RyOSF3378!X63+RyOSF3378!AE63</f>
        <v>774</v>
      </c>
      <c r="G72" s="120"/>
      <c r="H72" s="53">
        <f t="shared" si="0"/>
        <v>2388</v>
      </c>
      <c r="I72" s="53">
        <f>RyOSF3378!C63</f>
        <v>1174</v>
      </c>
      <c r="J72" s="52" t="s">
        <v>13</v>
      </c>
      <c r="K72" s="53">
        <f>RyOSF3378!E63</f>
        <v>522</v>
      </c>
      <c r="L72" s="53">
        <f>RyOSF3378!F63</f>
        <v>9</v>
      </c>
      <c r="M72" s="53">
        <f>RyOSF3378!G63</f>
        <v>202</v>
      </c>
      <c r="N72" s="52" t="s">
        <v>13</v>
      </c>
      <c r="O72" s="52" t="s">
        <v>13</v>
      </c>
      <c r="P72" s="53">
        <f>RyOSF3378!M63+RyOSF3378!K63</f>
        <v>30</v>
      </c>
      <c r="Q72" s="53">
        <f>RyOSF3378!N63</f>
        <v>115</v>
      </c>
      <c r="R72" s="52" t="s">
        <v>13</v>
      </c>
      <c r="S72" s="52" t="s">
        <v>13</v>
      </c>
      <c r="T72" s="53">
        <f t="shared" si="2"/>
        <v>336</v>
      </c>
      <c r="V72" s="59"/>
      <c r="W72" s="59"/>
      <c r="X72" s="41"/>
      <c r="Y72" s="3"/>
      <c r="Z72" s="41"/>
      <c r="AA72" s="3"/>
      <c r="AB72" s="134"/>
      <c r="AC72" s="134"/>
    </row>
    <row r="73" spans="1:29" ht="15.6" customHeight="1" x14ac:dyDescent="0.3">
      <c r="A73" s="47">
        <v>1944</v>
      </c>
      <c r="B73" s="53">
        <f t="shared" si="1"/>
        <v>2964</v>
      </c>
      <c r="C73" s="53">
        <f>RyOSF3378!U64</f>
        <v>1882</v>
      </c>
      <c r="D73" s="52" t="s">
        <v>13</v>
      </c>
      <c r="E73" s="52" t="s">
        <v>13</v>
      </c>
      <c r="F73" s="53">
        <f>RyOSF3378!X64+RyOSF3378!AE64</f>
        <v>1082</v>
      </c>
      <c r="G73" s="120"/>
      <c r="H73" s="53">
        <f t="shared" si="0"/>
        <v>2964</v>
      </c>
      <c r="I73" s="53">
        <f>RyOSF3378!C64</f>
        <v>1357</v>
      </c>
      <c r="J73" s="52" t="s">
        <v>13</v>
      </c>
      <c r="K73" s="53">
        <f>RyOSF3378!E64</f>
        <v>618</v>
      </c>
      <c r="L73" s="53">
        <f>RyOSF3378!F64</f>
        <v>-2</v>
      </c>
      <c r="M73" s="53">
        <f>RyOSF3378!G64</f>
        <v>436</v>
      </c>
      <c r="N73" s="52" t="s">
        <v>13</v>
      </c>
      <c r="O73" s="52" t="s">
        <v>13</v>
      </c>
      <c r="P73" s="53">
        <f>RyOSF3378!M64+RyOSF3378!K64</f>
        <v>73</v>
      </c>
      <c r="Q73" s="53">
        <f>RyOSF3378!N64</f>
        <v>123</v>
      </c>
      <c r="R73" s="52" t="s">
        <v>13</v>
      </c>
      <c r="S73" s="52" t="s">
        <v>13</v>
      </c>
      <c r="T73" s="53">
        <f t="shared" si="2"/>
        <v>359</v>
      </c>
      <c r="V73" s="59"/>
      <c r="W73" s="59"/>
      <c r="X73" s="41"/>
      <c r="Y73" s="3"/>
      <c r="Z73" s="41"/>
      <c r="AA73" s="3"/>
      <c r="AB73" s="134"/>
      <c r="AC73" s="134"/>
    </row>
    <row r="74" spans="1:29" ht="15.6" customHeight="1" x14ac:dyDescent="0.3">
      <c r="A74" s="47">
        <v>1945</v>
      </c>
      <c r="B74" s="53">
        <f t="shared" si="1"/>
        <v>3162</v>
      </c>
      <c r="C74" s="53">
        <f>RyOSF3378!U65</f>
        <v>1783</v>
      </c>
      <c r="D74" s="52" t="s">
        <v>13</v>
      </c>
      <c r="E74" s="52" t="s">
        <v>13</v>
      </c>
      <c r="F74" s="53">
        <f>RyOSF3378!X65+RyOSF3378!AE65</f>
        <v>1379</v>
      </c>
      <c r="G74" s="120"/>
      <c r="H74" s="53">
        <f t="shared" si="0"/>
        <v>3162</v>
      </c>
      <c r="I74" s="53">
        <f>RyOSF3378!C65</f>
        <v>1801</v>
      </c>
      <c r="J74" s="52" t="s">
        <v>13</v>
      </c>
      <c r="K74" s="53">
        <f>RyOSF3378!E65</f>
        <v>693</v>
      </c>
      <c r="L74" s="53">
        <f>RyOSF3378!F65</f>
        <v>0</v>
      </c>
      <c r="M74" s="53">
        <f>RyOSF3378!G65</f>
        <v>474</v>
      </c>
      <c r="N74" s="52" t="s">
        <v>13</v>
      </c>
      <c r="O74" s="52" t="s">
        <v>13</v>
      </c>
      <c r="P74" s="53">
        <f>RyOSF3378!M65+RyOSF3378!K65</f>
        <v>341</v>
      </c>
      <c r="Q74" s="53">
        <f>RyOSF3378!N65</f>
        <v>0</v>
      </c>
      <c r="R74" s="52" t="s">
        <v>13</v>
      </c>
      <c r="S74" s="52" t="s">
        <v>13</v>
      </c>
      <c r="T74" s="53">
        <f t="shared" si="2"/>
        <v>-147</v>
      </c>
      <c r="V74" s="59"/>
      <c r="W74" s="59"/>
      <c r="X74" s="41"/>
      <c r="Y74" s="3"/>
      <c r="Z74" s="41"/>
      <c r="AA74" s="3"/>
      <c r="AB74" s="134"/>
      <c r="AC74" s="134"/>
    </row>
    <row r="75" spans="1:29" ht="15.6" customHeight="1" x14ac:dyDescent="0.3">
      <c r="A75" s="47">
        <v>1946</v>
      </c>
      <c r="B75" s="53">
        <f t="shared" si="1"/>
        <v>2998</v>
      </c>
      <c r="C75" s="53">
        <f>RyOSF3378!U66</f>
        <v>1866</v>
      </c>
      <c r="D75" s="52" t="s">
        <v>13</v>
      </c>
      <c r="E75" s="52" t="s">
        <v>13</v>
      </c>
      <c r="F75" s="53">
        <f>RyOSF3378!X66+RyOSF3378!AE66</f>
        <v>1132</v>
      </c>
      <c r="G75" s="120"/>
      <c r="H75" s="53">
        <f t="shared" si="0"/>
        <v>2998</v>
      </c>
      <c r="I75" s="53">
        <f>RyOSF3378!C66</f>
        <v>1313</v>
      </c>
      <c r="J75" s="52" t="s">
        <v>13</v>
      </c>
      <c r="K75" s="53">
        <f>RyOSF3378!E66</f>
        <v>977</v>
      </c>
      <c r="L75" s="53">
        <f>RyOSF3378!F66</f>
        <v>-1</v>
      </c>
      <c r="M75" s="53">
        <f>RyOSF3378!G66</f>
        <v>607</v>
      </c>
      <c r="N75" s="52" t="s">
        <v>13</v>
      </c>
      <c r="O75" s="52" t="s">
        <v>13</v>
      </c>
      <c r="P75" s="53">
        <f>RyOSF3378!M66+RyOSF3378!K66</f>
        <v>360</v>
      </c>
      <c r="Q75" s="53">
        <f>RyOSF3378!N66</f>
        <v>0</v>
      </c>
      <c r="R75" s="52" t="s">
        <v>13</v>
      </c>
      <c r="S75" s="52" t="s">
        <v>13</v>
      </c>
      <c r="T75" s="53">
        <f t="shared" si="2"/>
        <v>-258</v>
      </c>
      <c r="V75" s="59"/>
      <c r="W75" s="59"/>
      <c r="X75" s="41"/>
      <c r="Y75" s="3"/>
      <c r="Z75" s="41"/>
      <c r="AA75" s="3"/>
      <c r="AB75" s="134"/>
      <c r="AC75" s="134"/>
    </row>
    <row r="76" spans="1:29" ht="15.6" customHeight="1" x14ac:dyDescent="0.3">
      <c r="A76" s="47">
        <v>1947</v>
      </c>
      <c r="B76" s="53">
        <f t="shared" si="1"/>
        <v>2956</v>
      </c>
      <c r="C76" s="53">
        <f>RyOSF3378!U67</f>
        <v>1891</v>
      </c>
      <c r="D76" s="52" t="s">
        <v>13</v>
      </c>
      <c r="E76" s="52" t="s">
        <v>13</v>
      </c>
      <c r="F76" s="53">
        <f>RyOSF3378!X67+RyOSF3378!AE67</f>
        <v>1065</v>
      </c>
      <c r="G76" s="120"/>
      <c r="H76" s="53">
        <f t="shared" si="0"/>
        <v>2956</v>
      </c>
      <c r="I76" s="53">
        <f>RyOSF3378!C67</f>
        <v>777</v>
      </c>
      <c r="J76" s="52" t="s">
        <v>13</v>
      </c>
      <c r="K76" s="53">
        <f>RyOSF3378!E67</f>
        <v>965</v>
      </c>
      <c r="L76" s="53">
        <f>RyOSF3378!F67</f>
        <v>-7</v>
      </c>
      <c r="M76" s="53">
        <f>RyOSF3378!G67</f>
        <v>836</v>
      </c>
      <c r="N76" s="52" t="s">
        <v>13</v>
      </c>
      <c r="O76" s="52" t="s">
        <v>13</v>
      </c>
      <c r="P76" s="53">
        <f>RyOSF3378!M67+RyOSF3378!K67</f>
        <v>482</v>
      </c>
      <c r="Q76" s="53">
        <f>RyOSF3378!N67</f>
        <v>1</v>
      </c>
      <c r="R76" s="52" t="s">
        <v>13</v>
      </c>
      <c r="S76" s="52" t="s">
        <v>13</v>
      </c>
      <c r="T76" s="53">
        <f t="shared" si="2"/>
        <v>-98</v>
      </c>
      <c r="V76" s="59"/>
      <c r="W76" s="59"/>
      <c r="X76" s="41"/>
      <c r="Y76" s="3"/>
      <c r="Z76" s="41"/>
      <c r="AA76" s="3"/>
      <c r="AB76" s="134"/>
      <c r="AC76" s="134"/>
    </row>
    <row r="77" spans="1:29" ht="15.6" customHeight="1" x14ac:dyDescent="0.3">
      <c r="A77" s="47">
        <v>1948</v>
      </c>
      <c r="B77" s="53">
        <f t="shared" si="1"/>
        <v>3203</v>
      </c>
      <c r="C77" s="53">
        <f>RyOSF3378!U68</f>
        <v>2251</v>
      </c>
      <c r="D77" s="52" t="s">
        <v>13</v>
      </c>
      <c r="E77" s="52" t="s">
        <v>13</v>
      </c>
      <c r="F77" s="53">
        <f>RyOSF3378!X68+RyOSF3378!AE68</f>
        <v>952</v>
      </c>
      <c r="G77" s="120"/>
      <c r="H77" s="53">
        <f t="shared" si="0"/>
        <v>3203</v>
      </c>
      <c r="I77" s="53">
        <f>RyOSF3378!C68</f>
        <v>824</v>
      </c>
      <c r="J77" s="52" t="s">
        <v>13</v>
      </c>
      <c r="K77" s="53">
        <f>RyOSF3378!E68</f>
        <v>1424</v>
      </c>
      <c r="L77" s="53">
        <f>RyOSF3378!F68</f>
        <v>0</v>
      </c>
      <c r="M77" s="53">
        <f>RyOSF3378!G68</f>
        <v>832</v>
      </c>
      <c r="N77" s="52" t="s">
        <v>13</v>
      </c>
      <c r="O77" s="52" t="s">
        <v>13</v>
      </c>
      <c r="P77" s="53">
        <f>RyOSF3378!M68+RyOSF3378!K68</f>
        <v>362</v>
      </c>
      <c r="Q77" s="53">
        <f>RyOSF3378!N68</f>
        <v>1</v>
      </c>
      <c r="R77" s="52" t="s">
        <v>13</v>
      </c>
      <c r="S77" s="52" t="s">
        <v>13</v>
      </c>
      <c r="T77" s="53">
        <f t="shared" si="2"/>
        <v>-240</v>
      </c>
      <c r="V77" s="59"/>
      <c r="W77" s="59"/>
      <c r="X77" s="41"/>
      <c r="Y77" s="3"/>
      <c r="Z77" s="41"/>
      <c r="AA77" s="3"/>
      <c r="AB77" s="134"/>
      <c r="AC77" s="134"/>
    </row>
    <row r="78" spans="1:29" ht="15.6" customHeight="1" x14ac:dyDescent="0.3">
      <c r="A78" s="47">
        <v>1949</v>
      </c>
      <c r="B78" s="53">
        <f t="shared" si="1"/>
        <v>3651</v>
      </c>
      <c r="C78" s="53">
        <f>RyOSF3378!U69</f>
        <v>2520</v>
      </c>
      <c r="D78" s="52" t="s">
        <v>13</v>
      </c>
      <c r="E78" s="52" t="s">
        <v>13</v>
      </c>
      <c r="F78" s="53">
        <f>RyOSF3378!X69+RyOSF3378!AE69</f>
        <v>1131</v>
      </c>
      <c r="G78" s="120"/>
      <c r="H78" s="53">
        <f t="shared" si="0"/>
        <v>3651</v>
      </c>
      <c r="I78" s="53">
        <f>RyOSF3378!C69</f>
        <v>1402</v>
      </c>
      <c r="J78" s="52" t="s">
        <v>13</v>
      </c>
      <c r="K78" s="53">
        <f>RyOSF3378!E69</f>
        <v>1935</v>
      </c>
      <c r="L78" s="53">
        <f>RyOSF3378!F69</f>
        <v>-25</v>
      </c>
      <c r="M78" s="53">
        <f>RyOSF3378!G69</f>
        <v>455</v>
      </c>
      <c r="N78" s="52" t="s">
        <v>13</v>
      </c>
      <c r="O78" s="52" t="s">
        <v>13</v>
      </c>
      <c r="P78" s="53">
        <f>RyOSF3378!M69+RyOSF3378!K69</f>
        <v>266</v>
      </c>
      <c r="Q78" s="53">
        <f>RyOSF3378!N69</f>
        <v>7</v>
      </c>
      <c r="R78" s="52" t="s">
        <v>13</v>
      </c>
      <c r="S78" s="52" t="s">
        <v>13</v>
      </c>
      <c r="T78" s="53">
        <f t="shared" si="2"/>
        <v>-389</v>
      </c>
      <c r="V78" s="59"/>
      <c r="W78" s="59"/>
      <c r="X78" s="41"/>
      <c r="Y78" s="3"/>
      <c r="Z78" s="41"/>
      <c r="AA78" s="3"/>
      <c r="AB78" s="134"/>
      <c r="AC78" s="134"/>
    </row>
    <row r="79" spans="1:29" ht="15.6" customHeight="1" x14ac:dyDescent="0.3">
      <c r="A79" s="47">
        <v>1950</v>
      </c>
      <c r="B79" s="53">
        <f t="shared" si="1"/>
        <v>4942</v>
      </c>
      <c r="C79" s="53">
        <f>RyOSF3378!U70</f>
        <v>3084</v>
      </c>
      <c r="D79" s="52" t="s">
        <v>13</v>
      </c>
      <c r="E79" s="52" t="s">
        <v>13</v>
      </c>
      <c r="F79" s="53">
        <f>RyOSF3378!X70+RyOSF3378!AE70</f>
        <v>1858</v>
      </c>
      <c r="G79" s="120"/>
      <c r="H79" s="53">
        <f t="shared" si="0"/>
        <v>4942</v>
      </c>
      <c r="I79" s="53">
        <f>RyOSF3378!C70</f>
        <v>2846</v>
      </c>
      <c r="J79" s="52" t="s">
        <v>13</v>
      </c>
      <c r="K79" s="53">
        <f>RyOSF3378!E70</f>
        <v>1461</v>
      </c>
      <c r="L79" s="53">
        <f>RyOSF3378!F70</f>
        <v>-40</v>
      </c>
      <c r="M79" s="53">
        <f>RyOSF3378!G70</f>
        <v>435</v>
      </c>
      <c r="N79" s="52" t="s">
        <v>13</v>
      </c>
      <c r="O79" s="52" t="s">
        <v>13</v>
      </c>
      <c r="P79" s="53">
        <f>RyOSF3378!M70+RyOSF3378!K70</f>
        <v>479</v>
      </c>
      <c r="Q79" s="53">
        <f>RyOSF3378!N70</f>
        <v>3</v>
      </c>
      <c r="R79" s="52" t="s">
        <v>13</v>
      </c>
      <c r="S79" s="52" t="s">
        <v>13</v>
      </c>
      <c r="T79" s="53">
        <f t="shared" si="2"/>
        <v>-242</v>
      </c>
      <c r="V79" s="59"/>
      <c r="W79" s="59"/>
      <c r="X79" s="41"/>
      <c r="Y79" s="3"/>
      <c r="Z79" s="41"/>
      <c r="AA79" s="3"/>
      <c r="AB79" s="134"/>
      <c r="AC79" s="134"/>
    </row>
    <row r="80" spans="1:29" ht="15.6" customHeight="1" x14ac:dyDescent="0.3">
      <c r="A80" s="47">
        <v>1951</v>
      </c>
      <c r="B80" s="53">
        <f t="shared" si="1"/>
        <v>5149</v>
      </c>
      <c r="C80" s="53">
        <f>RyOSF3378!U71</f>
        <v>3655</v>
      </c>
      <c r="D80" s="52" t="s">
        <v>13</v>
      </c>
      <c r="E80" s="52" t="s">
        <v>13</v>
      </c>
      <c r="F80" s="53">
        <f>RyOSF3378!X71+RyOSF3378!AE71</f>
        <v>1494</v>
      </c>
      <c r="G80" s="120"/>
      <c r="H80" s="53">
        <f t="shared" si="0"/>
        <v>5149</v>
      </c>
      <c r="I80" s="53">
        <f>RyOSF3378!C71</f>
        <v>2647</v>
      </c>
      <c r="J80" s="52" t="s">
        <v>13</v>
      </c>
      <c r="K80" s="53">
        <f>RyOSF3378!E71</f>
        <v>1474</v>
      </c>
      <c r="L80" s="53">
        <f>RyOSF3378!F71</f>
        <v>-41</v>
      </c>
      <c r="M80" s="53">
        <f>RyOSF3378!G71</f>
        <v>659</v>
      </c>
      <c r="N80" s="52" t="s">
        <v>13</v>
      </c>
      <c r="O80" s="52" t="s">
        <v>13</v>
      </c>
      <c r="P80" s="53">
        <f>RyOSF3378!M71+RyOSF3378!K71</f>
        <v>583</v>
      </c>
      <c r="Q80" s="53">
        <f>RyOSF3378!N71</f>
        <v>47</v>
      </c>
      <c r="R80" s="52" t="s">
        <v>13</v>
      </c>
      <c r="S80" s="52" t="s">
        <v>13</v>
      </c>
      <c r="T80" s="53">
        <f t="shared" si="2"/>
        <v>-220</v>
      </c>
      <c r="V80" s="59"/>
      <c r="W80" s="59"/>
      <c r="X80" s="41"/>
      <c r="Y80" s="3"/>
      <c r="Z80" s="41"/>
      <c r="AA80" s="3"/>
      <c r="AB80" s="134"/>
      <c r="AC80" s="134"/>
    </row>
    <row r="81" spans="1:29" ht="15.6" customHeight="1" x14ac:dyDescent="0.3">
      <c r="A81" s="47">
        <v>1952</v>
      </c>
      <c r="B81" s="53">
        <f t="shared" si="1"/>
        <v>5382</v>
      </c>
      <c r="C81" s="53">
        <f>RyOSF3378!U72</f>
        <v>3868</v>
      </c>
      <c r="D81" s="52" t="s">
        <v>13</v>
      </c>
      <c r="E81" s="52" t="s">
        <v>13</v>
      </c>
      <c r="F81" s="53">
        <f>RyOSF3378!X72+RyOSF3378!AE72</f>
        <v>1514</v>
      </c>
      <c r="G81" s="120"/>
      <c r="H81" s="53">
        <f t="shared" si="0"/>
        <v>5382</v>
      </c>
      <c r="I81" s="53">
        <f>RyOSF3378!C72</f>
        <v>2563</v>
      </c>
      <c r="J81" s="52" t="s">
        <v>13</v>
      </c>
      <c r="K81" s="53">
        <f>RyOSF3378!E72</f>
        <v>1625</v>
      </c>
      <c r="L81" s="53">
        <f>RyOSF3378!F72</f>
        <v>-86</v>
      </c>
      <c r="M81" s="53">
        <f>RyOSF3378!G72</f>
        <v>784</v>
      </c>
      <c r="N81" s="52" t="s">
        <v>13</v>
      </c>
      <c r="O81" s="52" t="s">
        <v>13</v>
      </c>
      <c r="P81" s="53">
        <f>RyOSF3378!M72+RyOSF3378!K72</f>
        <v>782</v>
      </c>
      <c r="Q81" s="53">
        <f>RyOSF3378!N72</f>
        <v>2</v>
      </c>
      <c r="R81" s="52" t="s">
        <v>13</v>
      </c>
      <c r="S81" s="52" t="s">
        <v>13</v>
      </c>
      <c r="T81" s="53">
        <f t="shared" si="2"/>
        <v>-288</v>
      </c>
      <c r="V81" s="59"/>
      <c r="W81" s="59"/>
      <c r="X81" s="41"/>
      <c r="Y81" s="3"/>
      <c r="Z81" s="41"/>
      <c r="AA81" s="3"/>
      <c r="AB81" s="134"/>
      <c r="AC81" s="134"/>
    </row>
    <row r="82" spans="1:29" ht="15.6" customHeight="1" x14ac:dyDescent="0.3">
      <c r="A82" s="47">
        <v>1953</v>
      </c>
      <c r="B82" s="53">
        <f t="shared" si="1"/>
        <v>5722</v>
      </c>
      <c r="C82" s="53">
        <f>RyOSF3378!U73</f>
        <v>4078</v>
      </c>
      <c r="D82" s="52" t="s">
        <v>13</v>
      </c>
      <c r="E82" s="52" t="s">
        <v>13</v>
      </c>
      <c r="F82" s="53">
        <f>RyOSF3378!X73+RyOSF3378!AE73</f>
        <v>1644</v>
      </c>
      <c r="G82" s="120"/>
      <c r="H82" s="53">
        <f t="shared" si="0"/>
        <v>5722</v>
      </c>
      <c r="I82" s="53">
        <f>RyOSF3378!C73</f>
        <v>2337</v>
      </c>
      <c r="J82" s="52" t="s">
        <v>13</v>
      </c>
      <c r="K82" s="53">
        <f>RyOSF3378!E73</f>
        <v>1724</v>
      </c>
      <c r="L82" s="53">
        <f>RyOSF3378!F73</f>
        <v>37</v>
      </c>
      <c r="M82" s="53">
        <f>RyOSF3378!G73</f>
        <v>1029</v>
      </c>
      <c r="N82" s="52" t="s">
        <v>13</v>
      </c>
      <c r="O82" s="52" t="s">
        <v>13</v>
      </c>
      <c r="P82" s="53">
        <f>RyOSF3378!M73+RyOSF3378!K73</f>
        <v>863</v>
      </c>
      <c r="Q82" s="53">
        <f>RyOSF3378!N73</f>
        <v>8</v>
      </c>
      <c r="R82" s="52" t="s">
        <v>13</v>
      </c>
      <c r="S82" s="52" t="s">
        <v>13</v>
      </c>
      <c r="T82" s="53">
        <f t="shared" si="2"/>
        <v>-276</v>
      </c>
      <c r="V82" s="59"/>
      <c r="W82" s="59"/>
      <c r="X82" s="41"/>
      <c r="Y82" s="3"/>
      <c r="Z82" s="41"/>
      <c r="AA82" s="3"/>
      <c r="AB82" s="134"/>
      <c r="AC82" s="134"/>
    </row>
    <row r="83" spans="1:29" ht="15.6" customHeight="1" x14ac:dyDescent="0.3">
      <c r="A83" s="47">
        <v>1954</v>
      </c>
      <c r="B83" s="53">
        <f t="shared" si="1"/>
        <v>6675</v>
      </c>
      <c r="C83" s="53">
        <f>RyOSF3378!U74</f>
        <v>4867</v>
      </c>
      <c r="D83" s="52" t="s">
        <v>13</v>
      </c>
      <c r="E83" s="52" t="s">
        <v>13</v>
      </c>
      <c r="F83" s="53">
        <f>RyOSF3378!X74+RyOSF3378!AE74</f>
        <v>1808</v>
      </c>
      <c r="G83" s="120"/>
      <c r="H83" s="53">
        <f t="shared" si="0"/>
        <v>6675</v>
      </c>
      <c r="I83" s="53">
        <f>RyOSF3378!C74</f>
        <v>2913</v>
      </c>
      <c r="J83" s="52" t="s">
        <v>13</v>
      </c>
      <c r="K83" s="53">
        <f>RyOSF3378!E74</f>
        <v>2281</v>
      </c>
      <c r="L83" s="53">
        <f>RyOSF3378!F74</f>
        <v>53</v>
      </c>
      <c r="M83" s="53">
        <f>RyOSF3378!G74</f>
        <v>1041</v>
      </c>
      <c r="N83" s="52" t="s">
        <v>13</v>
      </c>
      <c r="O83" s="52" t="s">
        <v>13</v>
      </c>
      <c r="P83" s="53">
        <f>RyOSF3378!M74+RyOSF3378!K74</f>
        <v>813</v>
      </c>
      <c r="Q83" s="53">
        <f>RyOSF3378!N74</f>
        <v>5</v>
      </c>
      <c r="R83" s="52" t="s">
        <v>13</v>
      </c>
      <c r="S83" s="52" t="s">
        <v>13</v>
      </c>
      <c r="T83" s="53">
        <f t="shared" si="2"/>
        <v>-431</v>
      </c>
      <c r="V83" s="59"/>
      <c r="W83" s="59"/>
      <c r="X83" s="41"/>
      <c r="Y83" s="3"/>
      <c r="Z83" s="41"/>
      <c r="AA83" s="3"/>
      <c r="AB83" s="134"/>
      <c r="AC83" s="134"/>
    </row>
    <row r="84" spans="1:29" ht="15.6" customHeight="1" x14ac:dyDescent="0.3">
      <c r="A84" s="47">
        <v>1955</v>
      </c>
      <c r="B84" s="53">
        <f t="shared" si="1"/>
        <v>7535</v>
      </c>
      <c r="C84" s="53">
        <f>RyOSF3378!U75</f>
        <v>5327</v>
      </c>
      <c r="D84" s="52" t="s">
        <v>13</v>
      </c>
      <c r="E84" s="52" t="s">
        <v>13</v>
      </c>
      <c r="F84" s="53">
        <f>RyOSF3378!X75+RyOSF3378!AE75</f>
        <v>2208</v>
      </c>
      <c r="G84" s="120"/>
      <c r="H84" s="53">
        <f t="shared" si="0"/>
        <v>7535</v>
      </c>
      <c r="I84" s="53">
        <f>RyOSF3378!C75</f>
        <v>5621</v>
      </c>
      <c r="J84" s="52" t="s">
        <v>13</v>
      </c>
      <c r="K84" s="53">
        <f>RyOSF3378!E75</f>
        <v>1990</v>
      </c>
      <c r="L84" s="53">
        <f>RyOSF3378!F75</f>
        <v>-172</v>
      </c>
      <c r="M84" s="53">
        <f>RyOSF3378!G75</f>
        <v>427</v>
      </c>
      <c r="N84" s="52" t="s">
        <v>13</v>
      </c>
      <c r="O84" s="52" t="s">
        <v>13</v>
      </c>
      <c r="P84" s="53">
        <f>RyOSF3378!M75+RyOSF3378!K75</f>
        <v>410</v>
      </c>
      <c r="Q84" s="53">
        <f>RyOSF3378!N75</f>
        <v>0</v>
      </c>
      <c r="R84" s="52" t="s">
        <v>13</v>
      </c>
      <c r="S84" s="52" t="s">
        <v>13</v>
      </c>
      <c r="T84" s="53">
        <f t="shared" si="2"/>
        <v>-741</v>
      </c>
      <c r="V84" s="59"/>
      <c r="W84" s="59"/>
      <c r="X84" s="41"/>
      <c r="Y84" s="3"/>
      <c r="Z84" s="41"/>
      <c r="AA84" s="3"/>
      <c r="AB84" s="134"/>
      <c r="AC84" s="134"/>
    </row>
    <row r="85" spans="1:29" ht="15.6" customHeight="1" x14ac:dyDescent="0.3">
      <c r="A85" s="47">
        <v>1956</v>
      </c>
      <c r="B85" s="53">
        <f t="shared" si="1"/>
        <v>8317</v>
      </c>
      <c r="C85" s="53">
        <f>RyOSF3378!U76</f>
        <v>6001</v>
      </c>
      <c r="D85" s="52" t="s">
        <v>13</v>
      </c>
      <c r="E85" s="52" t="s">
        <v>13</v>
      </c>
      <c r="F85" s="53">
        <f>RyOSF3378!X76+RyOSF3378!AE76</f>
        <v>2316</v>
      </c>
      <c r="G85" s="120"/>
      <c r="H85" s="53">
        <f t="shared" si="0"/>
        <v>8317</v>
      </c>
      <c r="I85" s="53">
        <f>RyOSF3378!C76</f>
        <v>6356</v>
      </c>
      <c r="J85" s="52" t="s">
        <v>13</v>
      </c>
      <c r="K85" s="53">
        <f>RyOSF3378!E76</f>
        <v>1486</v>
      </c>
      <c r="L85" s="53">
        <f>RyOSF3378!F76</f>
        <v>-220</v>
      </c>
      <c r="M85" s="53">
        <f>RyOSF3378!G76</f>
        <v>1041</v>
      </c>
      <c r="N85" s="52" t="s">
        <v>13</v>
      </c>
      <c r="O85" s="52" t="s">
        <v>13</v>
      </c>
      <c r="P85" s="53">
        <f>RyOSF3378!M76+RyOSF3378!K76</f>
        <v>445</v>
      </c>
      <c r="Q85" s="53">
        <f>RyOSF3378!N76</f>
        <v>0</v>
      </c>
      <c r="R85" s="52" t="s">
        <v>13</v>
      </c>
      <c r="S85" s="52" t="s">
        <v>13</v>
      </c>
      <c r="T85" s="53">
        <f t="shared" si="2"/>
        <v>-791</v>
      </c>
      <c r="V85" s="59"/>
      <c r="W85" s="59"/>
      <c r="X85" s="41"/>
      <c r="Y85" s="3"/>
      <c r="Z85" s="41"/>
      <c r="AA85" s="3"/>
      <c r="AB85" s="134"/>
      <c r="AC85" s="134"/>
    </row>
    <row r="86" spans="1:29" ht="15.6" customHeight="1" x14ac:dyDescent="0.3">
      <c r="A86" s="47">
        <v>1957</v>
      </c>
      <c r="B86" s="53">
        <f t="shared" si="1"/>
        <v>8743</v>
      </c>
      <c r="C86" s="53">
        <f>RyOSF3378!U77</f>
        <v>6390</v>
      </c>
      <c r="D86" s="52" t="s">
        <v>13</v>
      </c>
      <c r="E86" s="52" t="s">
        <v>13</v>
      </c>
      <c r="F86" s="53">
        <f>RyOSF3378!X77+RyOSF3378!AE77</f>
        <v>2353</v>
      </c>
      <c r="G86" s="120"/>
      <c r="H86" s="53">
        <f t="shared" si="0"/>
        <v>8743</v>
      </c>
      <c r="I86" s="53">
        <f>RyOSF3378!C77</f>
        <v>6122</v>
      </c>
      <c r="J86" s="52" t="s">
        <v>13</v>
      </c>
      <c r="K86" s="53">
        <f>RyOSF3378!E77</f>
        <v>1753</v>
      </c>
      <c r="L86" s="53">
        <f>RyOSF3378!F77</f>
        <v>-201</v>
      </c>
      <c r="M86" s="53">
        <f>RyOSF3378!G77</f>
        <v>1017</v>
      </c>
      <c r="N86" s="52" t="s">
        <v>13</v>
      </c>
      <c r="O86" s="52" t="s">
        <v>13</v>
      </c>
      <c r="P86" s="53">
        <f>RyOSF3378!M77+RyOSF3378!K77</f>
        <v>633</v>
      </c>
      <c r="Q86" s="53">
        <f>RyOSF3378!N77</f>
        <v>0</v>
      </c>
      <c r="R86" s="52" t="s">
        <v>13</v>
      </c>
      <c r="S86" s="52" t="s">
        <v>13</v>
      </c>
      <c r="T86" s="53">
        <f t="shared" si="2"/>
        <v>-581</v>
      </c>
      <c r="V86" s="59"/>
      <c r="W86" s="59"/>
      <c r="X86" s="41"/>
      <c r="Y86" s="3"/>
      <c r="Z86" s="41"/>
      <c r="AA86" s="3"/>
      <c r="AB86" s="134"/>
      <c r="AC86" s="134"/>
    </row>
    <row r="87" spans="1:29" ht="15.6" customHeight="1" x14ac:dyDescent="0.3">
      <c r="A87" s="47">
        <v>1958</v>
      </c>
      <c r="B87" s="53">
        <f t="shared" si="1"/>
        <v>9721</v>
      </c>
      <c r="C87" s="53">
        <f>RyOSF3378!U78</f>
        <v>6938</v>
      </c>
      <c r="D87" s="52" t="s">
        <v>13</v>
      </c>
      <c r="E87" s="52" t="s">
        <v>13</v>
      </c>
      <c r="F87" s="53">
        <f>RyOSF3378!X78+RyOSF3378!AE78</f>
        <v>2783</v>
      </c>
      <c r="G87" s="120"/>
      <c r="H87" s="53">
        <f t="shared" si="0"/>
        <v>9721</v>
      </c>
      <c r="I87" s="53">
        <f>RyOSF3378!C78</f>
        <v>5128</v>
      </c>
      <c r="J87" s="52" t="s">
        <v>13</v>
      </c>
      <c r="K87" s="53">
        <f>RyOSF3378!E78</f>
        <v>2397</v>
      </c>
      <c r="L87" s="53">
        <f>RyOSF3378!F78</f>
        <v>-14</v>
      </c>
      <c r="M87" s="53">
        <f>RyOSF3378!G78</f>
        <v>1950</v>
      </c>
      <c r="N87" s="52" t="s">
        <v>13</v>
      </c>
      <c r="O87" s="52" t="s">
        <v>13</v>
      </c>
      <c r="P87" s="53">
        <f>RyOSF3378!M78+RyOSF3378!K78</f>
        <v>748</v>
      </c>
      <c r="Q87" s="53">
        <f>RyOSF3378!N78</f>
        <v>1</v>
      </c>
      <c r="R87" s="52" t="s">
        <v>13</v>
      </c>
      <c r="S87" s="52" t="s">
        <v>13</v>
      </c>
      <c r="T87" s="53">
        <f t="shared" si="2"/>
        <v>-489</v>
      </c>
      <c r="V87" s="59"/>
      <c r="W87" s="59"/>
      <c r="X87" s="41"/>
      <c r="Y87" s="3"/>
      <c r="Z87" s="41"/>
      <c r="AA87" s="3"/>
      <c r="AB87" s="134"/>
      <c r="AC87" s="134"/>
    </row>
    <row r="88" spans="1:29" ht="15.6" customHeight="1" x14ac:dyDescent="0.3">
      <c r="A88" s="47">
        <v>1959</v>
      </c>
      <c r="B88" s="53">
        <f t="shared" si="1"/>
        <v>10700</v>
      </c>
      <c r="C88" s="53">
        <f>RyOSF3378!U79</f>
        <v>7602</v>
      </c>
      <c r="D88" s="52" t="s">
        <v>13</v>
      </c>
      <c r="E88" s="52" t="s">
        <v>13</v>
      </c>
      <c r="F88" s="53">
        <f>RyOSF3378!X79+RyOSF3378!AE79</f>
        <v>3098</v>
      </c>
      <c r="G88" s="120"/>
      <c r="H88" s="53">
        <f t="shared" si="0"/>
        <v>10700</v>
      </c>
      <c r="I88" s="53">
        <f>RyOSF3378!C79</f>
        <v>5911</v>
      </c>
      <c r="J88" s="52" t="s">
        <v>13</v>
      </c>
      <c r="K88" s="53">
        <f>RyOSF3378!E79</f>
        <v>1534</v>
      </c>
      <c r="L88" s="53">
        <f>RyOSF3378!F79</f>
        <v>-55</v>
      </c>
      <c r="M88" s="53">
        <f>RyOSF3378!G79</f>
        <v>2848</v>
      </c>
      <c r="N88" s="52" t="s">
        <v>13</v>
      </c>
      <c r="O88" s="52" t="s">
        <v>13</v>
      </c>
      <c r="P88" s="53">
        <f>RyOSF3378!M79+RyOSF3378!K79</f>
        <v>1134</v>
      </c>
      <c r="Q88" s="53">
        <f>RyOSF3378!N79</f>
        <v>11</v>
      </c>
      <c r="R88" s="52" t="s">
        <v>13</v>
      </c>
      <c r="S88" s="52" t="s">
        <v>13</v>
      </c>
      <c r="T88" s="53">
        <f t="shared" si="2"/>
        <v>-683</v>
      </c>
      <c r="V88" s="59"/>
      <c r="W88" s="59"/>
      <c r="X88" s="41"/>
      <c r="Y88" s="3"/>
      <c r="Z88" s="41"/>
      <c r="AA88" s="3"/>
      <c r="AB88" s="134"/>
      <c r="AC88" s="134"/>
    </row>
    <row r="89" spans="1:29" ht="15.6" customHeight="1" x14ac:dyDescent="0.3">
      <c r="A89" s="47">
        <v>1960</v>
      </c>
      <c r="B89" s="53">
        <f t="shared" si="1"/>
        <v>11205</v>
      </c>
      <c r="C89" s="53">
        <f>RyOSF3378!U80</f>
        <v>8212</v>
      </c>
      <c r="D89" s="52" t="s">
        <v>13</v>
      </c>
      <c r="E89" s="52" t="s">
        <v>13</v>
      </c>
      <c r="F89" s="53">
        <f>RyOSF3378!X80+RyOSF3378!AE80</f>
        <v>2993</v>
      </c>
      <c r="G89" s="120"/>
      <c r="H89" s="53">
        <f t="shared" si="0"/>
        <v>11205</v>
      </c>
      <c r="I89" s="53">
        <f>RyOSF3378!C80</f>
        <v>5750</v>
      </c>
      <c r="J89" s="52" t="s">
        <v>13</v>
      </c>
      <c r="K89" s="53">
        <f>RyOSF3378!E80</f>
        <v>1383</v>
      </c>
      <c r="L89" s="53">
        <f>RyOSF3378!F80</f>
        <v>330</v>
      </c>
      <c r="M89" s="53">
        <f>RyOSF3378!G80</f>
        <v>3303</v>
      </c>
      <c r="N89" s="52" t="s">
        <v>13</v>
      </c>
      <c r="O89" s="52" t="s">
        <v>13</v>
      </c>
      <c r="P89" s="53">
        <f>RyOSF3378!M80+RyOSF3378!K80</f>
        <v>1136</v>
      </c>
      <c r="Q89" s="53">
        <f>RyOSF3378!N80</f>
        <v>4</v>
      </c>
      <c r="R89" s="52" t="s">
        <v>13</v>
      </c>
      <c r="S89" s="52" t="s">
        <v>13</v>
      </c>
      <c r="T89" s="53">
        <f t="shared" si="2"/>
        <v>-701</v>
      </c>
      <c r="V89" s="59"/>
      <c r="W89" s="59"/>
      <c r="X89" s="41"/>
      <c r="Y89" s="3"/>
      <c r="Z89" s="41"/>
      <c r="AA89" s="3"/>
      <c r="AB89" s="134"/>
      <c r="AC89" s="134"/>
    </row>
    <row r="90" spans="1:29" ht="15.6" customHeight="1" x14ac:dyDescent="0.3">
      <c r="A90" s="47">
        <v>1961</v>
      </c>
      <c r="B90" s="53">
        <f t="shared" si="1"/>
        <v>11878</v>
      </c>
      <c r="C90" s="53">
        <f>RyOSF3378!U81</f>
        <v>8632</v>
      </c>
      <c r="D90" s="52" t="s">
        <v>13</v>
      </c>
      <c r="E90" s="52" t="s">
        <v>13</v>
      </c>
      <c r="F90" s="53">
        <f>RyOSF3378!X81+RyOSF3378!AE81</f>
        <v>3246</v>
      </c>
      <c r="G90" s="120"/>
      <c r="H90" s="53">
        <f t="shared" si="0"/>
        <v>11878</v>
      </c>
      <c r="I90" s="53">
        <f>RyOSF3378!C81</f>
        <v>5501</v>
      </c>
      <c r="J90" s="52" t="s">
        <v>13</v>
      </c>
      <c r="K90" s="53">
        <f>RyOSF3378!E81</f>
        <v>916</v>
      </c>
      <c r="L90" s="53">
        <f>RyOSF3378!F81</f>
        <v>376</v>
      </c>
      <c r="M90" s="53">
        <f>RyOSF3378!G81</f>
        <v>5434</v>
      </c>
      <c r="N90" s="52" t="s">
        <v>13</v>
      </c>
      <c r="O90" s="52" t="s">
        <v>13</v>
      </c>
      <c r="P90" s="53">
        <f>RyOSF3378!M81+RyOSF3378!K81</f>
        <v>1176</v>
      </c>
      <c r="Q90" s="53">
        <f>RyOSF3378!N81</f>
        <v>11</v>
      </c>
      <c r="R90" s="52" t="s">
        <v>13</v>
      </c>
      <c r="S90" s="52" t="s">
        <v>13</v>
      </c>
      <c r="T90" s="53">
        <f t="shared" si="2"/>
        <v>-1536</v>
      </c>
      <c r="V90" s="59"/>
      <c r="W90" s="59"/>
      <c r="X90" s="41"/>
      <c r="Y90" s="3"/>
      <c r="Z90" s="41"/>
      <c r="AA90" s="3"/>
      <c r="AB90" s="134"/>
      <c r="AC90" s="134"/>
    </row>
    <row r="91" spans="1:29" ht="15.6" customHeight="1" x14ac:dyDescent="0.3">
      <c r="A91" s="47">
        <v>1962</v>
      </c>
      <c r="B91" s="53">
        <f t="shared" si="1"/>
        <v>13106</v>
      </c>
      <c r="C91" s="53">
        <f>RyOSF3378!U82</f>
        <v>9562</v>
      </c>
      <c r="D91" s="52" t="s">
        <v>13</v>
      </c>
      <c r="E91" s="52" t="s">
        <v>13</v>
      </c>
      <c r="F91" s="53">
        <f>RyOSF3378!X82+RyOSF3378!AE82</f>
        <v>3544</v>
      </c>
      <c r="G91" s="120"/>
      <c r="H91" s="53">
        <f t="shared" si="0"/>
        <v>13106</v>
      </c>
      <c r="I91" s="53">
        <f>RyOSF3378!C82</f>
        <v>5729</v>
      </c>
      <c r="J91" s="52" t="s">
        <v>13</v>
      </c>
      <c r="K91" s="53">
        <f>RyOSF3378!E82</f>
        <v>0</v>
      </c>
      <c r="L91" s="53">
        <f>RyOSF3378!F82</f>
        <v>383</v>
      </c>
      <c r="M91" s="53">
        <f>RyOSF3378!G82</f>
        <v>7645</v>
      </c>
      <c r="N91" s="52" t="s">
        <v>13</v>
      </c>
      <c r="O91" s="52" t="s">
        <v>13</v>
      </c>
      <c r="P91" s="53">
        <f>RyOSF3378!M82+RyOSF3378!K82</f>
        <v>1092</v>
      </c>
      <c r="Q91" s="53">
        <f>RyOSF3378!N82</f>
        <v>24</v>
      </c>
      <c r="R91" s="52" t="s">
        <v>13</v>
      </c>
      <c r="S91" s="52" t="s">
        <v>13</v>
      </c>
      <c r="T91" s="53">
        <f t="shared" si="2"/>
        <v>-1767</v>
      </c>
      <c r="V91" s="59"/>
      <c r="W91" s="59"/>
      <c r="X91" s="41"/>
      <c r="Y91" s="3"/>
      <c r="Z91" s="41"/>
      <c r="AA91" s="3"/>
      <c r="AB91" s="134"/>
      <c r="AC91" s="134"/>
    </row>
    <row r="92" spans="1:29" ht="15.6" customHeight="1" x14ac:dyDescent="0.3">
      <c r="A92" s="47">
        <v>1963</v>
      </c>
      <c r="B92" s="53">
        <f t="shared" si="1"/>
        <v>15375</v>
      </c>
      <c r="C92" s="53">
        <f>RyOSF3378!U83</f>
        <v>10735</v>
      </c>
      <c r="D92" s="52" t="s">
        <v>13</v>
      </c>
      <c r="E92" s="52" t="s">
        <v>13</v>
      </c>
      <c r="F92" s="53">
        <f>RyOSF3378!X83+RyOSF3378!AE83</f>
        <v>4640</v>
      </c>
      <c r="G92" s="120"/>
      <c r="H92" s="53">
        <f t="shared" si="0"/>
        <v>15375</v>
      </c>
      <c r="I92" s="53">
        <f>RyOSF3378!C83</f>
        <v>7044</v>
      </c>
      <c r="J92" s="52" t="s">
        <v>13</v>
      </c>
      <c r="K92" s="53">
        <f>RyOSF3378!E83</f>
        <v>0</v>
      </c>
      <c r="L92" s="53">
        <f>RyOSF3378!F83</f>
        <v>1808</v>
      </c>
      <c r="M92" s="53">
        <f>RyOSF3378!G83</f>
        <v>6260</v>
      </c>
      <c r="N92" s="52" t="s">
        <v>13</v>
      </c>
      <c r="O92" s="52" t="s">
        <v>13</v>
      </c>
      <c r="P92" s="53">
        <f>RyOSF3378!M83+RyOSF3378!K83</f>
        <v>1380</v>
      </c>
      <c r="Q92" s="53">
        <f>RyOSF3378!N83</f>
        <v>19</v>
      </c>
      <c r="R92" s="52" t="s">
        <v>13</v>
      </c>
      <c r="S92" s="52" t="s">
        <v>13</v>
      </c>
      <c r="T92" s="53">
        <f t="shared" si="2"/>
        <v>-1136</v>
      </c>
      <c r="V92" s="59"/>
      <c r="W92" s="59"/>
      <c r="X92" s="41"/>
      <c r="Y92" s="3"/>
      <c r="Z92" s="41"/>
      <c r="AA92" s="3"/>
      <c r="AB92" s="134"/>
      <c r="AC92" s="134"/>
    </row>
    <row r="93" spans="1:29" ht="15.6" customHeight="1" x14ac:dyDescent="0.3">
      <c r="A93" s="47">
        <v>1964</v>
      </c>
      <c r="B93" s="53">
        <f t="shared" si="1"/>
        <v>17061</v>
      </c>
      <c r="C93" s="53">
        <f>RyOSF3378!U84</f>
        <v>12415</v>
      </c>
      <c r="D93" s="52" t="s">
        <v>13</v>
      </c>
      <c r="E93" s="52" t="s">
        <v>13</v>
      </c>
      <c r="F93" s="53">
        <f>RyOSF3378!X84+RyOSF3378!AE84</f>
        <v>4646</v>
      </c>
      <c r="G93" s="120"/>
      <c r="H93" s="53">
        <f t="shared" si="0"/>
        <v>17061</v>
      </c>
      <c r="I93" s="53">
        <f>RyOSF3378!C84</f>
        <v>7699</v>
      </c>
      <c r="J93" s="52" t="s">
        <v>13</v>
      </c>
      <c r="K93" s="53">
        <f>RyOSF3378!E84</f>
        <v>2323</v>
      </c>
      <c r="L93" s="53">
        <f>RyOSF3378!F84</f>
        <v>-360</v>
      </c>
      <c r="M93" s="53">
        <f>RyOSF3378!G84</f>
        <v>6054</v>
      </c>
      <c r="N93" s="52" t="s">
        <v>13</v>
      </c>
      <c r="O93" s="52" t="s">
        <v>13</v>
      </c>
      <c r="P93" s="53">
        <f>RyOSF3378!M84+RyOSF3378!K84</f>
        <v>1382</v>
      </c>
      <c r="Q93" s="53">
        <f>RyOSF3378!N84</f>
        <v>456</v>
      </c>
      <c r="R93" s="52" t="s">
        <v>13</v>
      </c>
      <c r="S93" s="52" t="s">
        <v>13</v>
      </c>
      <c r="T93" s="53">
        <f t="shared" si="2"/>
        <v>-493</v>
      </c>
      <c r="V93" s="59"/>
      <c r="W93" s="59"/>
      <c r="X93" s="41"/>
      <c r="Y93" s="3"/>
      <c r="Z93" s="41"/>
      <c r="AA93" s="3"/>
      <c r="AB93" s="134"/>
      <c r="AC93" s="134"/>
    </row>
    <row r="94" spans="1:29" ht="15.6" customHeight="1" x14ac:dyDescent="0.3">
      <c r="A94" s="47">
        <v>1965</v>
      </c>
      <c r="B94" s="53">
        <f t="shared" si="1"/>
        <v>17902</v>
      </c>
      <c r="C94" s="53">
        <f>RyOSF3378!U85</f>
        <v>12971</v>
      </c>
      <c r="D94" s="52" t="s">
        <v>13</v>
      </c>
      <c r="E94" s="52" t="s">
        <v>13</v>
      </c>
      <c r="F94" s="53">
        <f>RyOSF3378!X85+RyOSF3378!AE85</f>
        <v>4931</v>
      </c>
      <c r="G94" s="120"/>
      <c r="H94" s="53">
        <f t="shared" si="0"/>
        <v>17902</v>
      </c>
      <c r="I94" s="53">
        <f>RyOSF3378!C85</f>
        <v>7220</v>
      </c>
      <c r="J94" s="52" t="s">
        <v>13</v>
      </c>
      <c r="K94" s="53">
        <f>RyOSF3378!E85</f>
        <v>7498</v>
      </c>
      <c r="L94" s="53">
        <f>RyOSF3378!F85</f>
        <v>457</v>
      </c>
      <c r="M94" s="53">
        <f>RyOSF3378!G85</f>
        <v>2291</v>
      </c>
      <c r="N94" s="52" t="s">
        <v>13</v>
      </c>
      <c r="O94" s="52" t="s">
        <v>13</v>
      </c>
      <c r="P94" s="53">
        <f>RyOSF3378!M85+RyOSF3378!K85</f>
        <v>1432</v>
      </c>
      <c r="Q94" s="53">
        <f>RyOSF3378!N85</f>
        <v>202</v>
      </c>
      <c r="R94" s="52" t="s">
        <v>13</v>
      </c>
      <c r="S94" s="52" t="s">
        <v>13</v>
      </c>
      <c r="T94" s="53">
        <f t="shared" si="2"/>
        <v>-1198</v>
      </c>
      <c r="V94" s="59"/>
      <c r="W94" s="59"/>
      <c r="X94" s="41"/>
      <c r="Y94" s="3"/>
      <c r="Z94" s="41"/>
      <c r="AA94" s="3"/>
      <c r="AB94" s="134"/>
      <c r="AC94" s="134"/>
    </row>
    <row r="95" spans="1:29" ht="15.6" customHeight="1" x14ac:dyDescent="0.3">
      <c r="A95" s="47">
        <v>1966</v>
      </c>
      <c r="B95" s="53">
        <f t="shared" si="1"/>
        <v>19938</v>
      </c>
      <c r="C95" s="53">
        <f>RyOSF3378!U86</f>
        <v>14142</v>
      </c>
      <c r="D95" s="52" t="s">
        <v>13</v>
      </c>
      <c r="E95" s="52" t="s">
        <v>13</v>
      </c>
      <c r="F95" s="53">
        <f>RyOSF3378!X86+RyOSF3378!AE86</f>
        <v>5796</v>
      </c>
      <c r="G95" s="120"/>
      <c r="H95" s="53">
        <f t="shared" si="0"/>
        <v>19938</v>
      </c>
      <c r="I95" s="53">
        <f>RyOSF3378!C86</f>
        <v>7233</v>
      </c>
      <c r="J95" s="52" t="s">
        <v>13</v>
      </c>
      <c r="K95" s="53">
        <f>RyOSF3378!E86</f>
        <v>9206</v>
      </c>
      <c r="L95" s="53">
        <f>RyOSF3378!F86</f>
        <v>887</v>
      </c>
      <c r="M95" s="53">
        <f>RyOSF3378!G86</f>
        <v>2917</v>
      </c>
      <c r="N95" s="52" t="s">
        <v>13</v>
      </c>
      <c r="O95" s="52" t="s">
        <v>13</v>
      </c>
      <c r="P95" s="53">
        <f>RyOSF3378!M86+RyOSF3378!K86</f>
        <v>893</v>
      </c>
      <c r="Q95" s="53">
        <f>RyOSF3378!N86</f>
        <v>119</v>
      </c>
      <c r="R95" s="52" t="s">
        <v>13</v>
      </c>
      <c r="S95" s="52" t="s">
        <v>13</v>
      </c>
      <c r="T95" s="53">
        <f t="shared" si="2"/>
        <v>-1317</v>
      </c>
      <c r="V95" s="59"/>
      <c r="W95" s="59"/>
      <c r="X95" s="41"/>
      <c r="Y95" s="3"/>
      <c r="Z95" s="41"/>
      <c r="AA95" s="3"/>
      <c r="AB95" s="134"/>
      <c r="AC95" s="134"/>
    </row>
    <row r="96" spans="1:29" ht="15.6" customHeight="1" x14ac:dyDescent="0.3">
      <c r="A96" s="47">
        <v>1967</v>
      </c>
      <c r="B96" s="53">
        <f t="shared" si="1"/>
        <v>22316</v>
      </c>
      <c r="C96" s="53">
        <f>RyOSF3378!U87</f>
        <v>15340</v>
      </c>
      <c r="D96" s="52" t="s">
        <v>13</v>
      </c>
      <c r="E96" s="52" t="s">
        <v>13</v>
      </c>
      <c r="F96" s="53">
        <f>RyOSF3378!X87+RyOSF3378!AE87</f>
        <v>6976</v>
      </c>
      <c r="G96" s="120"/>
      <c r="H96" s="53">
        <f t="shared" si="0"/>
        <v>22316</v>
      </c>
      <c r="I96" s="53">
        <f>RyOSF3378!C87</f>
        <v>7975</v>
      </c>
      <c r="J96" s="52" t="s">
        <v>13</v>
      </c>
      <c r="K96" s="53">
        <f>RyOSF3378!E87</f>
        <v>7848</v>
      </c>
      <c r="L96" s="53">
        <f>RyOSF3378!F87</f>
        <v>834</v>
      </c>
      <c r="M96" s="53">
        <f>RyOSF3378!G87</f>
        <v>3705</v>
      </c>
      <c r="N96" s="52" t="s">
        <v>13</v>
      </c>
      <c r="O96" s="52" t="s">
        <v>13</v>
      </c>
      <c r="P96" s="53">
        <f>RyOSF3378!M87+RyOSF3378!K87</f>
        <v>1373</v>
      </c>
      <c r="Q96" s="53">
        <f>RyOSF3378!N87</f>
        <v>21</v>
      </c>
      <c r="R96" s="52" t="s">
        <v>13</v>
      </c>
      <c r="S96" s="52" t="s">
        <v>13</v>
      </c>
      <c r="T96" s="53">
        <f t="shared" si="2"/>
        <v>560</v>
      </c>
      <c r="V96" s="59"/>
      <c r="W96" s="59"/>
      <c r="X96" s="41"/>
      <c r="Y96" s="3"/>
      <c r="Z96" s="41"/>
      <c r="AA96" s="3"/>
      <c r="AB96" s="134"/>
      <c r="AC96" s="134"/>
    </row>
    <row r="97" spans="1:29" ht="15.6" customHeight="1" x14ac:dyDescent="0.3">
      <c r="A97" s="47">
        <v>1968</v>
      </c>
      <c r="B97" s="53">
        <f t="shared" si="1"/>
        <v>25541</v>
      </c>
      <c r="C97" s="53">
        <f>RyOSF3378!U88</f>
        <v>17477</v>
      </c>
      <c r="D97" s="52" t="s">
        <v>13</v>
      </c>
      <c r="E97" s="52" t="s">
        <v>13</v>
      </c>
      <c r="F97" s="53">
        <f>RyOSF3378!X88+RyOSF3378!AE88</f>
        <v>8064</v>
      </c>
      <c r="G97" s="120"/>
      <c r="H97" s="53">
        <f t="shared" si="0"/>
        <v>25541</v>
      </c>
      <c r="I97" s="53">
        <f>RyOSF3378!C88</f>
        <v>8554</v>
      </c>
      <c r="J97" s="52" t="s">
        <v>13</v>
      </c>
      <c r="K97" s="53">
        <f>RyOSF3378!E88</f>
        <v>9915</v>
      </c>
      <c r="L97" s="53">
        <f>RyOSF3378!F88</f>
        <v>1085</v>
      </c>
      <c r="M97" s="53">
        <f>RyOSF3378!G88</f>
        <v>2260</v>
      </c>
      <c r="N97" s="52" t="s">
        <v>13</v>
      </c>
      <c r="O97" s="52" t="s">
        <v>13</v>
      </c>
      <c r="P97" s="53">
        <f>RyOSF3378!M88+RyOSF3378!K88</f>
        <v>1317</v>
      </c>
      <c r="Q97" s="53">
        <f>RyOSF3378!N88</f>
        <v>19</v>
      </c>
      <c r="R97" s="52" t="s">
        <v>13</v>
      </c>
      <c r="S97" s="52" t="s">
        <v>13</v>
      </c>
      <c r="T97" s="53">
        <f t="shared" si="2"/>
        <v>2391</v>
      </c>
      <c r="V97" s="59"/>
      <c r="W97" s="59"/>
      <c r="X97" s="41"/>
      <c r="Y97" s="3"/>
      <c r="Z97" s="41"/>
      <c r="AA97" s="3"/>
      <c r="AB97" s="134"/>
      <c r="AC97" s="134"/>
    </row>
    <row r="98" spans="1:29" ht="15.6" customHeight="1" x14ac:dyDescent="0.3">
      <c r="A98" s="47">
        <v>1969</v>
      </c>
      <c r="B98" s="53">
        <f t="shared" si="1"/>
        <v>28618</v>
      </c>
      <c r="C98" s="53">
        <f>RyOSF3378!U89</f>
        <v>19015</v>
      </c>
      <c r="D98" s="52" t="s">
        <v>13</v>
      </c>
      <c r="E98" s="52" t="s">
        <v>13</v>
      </c>
      <c r="F98" s="53">
        <f>RyOSF3378!X89+RyOSF3378!AE89</f>
        <v>9603</v>
      </c>
      <c r="G98" s="120"/>
      <c r="H98" s="53">
        <f t="shared" si="0"/>
        <v>28618</v>
      </c>
      <c r="I98" s="53">
        <f>RyOSF3378!C89</f>
        <v>8981</v>
      </c>
      <c r="J98" s="52" t="s">
        <v>13</v>
      </c>
      <c r="K98" s="53">
        <f>RyOSF3378!E89</f>
        <v>16089</v>
      </c>
      <c r="L98" s="53">
        <f>RyOSF3378!F89</f>
        <v>449</v>
      </c>
      <c r="M98" s="53">
        <f>RyOSF3378!G89</f>
        <v>1802</v>
      </c>
      <c r="N98" s="52" t="s">
        <v>13</v>
      </c>
      <c r="O98" s="52" t="s">
        <v>13</v>
      </c>
      <c r="P98" s="53">
        <f>RyOSF3378!M89+RyOSF3378!K89</f>
        <v>900</v>
      </c>
      <c r="Q98" s="53">
        <f>RyOSF3378!N89</f>
        <v>123</v>
      </c>
      <c r="R98" s="52" t="s">
        <v>13</v>
      </c>
      <c r="S98" s="52" t="s">
        <v>13</v>
      </c>
      <c r="T98" s="53">
        <f t="shared" si="2"/>
        <v>274</v>
      </c>
      <c r="V98" s="59"/>
      <c r="W98" s="59"/>
      <c r="X98" s="41"/>
      <c r="Y98" s="3"/>
      <c r="Z98" s="41"/>
      <c r="AA98" s="3"/>
      <c r="AB98" s="134"/>
      <c r="AC98" s="134"/>
    </row>
    <row r="99" spans="1:29" ht="15.6" customHeight="1" x14ac:dyDescent="0.3">
      <c r="A99" s="47">
        <v>1970</v>
      </c>
      <c r="B99" s="53">
        <f t="shared" si="1"/>
        <v>30609</v>
      </c>
      <c r="C99" s="53">
        <f>RyOSF3378!U90</f>
        <v>20941</v>
      </c>
      <c r="D99" s="52" t="s">
        <v>13</v>
      </c>
      <c r="E99" s="52" t="s">
        <v>13</v>
      </c>
      <c r="F99" s="53">
        <f>RyOSF3378!X90+RyOSF3378!AE90</f>
        <v>9668</v>
      </c>
      <c r="G99" s="120"/>
      <c r="H99" s="53">
        <f t="shared" si="0"/>
        <v>30609</v>
      </c>
      <c r="I99" s="53">
        <f>RyOSF3378!C90</f>
        <v>10327</v>
      </c>
      <c r="J99" s="52" t="s">
        <v>13</v>
      </c>
      <c r="K99" s="53">
        <f>RyOSF3378!E90</f>
        <v>16945</v>
      </c>
      <c r="L99" s="53">
        <f>RyOSF3378!F90</f>
        <v>198</v>
      </c>
      <c r="M99" s="53">
        <f>RyOSF3378!G90</f>
        <v>2201</v>
      </c>
      <c r="N99" s="52" t="s">
        <v>13</v>
      </c>
      <c r="O99" s="52" t="s">
        <v>13</v>
      </c>
      <c r="P99" s="53">
        <f>RyOSF3378!M90+RyOSF3378!K90</f>
        <v>943</v>
      </c>
      <c r="Q99" s="53">
        <f>RyOSF3378!N90</f>
        <v>45</v>
      </c>
      <c r="R99" s="52" t="s">
        <v>13</v>
      </c>
      <c r="S99" s="52" t="s">
        <v>13</v>
      </c>
      <c r="T99" s="53">
        <f t="shared" si="2"/>
        <v>-50</v>
      </c>
      <c r="V99" s="59"/>
      <c r="W99" s="59"/>
      <c r="X99" s="41"/>
      <c r="Y99" s="3"/>
      <c r="Z99" s="41"/>
      <c r="AA99" s="3"/>
      <c r="AB99" s="134"/>
      <c r="AC99" s="134"/>
    </row>
    <row r="100" spans="1:29" ht="15.6" customHeight="1" x14ac:dyDescent="0.3">
      <c r="A100" s="47">
        <v>1971</v>
      </c>
      <c r="B100" s="53">
        <f t="shared" si="1"/>
        <v>34876</v>
      </c>
      <c r="C100" s="53">
        <f>RyOSF3378!U91</f>
        <v>22564</v>
      </c>
      <c r="D100" s="52" t="s">
        <v>13</v>
      </c>
      <c r="E100" s="52" t="s">
        <v>13</v>
      </c>
      <c r="F100" s="53">
        <f>RyOSF3378!X91+RyOSF3378!AE91</f>
        <v>12312</v>
      </c>
      <c r="G100" s="120"/>
      <c r="H100" s="53">
        <f t="shared" si="0"/>
        <v>34876</v>
      </c>
      <c r="I100" s="53">
        <f>RyOSF3378!C91</f>
        <v>12859</v>
      </c>
      <c r="J100" s="52" t="s">
        <v>13</v>
      </c>
      <c r="K100" s="53">
        <f>RyOSF3378!E91</f>
        <v>13986</v>
      </c>
      <c r="L100" s="53">
        <f>RyOSF3378!F91</f>
        <v>590</v>
      </c>
      <c r="M100" s="53">
        <f>RyOSF3378!G91</f>
        <v>3170</v>
      </c>
      <c r="N100" s="52" t="s">
        <v>13</v>
      </c>
      <c r="O100" s="52" t="s">
        <v>13</v>
      </c>
      <c r="P100" s="53">
        <f>RyOSF3378!M91+RyOSF3378!K91</f>
        <v>443</v>
      </c>
      <c r="Q100" s="53">
        <f>RyOSF3378!N91</f>
        <v>868</v>
      </c>
      <c r="R100" s="52" t="s">
        <v>13</v>
      </c>
      <c r="S100" s="52" t="s">
        <v>13</v>
      </c>
      <c r="T100" s="53">
        <f t="shared" si="2"/>
        <v>2960</v>
      </c>
      <c r="V100" s="59"/>
      <c r="W100" s="59"/>
      <c r="X100" s="41"/>
      <c r="Y100" s="3"/>
      <c r="Z100" s="41"/>
      <c r="AA100" s="3"/>
      <c r="AB100" s="134"/>
      <c r="AC100" s="134"/>
    </row>
    <row r="101" spans="1:29" ht="15.6" customHeight="1" x14ac:dyDescent="0.3">
      <c r="A101" s="47">
        <v>1972</v>
      </c>
      <c r="B101" s="53">
        <f t="shared" si="1"/>
        <v>59238</v>
      </c>
      <c r="C101" s="53">
        <f>RyOSF3378!U92</f>
        <v>27748</v>
      </c>
      <c r="D101" s="52" t="s">
        <v>13</v>
      </c>
      <c r="E101" s="52" t="s">
        <v>13</v>
      </c>
      <c r="F101" s="53">
        <f>RyOSF3378!X92+RyOSF3378!AE92</f>
        <v>31490</v>
      </c>
      <c r="G101" s="120"/>
      <c r="H101" s="53">
        <f t="shared" si="0"/>
        <v>59238</v>
      </c>
      <c r="I101" s="53">
        <f>RyOSF3378!C92</f>
        <v>16801</v>
      </c>
      <c r="J101" s="52" t="s">
        <v>13</v>
      </c>
      <c r="K101" s="53">
        <f>RyOSF3378!E92</f>
        <v>37422</v>
      </c>
      <c r="L101" s="53">
        <f>RyOSF3378!F92</f>
        <v>155</v>
      </c>
      <c r="M101" s="53">
        <f>RyOSF3378!G92</f>
        <v>2326</v>
      </c>
      <c r="N101" s="52" t="s">
        <v>13</v>
      </c>
      <c r="O101" s="52" t="s">
        <v>13</v>
      </c>
      <c r="P101" s="53">
        <f>RyOSF3378!M92+RyOSF3378!K92</f>
        <v>468</v>
      </c>
      <c r="Q101" s="53">
        <f>RyOSF3378!N92</f>
        <v>21</v>
      </c>
      <c r="R101" s="52" t="s">
        <v>13</v>
      </c>
      <c r="S101" s="52" t="s">
        <v>13</v>
      </c>
      <c r="T101" s="53">
        <f t="shared" si="2"/>
        <v>2045</v>
      </c>
      <c r="V101" s="59"/>
      <c r="W101" s="59"/>
      <c r="X101" s="41"/>
      <c r="Y101" s="3"/>
      <c r="Z101" s="41"/>
      <c r="AA101" s="3"/>
      <c r="AB101" s="134"/>
      <c r="AC101" s="134"/>
    </row>
    <row r="102" spans="1:29" ht="15.6" customHeight="1" x14ac:dyDescent="0.3">
      <c r="A102" s="47">
        <v>1973</v>
      </c>
      <c r="B102" s="53">
        <f t="shared" si="1"/>
        <v>78167</v>
      </c>
      <c r="C102" s="53">
        <f>RyOSF3378!U93</f>
        <v>36901</v>
      </c>
      <c r="D102" s="52" t="s">
        <v>13</v>
      </c>
      <c r="E102" s="52" t="s">
        <v>13</v>
      </c>
      <c r="F102" s="53">
        <f>RyOSF3378!X93+RyOSF3378!AE93</f>
        <v>41266</v>
      </c>
      <c r="G102" s="120"/>
      <c r="H102" s="53">
        <f t="shared" si="0"/>
        <v>78167</v>
      </c>
      <c r="I102" s="53">
        <f>RyOSF3378!C93</f>
        <v>17976</v>
      </c>
      <c r="J102" s="52" t="s">
        <v>13</v>
      </c>
      <c r="K102" s="53">
        <f>RyOSF3378!E93</f>
        <v>59206</v>
      </c>
      <c r="L102" s="53">
        <f>RyOSF3378!F93</f>
        <v>9</v>
      </c>
      <c r="M102" s="53">
        <f>RyOSF3378!G93</f>
        <v>3157</v>
      </c>
      <c r="N102" s="52" t="s">
        <v>13</v>
      </c>
      <c r="O102" s="52" t="s">
        <v>13</v>
      </c>
      <c r="P102" s="53">
        <f>RyOSF3378!M93+RyOSF3378!K93</f>
        <v>670</v>
      </c>
      <c r="Q102" s="53">
        <f>RyOSF3378!N93</f>
        <v>0</v>
      </c>
      <c r="R102" s="52" t="s">
        <v>13</v>
      </c>
      <c r="S102" s="52" t="s">
        <v>13</v>
      </c>
      <c r="T102" s="53">
        <f t="shared" si="2"/>
        <v>-2851</v>
      </c>
      <c r="V102" s="59"/>
      <c r="W102" s="59"/>
      <c r="X102" s="41"/>
      <c r="Y102" s="3"/>
      <c r="Z102" s="41"/>
      <c r="AA102" s="3"/>
      <c r="AB102" s="134"/>
      <c r="AC102" s="134"/>
    </row>
    <row r="103" spans="1:29" ht="15.6" customHeight="1" x14ac:dyDescent="0.3">
      <c r="A103" s="47">
        <v>1974</v>
      </c>
      <c r="B103" s="53">
        <f t="shared" si="1"/>
        <v>108450</v>
      </c>
      <c r="C103" s="53">
        <f>RyOSF3378!U94</f>
        <v>46505</v>
      </c>
      <c r="D103" s="52" t="s">
        <v>13</v>
      </c>
      <c r="E103" s="52" t="s">
        <v>13</v>
      </c>
      <c r="F103" s="53">
        <f>RyOSF3378!X94+RyOSF3378!AE94</f>
        <v>61945</v>
      </c>
      <c r="G103" s="120"/>
      <c r="H103" s="53">
        <f t="shared" si="0"/>
        <v>108450</v>
      </c>
      <c r="I103" s="53">
        <f>RyOSF3378!C94</f>
        <v>18176</v>
      </c>
      <c r="J103" s="52" t="s">
        <v>13</v>
      </c>
      <c r="K103" s="53">
        <f>RyOSF3378!E94</f>
        <v>94027</v>
      </c>
      <c r="L103" s="53">
        <f>RyOSF3378!F94</f>
        <v>-3099</v>
      </c>
      <c r="M103" s="53">
        <f>RyOSF3378!G94</f>
        <v>5055</v>
      </c>
      <c r="N103" s="52" t="s">
        <v>13</v>
      </c>
      <c r="O103" s="52" t="s">
        <v>13</v>
      </c>
      <c r="P103" s="53">
        <f>RyOSF3378!M94+RyOSF3378!K94</f>
        <v>477</v>
      </c>
      <c r="Q103" s="53">
        <f>RyOSF3378!N94</f>
        <v>2</v>
      </c>
      <c r="R103" s="52" t="s">
        <v>13</v>
      </c>
      <c r="S103" s="52" t="s">
        <v>13</v>
      </c>
      <c r="T103" s="53">
        <f t="shared" si="2"/>
        <v>-6188</v>
      </c>
      <c r="V103" s="59"/>
      <c r="W103" s="59"/>
      <c r="X103" s="41"/>
      <c r="Y103" s="3"/>
      <c r="Z103" s="41"/>
      <c r="AA103" s="3"/>
      <c r="AB103" s="134"/>
      <c r="AC103" s="134"/>
    </row>
    <row r="104" spans="1:29" ht="15.6" customHeight="1" x14ac:dyDescent="0.3">
      <c r="A104" s="47">
        <v>1975</v>
      </c>
      <c r="B104" s="53">
        <f t="shared" si="1"/>
        <v>145024</v>
      </c>
      <c r="C104" s="53">
        <f>RyOSF3378!U95</f>
        <v>56708</v>
      </c>
      <c r="D104" s="52" t="s">
        <v>13</v>
      </c>
      <c r="E104" s="52" t="s">
        <v>13</v>
      </c>
      <c r="F104" s="53">
        <f>RyOSF3378!X95+RyOSF3378!AE95</f>
        <v>88316</v>
      </c>
      <c r="G104" s="120"/>
      <c r="H104" s="53">
        <f t="shared" si="0"/>
        <v>145024</v>
      </c>
      <c r="I104" s="53">
        <f>RyOSF3378!C95</f>
        <v>20153</v>
      </c>
      <c r="J104" s="52" t="s">
        <v>13</v>
      </c>
      <c r="K104" s="53">
        <f>RyOSF3378!E95</f>
        <v>125904</v>
      </c>
      <c r="L104" s="53">
        <f>RyOSF3378!F95</f>
        <v>-2495</v>
      </c>
      <c r="M104" s="53">
        <f>RyOSF3378!G95</f>
        <v>5056</v>
      </c>
      <c r="N104" s="52" t="s">
        <v>13</v>
      </c>
      <c r="O104" s="52" t="s">
        <v>13</v>
      </c>
      <c r="P104" s="53">
        <f>RyOSF3378!M95+RyOSF3378!K95</f>
        <v>816</v>
      </c>
      <c r="Q104" s="53">
        <f>RyOSF3378!N95</f>
        <v>0</v>
      </c>
      <c r="R104" s="52" t="s">
        <v>13</v>
      </c>
      <c r="S104" s="52" t="s">
        <v>13</v>
      </c>
      <c r="T104" s="53">
        <f t="shared" si="2"/>
        <v>-4410</v>
      </c>
      <c r="V104" s="59"/>
      <c r="W104" s="59"/>
      <c r="X104" s="41"/>
      <c r="Y104" s="3"/>
      <c r="Z104" s="41"/>
      <c r="AA104" s="3"/>
      <c r="AB104" s="134"/>
      <c r="AC104" s="134"/>
    </row>
    <row r="105" spans="1:29" ht="15.6" customHeight="1" x14ac:dyDescent="0.3">
      <c r="A105" s="47">
        <v>1976</v>
      </c>
      <c r="B105" s="53">
        <f t="shared" si="1"/>
        <v>162608</v>
      </c>
      <c r="C105" s="53">
        <f>RyOSF3378!U96</f>
        <v>84706</v>
      </c>
      <c r="D105" s="52" t="s">
        <v>13</v>
      </c>
      <c r="E105" s="52" t="s">
        <v>13</v>
      </c>
      <c r="F105" s="53">
        <f>RyOSF3378!X96+RyOSF3378!AE96</f>
        <v>77902</v>
      </c>
      <c r="G105" s="120"/>
      <c r="H105" s="53">
        <f t="shared" si="0"/>
        <v>162608</v>
      </c>
      <c r="I105" s="53">
        <f>RyOSF3378!C96</f>
        <v>28156</v>
      </c>
      <c r="J105" s="52" t="s">
        <v>13</v>
      </c>
      <c r="K105" s="53">
        <f>RyOSF3378!E96</f>
        <v>132843</v>
      </c>
      <c r="L105" s="53">
        <f>RyOSF3378!F96</f>
        <v>-10279</v>
      </c>
      <c r="M105" s="53">
        <f>RyOSF3378!G96</f>
        <v>11599</v>
      </c>
      <c r="N105" s="52" t="s">
        <v>13</v>
      </c>
      <c r="O105" s="52" t="s">
        <v>13</v>
      </c>
      <c r="P105" s="53">
        <f>RyOSF3378!M96+RyOSF3378!K96</f>
        <v>1128</v>
      </c>
      <c r="Q105" s="53">
        <f>RyOSF3378!N96</f>
        <v>19332</v>
      </c>
      <c r="R105" s="52" t="s">
        <v>13</v>
      </c>
      <c r="S105" s="52" t="s">
        <v>13</v>
      </c>
      <c r="T105" s="53">
        <f t="shared" si="2"/>
        <v>-20171</v>
      </c>
      <c r="V105" s="59"/>
      <c r="W105" s="59"/>
      <c r="X105" s="41"/>
      <c r="Y105" s="3"/>
      <c r="Z105" s="41"/>
      <c r="AA105" s="3"/>
      <c r="AB105" s="134"/>
      <c r="AC105" s="134"/>
    </row>
    <row r="106" spans="1:29" ht="15.6" customHeight="1" x14ac:dyDescent="0.3">
      <c r="A106" s="47">
        <v>1977</v>
      </c>
      <c r="B106" s="53">
        <f t="shared" si="1"/>
        <v>238521</v>
      </c>
      <c r="C106" s="53">
        <f>RyOSF3378!U97</f>
        <v>94512</v>
      </c>
      <c r="D106" s="52" t="s">
        <v>13</v>
      </c>
      <c r="E106" s="52" t="s">
        <v>13</v>
      </c>
      <c r="F106" s="53">
        <f>RyOSF3378!X97+RyOSF3378!AE97</f>
        <v>144009</v>
      </c>
      <c r="G106" s="120"/>
      <c r="H106" s="53">
        <f t="shared" si="0"/>
        <v>238521</v>
      </c>
      <c r="I106" s="53">
        <f>RyOSF3378!C97</f>
        <v>44159</v>
      </c>
      <c r="J106" s="52" t="s">
        <v>13</v>
      </c>
      <c r="K106" s="53">
        <f>RyOSF3378!E97</f>
        <v>193325</v>
      </c>
      <c r="L106" s="53">
        <f>RyOSF3378!F97</f>
        <v>-3349</v>
      </c>
      <c r="M106" s="53">
        <f>RyOSF3378!G97</f>
        <v>19089</v>
      </c>
      <c r="N106" s="52" t="s">
        <v>13</v>
      </c>
      <c r="O106" s="52" t="s">
        <v>13</v>
      </c>
      <c r="P106" s="53">
        <f>RyOSF3378!M97+RyOSF3378!K97</f>
        <v>604</v>
      </c>
      <c r="Q106" s="53">
        <f>RyOSF3378!N97</f>
        <v>8700</v>
      </c>
      <c r="R106" s="52" t="s">
        <v>13</v>
      </c>
      <c r="S106" s="52" t="s">
        <v>13</v>
      </c>
      <c r="T106" s="53">
        <f t="shared" si="2"/>
        <v>-24007</v>
      </c>
      <c r="V106" s="59"/>
      <c r="W106" s="59"/>
      <c r="X106" s="41"/>
      <c r="Y106" s="3"/>
      <c r="Z106" s="41"/>
      <c r="AA106" s="3"/>
      <c r="AB106" s="134"/>
      <c r="AC106" s="134"/>
    </row>
    <row r="107" spans="1:29" ht="15.6" customHeight="1" x14ac:dyDescent="0.3">
      <c r="A107" s="56">
        <v>1978</v>
      </c>
      <c r="B107" s="117">
        <f t="shared" si="1"/>
        <v>325013</v>
      </c>
      <c r="C107" s="117">
        <f>RyOSF3378!U98</f>
        <v>120876</v>
      </c>
      <c r="D107" s="118" t="s">
        <v>13</v>
      </c>
      <c r="E107" s="118" t="s">
        <v>13</v>
      </c>
      <c r="F107" s="117">
        <f>RyOSF3378!X98+RyOSF3378!AE98</f>
        <v>204137</v>
      </c>
      <c r="G107" s="120"/>
      <c r="H107" s="117">
        <f t="shared" si="0"/>
        <v>325013</v>
      </c>
      <c r="I107" s="117">
        <f>RyOSF3378!C98</f>
        <v>51606</v>
      </c>
      <c r="J107" s="118" t="s">
        <v>13</v>
      </c>
      <c r="K107" s="117">
        <f>RyOSF3378!E98</f>
        <v>260803</v>
      </c>
      <c r="L107" s="117">
        <f>RyOSF3378!F98</f>
        <v>-2239</v>
      </c>
      <c r="M107" s="117">
        <f>RyOSF3378!G98</f>
        <v>21220</v>
      </c>
      <c r="N107" s="118" t="s">
        <v>13</v>
      </c>
      <c r="O107" s="118" t="s">
        <v>13</v>
      </c>
      <c r="P107" s="117">
        <f>RyOSF3378!M98+RyOSF3378!K98</f>
        <v>5901</v>
      </c>
      <c r="Q107" s="117">
        <f>RyOSF3378!N98</f>
        <v>2149</v>
      </c>
      <c r="R107" s="118" t="s">
        <v>13</v>
      </c>
      <c r="S107" s="118" t="s">
        <v>13</v>
      </c>
      <c r="T107" s="117">
        <f>H107-I107-K107-L107-M107-P107-Q107</f>
        <v>-14427</v>
      </c>
      <c r="V107" s="59"/>
      <c r="W107" s="59"/>
      <c r="X107" s="41"/>
      <c r="Y107" s="3"/>
      <c r="Z107" s="41"/>
      <c r="AA107" s="3"/>
      <c r="AB107" s="134"/>
      <c r="AC107" s="134"/>
    </row>
    <row r="108" spans="1:29" ht="15.6" x14ac:dyDescent="0.3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V108" s="135"/>
      <c r="W108" s="135"/>
      <c r="X108" s="135"/>
      <c r="Y108" s="135"/>
      <c r="Z108" s="135"/>
      <c r="AA108" s="135"/>
      <c r="AB108" s="114"/>
      <c r="AC108" s="114"/>
    </row>
    <row r="109" spans="1:29" ht="15.6" x14ac:dyDescent="0.3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</row>
    <row r="110" spans="1:29" x14ac:dyDescent="0.3">
      <c r="G110" s="114"/>
    </row>
    <row r="111" spans="1:29" x14ac:dyDescent="0.3">
      <c r="G111" s="114"/>
    </row>
  </sheetData>
  <mergeCells count="18">
    <mergeCell ref="T2:T4"/>
    <mergeCell ref="O2:O4"/>
    <mergeCell ref="P2:P4"/>
    <mergeCell ref="Q2:Q4"/>
    <mergeCell ref="R2:R4"/>
    <mergeCell ref="S2:S4"/>
    <mergeCell ref="N2:N4"/>
    <mergeCell ref="B2:B4"/>
    <mergeCell ref="C2:C4"/>
    <mergeCell ref="D2:D4"/>
    <mergeCell ref="E2:E4"/>
    <mergeCell ref="F2:F4"/>
    <mergeCell ref="H2:H4"/>
    <mergeCell ref="I2:I4"/>
    <mergeCell ref="J2:J4"/>
    <mergeCell ref="K2:K4"/>
    <mergeCell ref="L2:L4"/>
    <mergeCell ref="M2:M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1"/>
  <sheetViews>
    <sheetView tabSelected="1" topLeftCell="A19" workbookViewId="0">
      <selection activeCell="I36" sqref="I36:L36"/>
    </sheetView>
  </sheetViews>
  <sheetFormatPr baseColWidth="10" defaultColWidth="8.88671875" defaultRowHeight="15.6" x14ac:dyDescent="0.3"/>
  <cols>
    <col min="1" max="1" width="9.77734375" style="101" customWidth="1"/>
    <col min="2" max="2" width="15" style="101" customWidth="1"/>
    <col min="3" max="3" width="14" style="101" customWidth="1"/>
    <col min="4" max="4" width="13.33203125" style="101" customWidth="1"/>
    <col min="5" max="5" width="12.21875" style="101" customWidth="1"/>
    <col min="6" max="6" width="15.33203125" style="101" customWidth="1"/>
    <col min="7" max="7" width="17.33203125" style="101" customWidth="1"/>
    <col min="8" max="8" width="16.77734375" style="101" customWidth="1"/>
    <col min="9" max="9" width="15.44140625" style="101" customWidth="1"/>
    <col min="10" max="10" width="16.21875" style="101" customWidth="1"/>
    <col min="11" max="11" width="15.88671875" style="101" customWidth="1"/>
    <col min="12" max="12" width="16.109375" style="101" customWidth="1"/>
    <col min="13" max="13" width="12.109375" style="101" bestFit="1" customWidth="1"/>
    <col min="14" max="14" width="13.109375" style="101" customWidth="1"/>
    <col min="15" max="15" width="12.6640625" style="101" customWidth="1"/>
    <col min="16" max="16" width="3.88671875" style="101" customWidth="1"/>
    <col min="17" max="17" width="21.88671875" style="101" customWidth="1"/>
    <col min="18" max="18" width="14.33203125" style="101" customWidth="1"/>
    <col min="19" max="19" width="12.109375" style="101" bestFit="1" customWidth="1"/>
    <col min="20" max="20" width="11.33203125" style="101" bestFit="1" customWidth="1"/>
    <col min="21" max="21" width="12.33203125" style="101" customWidth="1"/>
    <col min="22" max="22" width="12.21875" style="101" customWidth="1"/>
    <col min="23" max="23" width="8.88671875" style="101"/>
    <col min="24" max="24" width="13.6640625" style="101" customWidth="1"/>
    <col min="25" max="25" width="12.6640625" style="101" customWidth="1"/>
    <col min="26" max="26" width="12.88671875" style="101" customWidth="1"/>
    <col min="27" max="27" width="8.88671875" style="101"/>
    <col min="28" max="28" width="14.6640625" style="101" customWidth="1"/>
    <col min="29" max="29" width="10.5546875" style="101" customWidth="1"/>
    <col min="30" max="30" width="11.88671875" style="101" customWidth="1"/>
    <col min="31" max="31" width="8.88671875" style="101"/>
    <col min="32" max="32" width="12.44140625" style="101" customWidth="1"/>
    <col min="33" max="33" width="13.6640625" style="101" customWidth="1"/>
    <col min="34" max="34" width="11.88671875" style="101" customWidth="1"/>
    <col min="35" max="35" width="12.33203125" style="101" customWidth="1"/>
    <col min="36" max="16384" width="8.88671875" style="101"/>
  </cols>
  <sheetData>
    <row r="1" spans="1:35" x14ac:dyDescent="0.3">
      <c r="A1" s="100" t="s">
        <v>283</v>
      </c>
      <c r="B1" s="100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35" ht="16.2" customHeight="1" x14ac:dyDescent="0.3">
      <c r="A2" s="167"/>
      <c r="B2" s="167" t="s">
        <v>194</v>
      </c>
      <c r="C2" s="157" t="s">
        <v>210</v>
      </c>
      <c r="D2" s="157" t="s">
        <v>211</v>
      </c>
      <c r="E2" s="157" t="s">
        <v>212</v>
      </c>
      <c r="F2" s="157" t="s">
        <v>195</v>
      </c>
      <c r="G2" s="157" t="s">
        <v>282</v>
      </c>
      <c r="H2" s="157" t="s">
        <v>197</v>
      </c>
      <c r="I2" s="157" t="s">
        <v>198</v>
      </c>
      <c r="J2" s="157" t="s">
        <v>199</v>
      </c>
      <c r="K2" s="157" t="s">
        <v>200</v>
      </c>
      <c r="L2" s="157" t="s">
        <v>201</v>
      </c>
      <c r="M2" s="157" t="s">
        <v>237</v>
      </c>
      <c r="N2" s="157" t="s">
        <v>202</v>
      </c>
      <c r="O2" s="163" t="s">
        <v>203</v>
      </c>
      <c r="Q2" s="165" t="s">
        <v>204</v>
      </c>
      <c r="R2" s="159" t="s">
        <v>205</v>
      </c>
      <c r="S2" s="159" t="s">
        <v>207</v>
      </c>
      <c r="T2" s="159" t="s">
        <v>208</v>
      </c>
      <c r="U2" s="159" t="s">
        <v>209</v>
      </c>
      <c r="V2" s="161" t="s">
        <v>206</v>
      </c>
    </row>
    <row r="3" spans="1:35" x14ac:dyDescent="0.3">
      <c r="A3" s="168"/>
      <c r="B3" s="16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64"/>
      <c r="Q3" s="166"/>
      <c r="R3" s="160"/>
      <c r="S3" s="160"/>
      <c r="T3" s="160"/>
      <c r="U3" s="160"/>
      <c r="V3" s="162"/>
    </row>
    <row r="4" spans="1:35" x14ac:dyDescent="0.3">
      <c r="A4" s="168"/>
      <c r="B4" s="16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64"/>
      <c r="Q4" s="166"/>
      <c r="R4" s="160"/>
      <c r="S4" s="160"/>
      <c r="T4" s="160"/>
      <c r="U4" s="160"/>
      <c r="V4" s="16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</row>
    <row r="5" spans="1:35" x14ac:dyDescent="0.3">
      <c r="A5" s="47">
        <v>1985</v>
      </c>
      <c r="B5" s="46">
        <v>9740027</v>
      </c>
      <c r="C5" s="69">
        <v>2061294</v>
      </c>
      <c r="D5" s="48">
        <v>5598300</v>
      </c>
      <c r="E5" s="48">
        <v>0</v>
      </c>
      <c r="F5" s="48">
        <v>0</v>
      </c>
      <c r="G5" s="70">
        <v>4288916</v>
      </c>
      <c r="H5" s="70">
        <v>2430536</v>
      </c>
      <c r="I5" s="70">
        <v>2013189</v>
      </c>
      <c r="J5" s="70">
        <v>109894</v>
      </c>
      <c r="K5" s="70">
        <v>67812</v>
      </c>
      <c r="L5" s="70">
        <v>42082</v>
      </c>
      <c r="M5" s="70">
        <v>307453</v>
      </c>
      <c r="N5" s="49">
        <v>80436</v>
      </c>
      <c r="O5" s="49">
        <v>878845</v>
      </c>
      <c r="P5" s="44"/>
      <c r="Q5" s="49">
        <v>9740027</v>
      </c>
      <c r="R5" s="49">
        <v>1888131</v>
      </c>
      <c r="S5" s="49">
        <v>1731976</v>
      </c>
      <c r="T5" s="49">
        <v>156155</v>
      </c>
      <c r="U5" s="49">
        <v>6519510</v>
      </c>
      <c r="V5" s="49">
        <v>1332386</v>
      </c>
      <c r="X5" s="122"/>
      <c r="Y5" s="69"/>
      <c r="Z5" s="122"/>
      <c r="AA5" s="102"/>
      <c r="AB5" s="122"/>
      <c r="AC5" s="122"/>
      <c r="AD5" s="122"/>
      <c r="AE5" s="102"/>
      <c r="AF5" s="122"/>
      <c r="AG5" s="69"/>
      <c r="AH5" s="122"/>
      <c r="AI5" s="122"/>
    </row>
    <row r="6" spans="1:35" x14ac:dyDescent="0.3">
      <c r="A6" s="47">
        <v>1986</v>
      </c>
      <c r="B6" s="46">
        <v>18208754</v>
      </c>
      <c r="C6" s="46">
        <v>6029228</v>
      </c>
      <c r="D6" s="48">
        <v>6588600</v>
      </c>
      <c r="E6" s="48">
        <v>0</v>
      </c>
      <c r="F6" s="48">
        <v>0</v>
      </c>
      <c r="G6" s="49">
        <v>6178834</v>
      </c>
      <c r="H6" s="49">
        <v>4676724</v>
      </c>
      <c r="I6" s="49">
        <v>4081729</v>
      </c>
      <c r="J6" s="49">
        <v>115453</v>
      </c>
      <c r="K6" s="49">
        <v>67308</v>
      </c>
      <c r="L6" s="49">
        <v>48145</v>
      </c>
      <c r="M6" s="49">
        <v>479542</v>
      </c>
      <c r="N6" s="49">
        <v>222778</v>
      </c>
      <c r="O6" s="49">
        <v>1101190</v>
      </c>
      <c r="P6" s="44"/>
      <c r="Q6" s="49">
        <v>18208754</v>
      </c>
      <c r="R6" s="49">
        <v>3385042</v>
      </c>
      <c r="S6" s="49">
        <v>3065744</v>
      </c>
      <c r="T6" s="49">
        <v>319298</v>
      </c>
      <c r="U6" s="49">
        <v>12062852</v>
      </c>
      <c r="V6" s="49">
        <v>2760860</v>
      </c>
      <c r="X6" s="122"/>
      <c r="Y6" s="69"/>
      <c r="Z6" s="122"/>
      <c r="AA6" s="102"/>
      <c r="AB6" s="122"/>
      <c r="AC6" s="122"/>
      <c r="AD6" s="122"/>
      <c r="AE6" s="102"/>
      <c r="AF6" s="122"/>
      <c r="AG6" s="69"/>
      <c r="AH6" s="122"/>
      <c r="AI6" s="122"/>
    </row>
    <row r="7" spans="1:35" x14ac:dyDescent="0.3">
      <c r="A7" s="47">
        <v>1987</v>
      </c>
      <c r="B7" s="46">
        <v>49985666</v>
      </c>
      <c r="C7" s="46">
        <v>28814046</v>
      </c>
      <c r="D7" s="48">
        <v>13039800</v>
      </c>
      <c r="E7" s="48">
        <v>0</v>
      </c>
      <c r="F7" s="48">
        <v>0</v>
      </c>
      <c r="G7" s="49">
        <v>13173889</v>
      </c>
      <c r="H7" s="49">
        <v>4692413</v>
      </c>
      <c r="I7" s="49">
        <v>3646028</v>
      </c>
      <c r="J7" s="49">
        <v>110183</v>
      </c>
      <c r="K7" s="49">
        <v>64219</v>
      </c>
      <c r="L7" s="49">
        <v>45964</v>
      </c>
      <c r="M7" s="49">
        <v>936202</v>
      </c>
      <c r="N7" s="49">
        <v>549574</v>
      </c>
      <c r="O7" s="49">
        <v>2755744</v>
      </c>
      <c r="P7" s="44"/>
      <c r="Q7" s="49">
        <v>49985666</v>
      </c>
      <c r="R7" s="49">
        <v>8065284</v>
      </c>
      <c r="S7" s="49">
        <v>7318490</v>
      </c>
      <c r="T7" s="49">
        <v>746794</v>
      </c>
      <c r="U7" s="49">
        <v>31933721</v>
      </c>
      <c r="V7" s="49">
        <v>9986661</v>
      </c>
      <c r="X7" s="122"/>
      <c r="Y7" s="69"/>
      <c r="Z7" s="122"/>
      <c r="AA7" s="102"/>
      <c r="AB7" s="122"/>
      <c r="AC7" s="122"/>
      <c r="AD7" s="122"/>
      <c r="AE7" s="102"/>
      <c r="AF7" s="122"/>
      <c r="AG7" s="69"/>
      <c r="AH7" s="122"/>
      <c r="AI7" s="122"/>
    </row>
    <row r="8" spans="1:35" x14ac:dyDescent="0.3">
      <c r="A8" s="47">
        <v>1988</v>
      </c>
      <c r="B8" s="46">
        <v>55857305</v>
      </c>
      <c r="C8" s="46">
        <v>14551411</v>
      </c>
      <c r="D8" s="48">
        <v>6379400</v>
      </c>
      <c r="E8" s="48">
        <v>0</v>
      </c>
      <c r="F8" s="48">
        <v>0</v>
      </c>
      <c r="G8" s="49">
        <v>22137559</v>
      </c>
      <c r="H8" s="49">
        <v>13958190</v>
      </c>
      <c r="I8" s="49">
        <v>11208361</v>
      </c>
      <c r="J8" s="49">
        <v>966391</v>
      </c>
      <c r="K8" s="49">
        <v>803737</v>
      </c>
      <c r="L8" s="49">
        <v>162654</v>
      </c>
      <c r="M8" s="49">
        <v>1783438</v>
      </c>
      <c r="N8" s="49">
        <v>531091</v>
      </c>
      <c r="O8" s="49">
        <v>4679054</v>
      </c>
      <c r="P8" s="44"/>
      <c r="Q8" s="49">
        <v>55857305</v>
      </c>
      <c r="R8" s="49">
        <v>14522268</v>
      </c>
      <c r="S8" s="49">
        <v>13160705</v>
      </c>
      <c r="T8" s="49">
        <v>1361563</v>
      </c>
      <c r="U8" s="49">
        <v>27237722</v>
      </c>
      <c r="V8" s="49">
        <v>14097315</v>
      </c>
      <c r="X8" s="122"/>
      <c r="Y8" s="69"/>
      <c r="Z8" s="122"/>
      <c r="AA8" s="102"/>
      <c r="AB8" s="122"/>
      <c r="AC8" s="122"/>
      <c r="AD8" s="122"/>
      <c r="AE8" s="102"/>
      <c r="AF8" s="122"/>
      <c r="AG8" s="69"/>
      <c r="AH8" s="122"/>
      <c r="AI8" s="122"/>
    </row>
    <row r="9" spans="1:35" x14ac:dyDescent="0.3">
      <c r="A9" s="47">
        <v>1989</v>
      </c>
      <c r="B9" s="46">
        <v>67148617</v>
      </c>
      <c r="C9" s="46">
        <v>17484476</v>
      </c>
      <c r="D9" s="48">
        <v>6620400</v>
      </c>
      <c r="E9" s="48">
        <v>0</v>
      </c>
      <c r="F9" s="48">
        <v>0</v>
      </c>
      <c r="G9" s="49">
        <v>35101790</v>
      </c>
      <c r="H9" s="49">
        <v>7660691</v>
      </c>
      <c r="I9" s="49">
        <v>4382617</v>
      </c>
      <c r="J9" s="49">
        <v>121710</v>
      </c>
      <c r="K9" s="49">
        <v>100491</v>
      </c>
      <c r="L9" s="49">
        <v>21219</v>
      </c>
      <c r="M9" s="49">
        <v>3156364</v>
      </c>
      <c r="N9" s="49">
        <v>627644</v>
      </c>
      <c r="O9" s="49">
        <v>6274016</v>
      </c>
      <c r="P9" s="44"/>
      <c r="Q9" s="49">
        <v>67148617</v>
      </c>
      <c r="R9" s="49">
        <v>19660245</v>
      </c>
      <c r="S9" s="49">
        <v>17992140</v>
      </c>
      <c r="T9" s="49">
        <v>1668105</v>
      </c>
      <c r="U9" s="49">
        <v>30308874</v>
      </c>
      <c r="V9" s="49">
        <v>17179498</v>
      </c>
      <c r="X9" s="122"/>
      <c r="Y9" s="69"/>
      <c r="Z9" s="122"/>
      <c r="AA9" s="102"/>
      <c r="AB9" s="122"/>
      <c r="AC9" s="122"/>
      <c r="AD9" s="122"/>
      <c r="AE9" s="102"/>
      <c r="AF9" s="122"/>
      <c r="AG9" s="69"/>
      <c r="AH9" s="122"/>
      <c r="AI9" s="122"/>
    </row>
    <row r="10" spans="1:35" x14ac:dyDescent="0.3">
      <c r="A10" s="47">
        <v>1990</v>
      </c>
      <c r="B10" s="46">
        <v>89685755</v>
      </c>
      <c r="C10" s="46">
        <v>29949711</v>
      </c>
      <c r="D10" s="48">
        <v>10168300</v>
      </c>
      <c r="E10" s="48">
        <v>0</v>
      </c>
      <c r="F10" s="48">
        <v>0</v>
      </c>
      <c r="G10" s="49">
        <v>39978811</v>
      </c>
      <c r="H10" s="49">
        <v>11272155</v>
      </c>
      <c r="I10" s="49">
        <v>4905090</v>
      </c>
      <c r="J10" s="49">
        <v>569244</v>
      </c>
      <c r="K10" s="49">
        <v>532480</v>
      </c>
      <c r="L10" s="49">
        <v>36764</v>
      </c>
      <c r="M10" s="49">
        <v>5797821</v>
      </c>
      <c r="N10" s="49">
        <v>718932</v>
      </c>
      <c r="O10" s="49">
        <v>7766146</v>
      </c>
      <c r="P10" s="44"/>
      <c r="Q10" s="49">
        <v>89685755</v>
      </c>
      <c r="R10" s="49">
        <v>27077501</v>
      </c>
      <c r="S10" s="49">
        <v>24603553</v>
      </c>
      <c r="T10" s="49">
        <v>2473948</v>
      </c>
      <c r="U10" s="49">
        <v>38951593</v>
      </c>
      <c r="V10" s="49">
        <v>23656661</v>
      </c>
      <c r="X10" s="122"/>
      <c r="Y10" s="69"/>
      <c r="Z10" s="122"/>
      <c r="AA10" s="102"/>
      <c r="AB10" s="122"/>
      <c r="AC10" s="122"/>
      <c r="AD10" s="122"/>
      <c r="AE10" s="102"/>
      <c r="AF10" s="122"/>
      <c r="AG10" s="69"/>
      <c r="AH10" s="122"/>
      <c r="AI10" s="122"/>
    </row>
    <row r="11" spans="1:35" x14ac:dyDescent="0.3">
      <c r="A11" s="47">
        <v>1991</v>
      </c>
      <c r="B11" s="46">
        <v>109570906</v>
      </c>
      <c r="C11" s="46">
        <v>53885609</v>
      </c>
      <c r="D11" s="48">
        <v>17546600</v>
      </c>
      <c r="E11" s="48">
        <v>0</v>
      </c>
      <c r="F11" s="48">
        <v>0</v>
      </c>
      <c r="G11" s="49">
        <v>34667896</v>
      </c>
      <c r="H11" s="49">
        <v>11126801</v>
      </c>
      <c r="I11" s="49">
        <v>40</v>
      </c>
      <c r="J11" s="49">
        <v>1251413</v>
      </c>
      <c r="K11" s="49">
        <v>1217552</v>
      </c>
      <c r="L11" s="49">
        <v>33861</v>
      </c>
      <c r="M11" s="49">
        <v>9875348</v>
      </c>
      <c r="N11" s="49">
        <v>763005</v>
      </c>
      <c r="O11" s="49">
        <v>9127595</v>
      </c>
      <c r="P11" s="44"/>
      <c r="Q11" s="49">
        <v>109570906</v>
      </c>
      <c r="R11" s="49">
        <v>36171727</v>
      </c>
      <c r="S11" s="49">
        <v>32417777</v>
      </c>
      <c r="T11" s="49">
        <v>3753950</v>
      </c>
      <c r="U11" s="49">
        <v>45659102</v>
      </c>
      <c r="V11" s="49">
        <v>27740077</v>
      </c>
      <c r="X11" s="122"/>
      <c r="Y11" s="69"/>
      <c r="Z11" s="122"/>
      <c r="AA11" s="102"/>
      <c r="AB11" s="122"/>
      <c r="AC11" s="122"/>
      <c r="AD11" s="122"/>
      <c r="AE11" s="102"/>
      <c r="AF11" s="122"/>
      <c r="AG11" s="69"/>
      <c r="AH11" s="122"/>
      <c r="AI11" s="122"/>
    </row>
    <row r="12" spans="1:35" x14ac:dyDescent="0.3">
      <c r="A12" s="47">
        <v>1992</v>
      </c>
      <c r="B12" s="46">
        <v>115653708</v>
      </c>
      <c r="C12" s="46">
        <v>57803443</v>
      </c>
      <c r="D12" s="48">
        <v>18554100</v>
      </c>
      <c r="E12" s="48">
        <v>0</v>
      </c>
      <c r="F12" s="48">
        <v>0</v>
      </c>
      <c r="G12" s="49">
        <v>30123295</v>
      </c>
      <c r="H12" s="49">
        <v>17036439</v>
      </c>
      <c r="I12" s="49">
        <v>40</v>
      </c>
      <c r="J12" s="49">
        <v>2413087</v>
      </c>
      <c r="K12" s="49">
        <v>2400466</v>
      </c>
      <c r="L12" s="49">
        <v>12621</v>
      </c>
      <c r="M12" s="49">
        <v>14623312</v>
      </c>
      <c r="N12" s="49">
        <v>948386</v>
      </c>
      <c r="O12" s="49">
        <v>9742145</v>
      </c>
      <c r="P12" s="44"/>
      <c r="Q12" s="49">
        <v>115653708</v>
      </c>
      <c r="R12" s="49">
        <v>42015433</v>
      </c>
      <c r="S12" s="49">
        <v>38013353</v>
      </c>
      <c r="T12" s="49">
        <v>4002080</v>
      </c>
      <c r="U12" s="49">
        <v>41606471</v>
      </c>
      <c r="V12" s="49">
        <v>32031804</v>
      </c>
      <c r="X12" s="122"/>
      <c r="Y12" s="69"/>
      <c r="Z12" s="122"/>
      <c r="AA12" s="102"/>
      <c r="AB12" s="122"/>
      <c r="AC12" s="122"/>
      <c r="AD12" s="122"/>
      <c r="AE12" s="102"/>
      <c r="AF12" s="122"/>
      <c r="AG12" s="69"/>
      <c r="AH12" s="122"/>
      <c r="AI12" s="122"/>
    </row>
    <row r="13" spans="1:35" x14ac:dyDescent="0.3">
      <c r="A13" s="47">
        <v>1993</v>
      </c>
      <c r="B13" s="46">
        <v>125259397</v>
      </c>
      <c r="C13" s="46">
        <v>76211021</v>
      </c>
      <c r="D13" s="48">
        <v>24537500</v>
      </c>
      <c r="E13" s="48">
        <v>0</v>
      </c>
      <c r="F13" s="48">
        <v>0</v>
      </c>
      <c r="G13" s="49">
        <v>9864534</v>
      </c>
      <c r="H13" s="49">
        <v>24863396</v>
      </c>
      <c r="I13" s="49">
        <v>40</v>
      </c>
      <c r="J13" s="49">
        <v>3636467</v>
      </c>
      <c r="K13" s="49">
        <v>2826789</v>
      </c>
      <c r="L13" s="49">
        <v>809678</v>
      </c>
      <c r="M13" s="49">
        <v>21226889</v>
      </c>
      <c r="N13" s="49">
        <v>1005664</v>
      </c>
      <c r="O13" s="49">
        <v>13314782</v>
      </c>
      <c r="P13" s="44"/>
      <c r="Q13" s="49">
        <v>125259397</v>
      </c>
      <c r="R13" s="49">
        <v>47192859</v>
      </c>
      <c r="S13" s="49">
        <v>43230687</v>
      </c>
      <c r="T13" s="49">
        <v>3962172</v>
      </c>
      <c r="U13" s="49">
        <v>44210515</v>
      </c>
      <c r="V13" s="49">
        <v>33856023</v>
      </c>
      <c r="X13" s="122"/>
      <c r="Y13" s="69"/>
      <c r="Z13" s="122"/>
      <c r="AA13" s="102"/>
      <c r="AB13" s="122"/>
      <c r="AC13" s="122"/>
      <c r="AD13" s="122"/>
      <c r="AE13" s="102"/>
      <c r="AF13" s="122"/>
      <c r="AG13" s="69"/>
      <c r="AH13" s="122"/>
      <c r="AI13" s="122"/>
    </row>
    <row r="14" spans="1:35" x14ac:dyDescent="0.3">
      <c r="A14" s="47">
        <v>1994</v>
      </c>
      <c r="B14" s="46">
        <v>192420667</v>
      </c>
      <c r="C14" s="46">
        <v>32739200</v>
      </c>
      <c r="D14" s="48">
        <v>6148207</v>
      </c>
      <c r="E14" s="48">
        <v>0</v>
      </c>
      <c r="F14" s="48">
        <v>0</v>
      </c>
      <c r="G14" s="49">
        <v>0</v>
      </c>
      <c r="H14" s="49">
        <v>83426477</v>
      </c>
      <c r="I14" s="49">
        <v>0</v>
      </c>
      <c r="J14" s="49">
        <v>45383122</v>
      </c>
      <c r="K14" s="49">
        <v>4368472</v>
      </c>
      <c r="L14" s="49">
        <v>41014650</v>
      </c>
      <c r="M14" s="49">
        <v>38043355</v>
      </c>
      <c r="N14" s="49">
        <v>1750326</v>
      </c>
      <c r="O14" s="49">
        <v>16800101</v>
      </c>
      <c r="P14" s="44"/>
      <c r="Q14" s="49">
        <v>192420667</v>
      </c>
      <c r="R14" s="49">
        <v>56920386</v>
      </c>
      <c r="S14" s="49">
        <v>51857760</v>
      </c>
      <c r="T14" s="49">
        <v>5062626</v>
      </c>
      <c r="U14" s="49">
        <v>106944969</v>
      </c>
      <c r="V14" s="49">
        <v>28555312</v>
      </c>
      <c r="X14" s="122"/>
      <c r="Y14" s="69"/>
      <c r="Z14" s="122"/>
      <c r="AA14" s="102"/>
      <c r="AB14" s="122"/>
      <c r="AC14" s="122"/>
      <c r="AD14" s="122"/>
      <c r="AE14" s="102"/>
      <c r="AF14" s="122"/>
      <c r="AG14" s="69"/>
      <c r="AH14" s="122"/>
      <c r="AI14" s="122"/>
    </row>
    <row r="15" spans="1:35" x14ac:dyDescent="0.3">
      <c r="A15" s="47">
        <v>1995</v>
      </c>
      <c r="B15" s="46">
        <v>294737877</v>
      </c>
      <c r="C15" s="46">
        <v>120300736</v>
      </c>
      <c r="D15" s="48">
        <v>15741019</v>
      </c>
      <c r="E15" s="48">
        <v>0</v>
      </c>
      <c r="F15" s="48">
        <v>0</v>
      </c>
      <c r="G15" s="49">
        <v>13212032</v>
      </c>
      <c r="H15" s="49">
        <v>123021648</v>
      </c>
      <c r="I15" s="49">
        <v>0</v>
      </c>
      <c r="J15" s="49">
        <v>45020387</v>
      </c>
      <c r="K15" s="49">
        <v>1888740</v>
      </c>
      <c r="L15" s="49">
        <v>43131647</v>
      </c>
      <c r="M15" s="49">
        <v>78001261</v>
      </c>
      <c r="N15" s="49">
        <v>2512836</v>
      </c>
      <c r="O15" s="49">
        <v>35690625</v>
      </c>
      <c r="P15" s="44"/>
      <c r="Q15" s="49">
        <v>294737877</v>
      </c>
      <c r="R15" s="49">
        <v>66808632</v>
      </c>
      <c r="S15" s="49">
        <v>60657871</v>
      </c>
      <c r="T15" s="49">
        <v>6150761</v>
      </c>
      <c r="U15" s="49">
        <v>195123565</v>
      </c>
      <c r="V15" s="49">
        <v>32805680</v>
      </c>
      <c r="X15" s="122"/>
      <c r="Y15" s="69"/>
      <c r="Z15" s="122"/>
      <c r="AA15" s="102"/>
      <c r="AB15" s="122"/>
      <c r="AC15" s="122"/>
      <c r="AD15" s="122"/>
      <c r="AE15" s="102"/>
      <c r="AF15" s="122"/>
      <c r="AG15" s="69"/>
      <c r="AH15" s="122"/>
      <c r="AI15" s="122"/>
    </row>
    <row r="16" spans="1:35" x14ac:dyDescent="0.3">
      <c r="A16" s="47">
        <v>1996</v>
      </c>
      <c r="B16" s="46">
        <v>279952890</v>
      </c>
      <c r="C16" s="46">
        <v>137803802</v>
      </c>
      <c r="D16" s="48">
        <v>17509346</v>
      </c>
      <c r="E16" s="48">
        <v>0</v>
      </c>
      <c r="F16" s="48">
        <v>0</v>
      </c>
      <c r="G16" s="49">
        <v>10488392</v>
      </c>
      <c r="H16" s="49">
        <v>82195305</v>
      </c>
      <c r="I16" s="49">
        <v>0</v>
      </c>
      <c r="J16" s="49">
        <v>11868362</v>
      </c>
      <c r="K16" s="49">
        <v>367514</v>
      </c>
      <c r="L16" s="49">
        <v>11500848</v>
      </c>
      <c r="M16" s="49">
        <v>70326943</v>
      </c>
      <c r="N16" s="49">
        <v>2413875</v>
      </c>
      <c r="O16" s="49">
        <v>47051516</v>
      </c>
      <c r="P16" s="44"/>
      <c r="Q16" s="49">
        <v>279952890</v>
      </c>
      <c r="R16" s="49">
        <v>83991071</v>
      </c>
      <c r="S16" s="49">
        <v>74088699</v>
      </c>
      <c r="T16" s="49">
        <v>9902372</v>
      </c>
      <c r="U16" s="49">
        <v>154931148</v>
      </c>
      <c r="V16" s="49">
        <v>41030671</v>
      </c>
      <c r="X16" s="122"/>
      <c r="Y16" s="69"/>
      <c r="Z16" s="122"/>
      <c r="AA16" s="102"/>
      <c r="AB16" s="122"/>
      <c r="AC16" s="122"/>
      <c r="AD16" s="122"/>
      <c r="AE16" s="102"/>
      <c r="AF16" s="122"/>
      <c r="AG16" s="69"/>
      <c r="AH16" s="122"/>
      <c r="AI16" s="122"/>
    </row>
    <row r="17" spans="1:35" x14ac:dyDescent="0.3">
      <c r="A17" s="47">
        <v>1997</v>
      </c>
      <c r="B17" s="46">
        <v>372664211</v>
      </c>
      <c r="C17" s="46">
        <v>225930120</v>
      </c>
      <c r="D17" s="48">
        <v>28002890</v>
      </c>
      <c r="E17" s="48">
        <v>232822471</v>
      </c>
      <c r="F17" s="48">
        <v>-6892351</v>
      </c>
      <c r="G17" s="49">
        <v>0</v>
      </c>
      <c r="H17" s="49">
        <v>83247639</v>
      </c>
      <c r="I17" s="49">
        <v>0</v>
      </c>
      <c r="J17" s="49">
        <v>2180878</v>
      </c>
      <c r="K17" s="49">
        <v>304347</v>
      </c>
      <c r="L17" s="49">
        <v>1876531</v>
      </c>
      <c r="M17" s="49">
        <v>81066761</v>
      </c>
      <c r="N17" s="49">
        <v>2481543</v>
      </c>
      <c r="O17" s="49">
        <v>61004909</v>
      </c>
      <c r="P17" s="44"/>
      <c r="Q17" s="49">
        <v>372664211</v>
      </c>
      <c r="R17" s="49">
        <v>108735629</v>
      </c>
      <c r="S17" s="49">
        <v>94195615</v>
      </c>
      <c r="T17" s="49">
        <v>14540014</v>
      </c>
      <c r="U17" s="49">
        <v>215577159</v>
      </c>
      <c r="V17" s="49">
        <v>48351423</v>
      </c>
      <c r="X17" s="122"/>
      <c r="Y17" s="69"/>
      <c r="Z17" s="122"/>
      <c r="AA17" s="102"/>
      <c r="AB17" s="122"/>
      <c r="AC17" s="122"/>
      <c r="AD17" s="122"/>
      <c r="AE17" s="102"/>
      <c r="AF17" s="122"/>
      <c r="AG17" s="69"/>
      <c r="AH17" s="122"/>
      <c r="AI17" s="122"/>
    </row>
    <row r="18" spans="1:35" x14ac:dyDescent="0.3">
      <c r="A18" s="47">
        <v>1998</v>
      </c>
      <c r="B18" s="46">
        <v>474493936</v>
      </c>
      <c r="C18" s="46">
        <v>298272664</v>
      </c>
      <c r="D18" s="48">
        <v>30139816</v>
      </c>
      <c r="E18" s="48">
        <v>315378656</v>
      </c>
      <c r="F18" s="48">
        <v>-17105993</v>
      </c>
      <c r="G18" s="49">
        <v>0</v>
      </c>
      <c r="H18" s="49">
        <v>94491236</v>
      </c>
      <c r="I18" s="49">
        <v>0</v>
      </c>
      <c r="J18" s="49">
        <v>694969</v>
      </c>
      <c r="K18" s="49">
        <v>266651</v>
      </c>
      <c r="L18" s="49">
        <v>428318</v>
      </c>
      <c r="M18" s="49">
        <v>93796267</v>
      </c>
      <c r="N18" s="49">
        <v>3697982</v>
      </c>
      <c r="O18" s="49">
        <v>78032054</v>
      </c>
      <c r="P18" s="44"/>
      <c r="Q18" s="49">
        <v>474493936</v>
      </c>
      <c r="R18" s="49">
        <v>131108754</v>
      </c>
      <c r="S18" s="49">
        <v>115933874</v>
      </c>
      <c r="T18" s="49">
        <v>15174880</v>
      </c>
      <c r="U18" s="49">
        <v>255205718</v>
      </c>
      <c r="V18" s="49">
        <v>88179464</v>
      </c>
      <c r="X18" s="122"/>
      <c r="Y18" s="69"/>
      <c r="Z18" s="122"/>
      <c r="AA18" s="102"/>
      <c r="AB18" s="122"/>
      <c r="AC18" s="122"/>
      <c r="AD18" s="122"/>
      <c r="AE18" s="102"/>
      <c r="AF18" s="122"/>
      <c r="AG18" s="69"/>
      <c r="AH18" s="122"/>
      <c r="AI18" s="122"/>
    </row>
    <row r="19" spans="1:35" x14ac:dyDescent="0.3">
      <c r="A19" s="47">
        <v>1999</v>
      </c>
      <c r="B19" s="46">
        <v>581613555</v>
      </c>
      <c r="C19" s="46">
        <v>291924668</v>
      </c>
      <c r="D19" s="48">
        <v>30733442</v>
      </c>
      <c r="E19" s="48">
        <v>302352571</v>
      </c>
      <c r="F19" s="48">
        <v>-10427903</v>
      </c>
      <c r="G19" s="49">
        <v>0</v>
      </c>
      <c r="H19" s="49">
        <v>196201266</v>
      </c>
      <c r="I19" s="49">
        <v>0</v>
      </c>
      <c r="J19" s="49">
        <v>96275066</v>
      </c>
      <c r="K19" s="49">
        <v>105889</v>
      </c>
      <c r="L19" s="49">
        <v>96169177</v>
      </c>
      <c r="M19" s="49">
        <v>99926200</v>
      </c>
      <c r="N19" s="49">
        <v>3547936</v>
      </c>
      <c r="O19" s="49">
        <v>89939685</v>
      </c>
      <c r="P19" s="44"/>
      <c r="Q19" s="49">
        <v>581613555</v>
      </c>
      <c r="R19" s="49">
        <v>188718250</v>
      </c>
      <c r="S19" s="49">
        <v>164195279</v>
      </c>
      <c r="T19" s="49">
        <v>24522971</v>
      </c>
      <c r="U19" s="49">
        <v>329025887</v>
      </c>
      <c r="V19" s="49">
        <v>63869418</v>
      </c>
      <c r="X19" s="122"/>
      <c r="Y19" s="69"/>
      <c r="Z19" s="122"/>
      <c r="AA19" s="102"/>
      <c r="AB19" s="122"/>
      <c r="AC19" s="122"/>
      <c r="AD19" s="122"/>
      <c r="AE19" s="102"/>
      <c r="AF19" s="122"/>
      <c r="AG19" s="69"/>
      <c r="AH19" s="122"/>
      <c r="AI19" s="122"/>
    </row>
    <row r="20" spans="1:35" x14ac:dyDescent="0.3">
      <c r="A20" s="56">
        <v>2000</v>
      </c>
      <c r="B20" s="54">
        <v>619568785</v>
      </c>
      <c r="C20" s="54">
        <v>322456082</v>
      </c>
      <c r="D20" s="57">
        <v>33554921</v>
      </c>
      <c r="E20" s="57">
        <v>341966296</v>
      </c>
      <c r="F20" s="57">
        <v>-19510214</v>
      </c>
      <c r="G20" s="58">
        <v>0</v>
      </c>
      <c r="H20" s="58">
        <v>197871321</v>
      </c>
      <c r="I20" s="58">
        <v>0</v>
      </c>
      <c r="J20" s="58">
        <v>95116318</v>
      </c>
      <c r="K20" s="58">
        <v>4946786</v>
      </c>
      <c r="L20" s="58">
        <v>90169532</v>
      </c>
      <c r="M20" s="58">
        <v>102755003</v>
      </c>
      <c r="N20" s="58">
        <v>3201303</v>
      </c>
      <c r="O20" s="58">
        <v>96040079</v>
      </c>
      <c r="P20" s="44"/>
      <c r="Q20" s="58">
        <v>619568785</v>
      </c>
      <c r="R20" s="58">
        <v>208879867</v>
      </c>
      <c r="S20" s="58">
        <v>182016173</v>
      </c>
      <c r="T20" s="58">
        <v>26863694</v>
      </c>
      <c r="U20" s="58">
        <v>349559090</v>
      </c>
      <c r="V20" s="58">
        <v>61129828</v>
      </c>
      <c r="X20" s="122"/>
      <c r="Y20" s="69"/>
      <c r="Z20" s="122"/>
      <c r="AA20" s="102"/>
      <c r="AB20" s="122"/>
      <c r="AC20" s="122"/>
      <c r="AD20" s="122"/>
      <c r="AE20" s="102"/>
      <c r="AF20" s="122"/>
      <c r="AG20" s="123"/>
      <c r="AH20" s="122"/>
      <c r="AI20" s="122"/>
    </row>
    <row r="21" spans="1:35" x14ac:dyDescent="0.3">
      <c r="Y21" s="44"/>
    </row>
    <row r="22" spans="1:35" ht="19.2" customHeight="1" x14ac:dyDescent="0.3">
      <c r="A22" s="169" t="s">
        <v>292</v>
      </c>
      <c r="B22" s="169"/>
      <c r="C22" s="169"/>
      <c r="D22" s="169"/>
      <c r="E22" s="116"/>
      <c r="F22" s="169" t="s">
        <v>293</v>
      </c>
      <c r="G22" s="169"/>
      <c r="H22" s="169"/>
      <c r="I22" s="169"/>
      <c r="J22" s="169"/>
      <c r="K22" s="169"/>
      <c r="L22" s="169"/>
      <c r="Y22" s="44"/>
    </row>
    <row r="23" spans="1:35" x14ac:dyDescent="0.3">
      <c r="A23" s="170"/>
      <c r="B23" s="170" t="s">
        <v>291</v>
      </c>
      <c r="C23" s="170" t="s">
        <v>290</v>
      </c>
      <c r="D23" s="170" t="s">
        <v>289</v>
      </c>
      <c r="E23" s="113"/>
      <c r="F23" s="170" t="s">
        <v>288</v>
      </c>
      <c r="G23" s="170" t="s">
        <v>220</v>
      </c>
      <c r="H23" s="170" t="s">
        <v>287</v>
      </c>
      <c r="I23" s="170" t="s">
        <v>196</v>
      </c>
      <c r="J23" s="170" t="s">
        <v>286</v>
      </c>
      <c r="K23" s="170" t="s">
        <v>285</v>
      </c>
      <c r="L23" s="170" t="s">
        <v>284</v>
      </c>
      <c r="Y23" s="44"/>
    </row>
    <row r="24" spans="1:35" x14ac:dyDescent="0.3">
      <c r="A24" s="171"/>
      <c r="B24" s="171"/>
      <c r="C24" s="171"/>
      <c r="D24" s="171"/>
      <c r="E24" s="113"/>
      <c r="F24" s="171"/>
      <c r="G24" s="171"/>
      <c r="H24" s="171"/>
      <c r="I24" s="171"/>
      <c r="J24" s="171"/>
      <c r="K24" s="171"/>
      <c r="L24" s="171"/>
    </row>
    <row r="25" spans="1:35" x14ac:dyDescent="0.3">
      <c r="A25" s="47">
        <v>1985</v>
      </c>
      <c r="B25" s="49">
        <v>2741031</v>
      </c>
      <c r="C25" s="49">
        <v>1888131</v>
      </c>
      <c r="D25" s="49">
        <v>852900</v>
      </c>
      <c r="E25" s="112"/>
      <c r="F25" s="49">
        <v>2741031</v>
      </c>
      <c r="G25" s="49">
        <v>2061294</v>
      </c>
      <c r="H25" s="49">
        <v>679737</v>
      </c>
      <c r="I25" s="49">
        <v>4288916</v>
      </c>
      <c r="J25" s="49">
        <v>2010907</v>
      </c>
      <c r="K25" s="49">
        <v>-2855019</v>
      </c>
      <c r="L25" s="49">
        <f>H25-I25-J25-K25</f>
        <v>-2765067</v>
      </c>
    </row>
    <row r="26" spans="1:35" x14ac:dyDescent="0.3">
      <c r="A26" s="47">
        <v>1986</v>
      </c>
      <c r="B26" s="49">
        <v>5423915</v>
      </c>
      <c r="C26" s="49">
        <v>3385042</v>
      </c>
      <c r="D26" s="49">
        <v>2038873</v>
      </c>
      <c r="E26" s="112"/>
      <c r="F26" s="49">
        <v>5423915</v>
      </c>
      <c r="G26" s="49">
        <v>6029228</v>
      </c>
      <c r="H26" s="49">
        <v>-605313</v>
      </c>
      <c r="I26" s="49">
        <v>6178834</v>
      </c>
      <c r="J26" s="49">
        <v>4056239</v>
      </c>
      <c r="K26" s="49">
        <v>-2904663</v>
      </c>
      <c r="L26" s="49">
        <f t="shared" ref="L26:L40" si="0">H26-I26-J26-K26</f>
        <v>-7935723</v>
      </c>
    </row>
    <row r="27" spans="1:35" x14ac:dyDescent="0.3">
      <c r="A27" s="47">
        <v>1987</v>
      </c>
      <c r="B27" s="49">
        <v>11030937</v>
      </c>
      <c r="C27" s="49">
        <v>8065284</v>
      </c>
      <c r="D27" s="49">
        <v>2965653</v>
      </c>
      <c r="E27" s="112"/>
      <c r="F27" s="49">
        <v>11030937</v>
      </c>
      <c r="G27" s="49">
        <v>28814046</v>
      </c>
      <c r="H27" s="49">
        <v>-17783109</v>
      </c>
      <c r="I27" s="49">
        <v>13173889</v>
      </c>
      <c r="J27" s="49">
        <v>-1957876</v>
      </c>
      <c r="K27" s="49">
        <v>-3262007</v>
      </c>
      <c r="L27" s="49">
        <f t="shared" si="0"/>
        <v>-25737115</v>
      </c>
    </row>
    <row r="28" spans="1:35" x14ac:dyDescent="0.3">
      <c r="A28" s="47">
        <v>1988</v>
      </c>
      <c r="B28" s="49">
        <v>17514268</v>
      </c>
      <c r="C28" s="49">
        <v>14522268</v>
      </c>
      <c r="D28" s="49">
        <v>2992000</v>
      </c>
      <c r="E28" s="112"/>
      <c r="F28" s="49">
        <v>17514268</v>
      </c>
      <c r="G28" s="49">
        <v>14551411</v>
      </c>
      <c r="H28" s="49">
        <v>2962857</v>
      </c>
      <c r="I28" s="49">
        <v>22137559</v>
      </c>
      <c r="J28" s="49">
        <v>10519644</v>
      </c>
      <c r="K28" s="49">
        <v>-1978020</v>
      </c>
      <c r="L28" s="49">
        <f t="shared" si="0"/>
        <v>-27716326</v>
      </c>
    </row>
    <row r="29" spans="1:35" x14ac:dyDescent="0.3">
      <c r="A29" s="47">
        <v>1989</v>
      </c>
      <c r="B29" s="49">
        <v>22224545</v>
      </c>
      <c r="C29" s="49">
        <v>19660245</v>
      </c>
      <c r="D29" s="49">
        <v>2564300</v>
      </c>
      <c r="E29" s="112"/>
      <c r="F29" s="49">
        <v>22224545</v>
      </c>
      <c r="G29" s="49">
        <v>17484476</v>
      </c>
      <c r="H29" s="49">
        <v>4740069</v>
      </c>
      <c r="I29" s="49">
        <v>35101790</v>
      </c>
      <c r="J29" s="49">
        <v>3594135</v>
      </c>
      <c r="K29" s="49">
        <v>-223971</v>
      </c>
      <c r="L29" s="49">
        <f t="shared" si="0"/>
        <v>-33731885</v>
      </c>
    </row>
    <row r="30" spans="1:35" x14ac:dyDescent="0.3">
      <c r="A30" s="47">
        <v>1990</v>
      </c>
      <c r="B30" s="49">
        <v>30121201</v>
      </c>
      <c r="C30" s="49">
        <v>27077501</v>
      </c>
      <c r="D30" s="49">
        <v>3043700</v>
      </c>
      <c r="E30" s="112"/>
      <c r="F30" s="49">
        <v>30121201</v>
      </c>
      <c r="G30" s="49">
        <v>29949711</v>
      </c>
      <c r="H30" s="49">
        <v>171490</v>
      </c>
      <c r="I30" s="49">
        <v>39978811</v>
      </c>
      <c r="J30" s="49">
        <v>925501</v>
      </c>
      <c r="K30" s="49">
        <v>177967</v>
      </c>
      <c r="L30" s="49">
        <f t="shared" si="0"/>
        <v>-40910789</v>
      </c>
    </row>
    <row r="31" spans="1:35" x14ac:dyDescent="0.3">
      <c r="A31" s="47">
        <v>1991</v>
      </c>
      <c r="B31" s="49">
        <v>38581127</v>
      </c>
      <c r="C31" s="49">
        <v>36171727</v>
      </c>
      <c r="D31" s="49">
        <v>2409400</v>
      </c>
      <c r="E31" s="112"/>
      <c r="F31" s="49">
        <v>38581127</v>
      </c>
      <c r="G31" s="49">
        <v>53885609</v>
      </c>
      <c r="H31" s="49">
        <v>-15304482</v>
      </c>
      <c r="I31" s="49">
        <v>34667896</v>
      </c>
      <c r="J31" s="49">
        <v>-12871287</v>
      </c>
      <c r="K31" s="49">
        <v>743828</v>
      </c>
      <c r="L31" s="49">
        <f t="shared" si="0"/>
        <v>-37844919</v>
      </c>
    </row>
    <row r="32" spans="1:35" x14ac:dyDescent="0.3">
      <c r="A32" s="47">
        <v>1992</v>
      </c>
      <c r="B32" s="49">
        <v>43972433</v>
      </c>
      <c r="C32" s="49">
        <v>42015433</v>
      </c>
      <c r="D32" s="49">
        <v>1957000</v>
      </c>
      <c r="E32" s="112"/>
      <c r="F32" s="49">
        <v>43972433</v>
      </c>
      <c r="G32" s="49">
        <v>57803443</v>
      </c>
      <c r="H32" s="49">
        <v>-13831010</v>
      </c>
      <c r="I32" s="49">
        <v>30123295</v>
      </c>
      <c r="J32" s="49">
        <v>-14145344</v>
      </c>
      <c r="K32" s="49">
        <v>2078668</v>
      </c>
      <c r="L32" s="49">
        <f t="shared" si="0"/>
        <v>-31887629</v>
      </c>
    </row>
    <row r="33" spans="1:12" x14ac:dyDescent="0.3">
      <c r="A33" s="47">
        <v>1993</v>
      </c>
      <c r="B33" s="49">
        <v>47192881</v>
      </c>
      <c r="C33" s="49">
        <v>47192859</v>
      </c>
      <c r="D33" s="49">
        <v>22</v>
      </c>
      <c r="E33" s="112"/>
      <c r="F33" s="49">
        <v>47192881</v>
      </c>
      <c r="G33" s="49">
        <v>76211021</v>
      </c>
      <c r="H33" s="49">
        <v>-29018140</v>
      </c>
      <c r="I33" s="49">
        <v>9864534</v>
      </c>
      <c r="J33" s="49">
        <v>-18676959</v>
      </c>
      <c r="K33" s="49">
        <v>1827788</v>
      </c>
      <c r="L33" s="49">
        <f t="shared" si="0"/>
        <v>-22033503</v>
      </c>
    </row>
    <row r="34" spans="1:12" x14ac:dyDescent="0.3">
      <c r="A34" s="47">
        <v>1994</v>
      </c>
      <c r="B34" s="49">
        <v>56935497</v>
      </c>
      <c r="C34" s="49">
        <v>56920386</v>
      </c>
      <c r="D34" s="49">
        <v>15111</v>
      </c>
      <c r="E34" s="112"/>
      <c r="F34" s="49">
        <v>56935497</v>
      </c>
      <c r="G34" s="49">
        <v>32739200</v>
      </c>
      <c r="H34" s="49">
        <v>24196297</v>
      </c>
      <c r="I34" s="49">
        <v>0</v>
      </c>
      <c r="J34" s="49">
        <v>-15203123</v>
      </c>
      <c r="K34" s="49">
        <v>43340813</v>
      </c>
      <c r="L34" s="49">
        <f t="shared" si="0"/>
        <v>-3941393</v>
      </c>
    </row>
    <row r="35" spans="1:12" x14ac:dyDescent="0.3">
      <c r="A35" s="47">
        <v>1995</v>
      </c>
      <c r="B35" s="49">
        <v>66808632</v>
      </c>
      <c r="C35" s="49">
        <v>66808632</v>
      </c>
      <c r="D35" s="49">
        <v>0</v>
      </c>
      <c r="E35" s="112"/>
      <c r="F35" s="49">
        <v>66808632</v>
      </c>
      <c r="G35" s="49">
        <v>120300736</v>
      </c>
      <c r="H35" s="49">
        <v>-53492104</v>
      </c>
      <c r="I35" s="49">
        <v>13212032</v>
      </c>
      <c r="J35" s="49">
        <v>-26194362</v>
      </c>
      <c r="K35" s="49">
        <v>34505212</v>
      </c>
      <c r="L35" s="49">
        <f t="shared" si="0"/>
        <v>-75014986</v>
      </c>
    </row>
    <row r="36" spans="1:12" x14ac:dyDescent="0.3">
      <c r="A36" s="47">
        <v>1996</v>
      </c>
      <c r="B36" s="49">
        <v>83991071</v>
      </c>
      <c r="C36" s="49">
        <v>83991071</v>
      </c>
      <c r="D36" s="49">
        <v>0</v>
      </c>
      <c r="E36" s="112"/>
      <c r="F36" s="49">
        <v>83991071</v>
      </c>
      <c r="G36" s="49">
        <v>137803802</v>
      </c>
      <c r="H36" s="49">
        <v>-53812731</v>
      </c>
      <c r="I36" s="49">
        <v>10488392</v>
      </c>
      <c r="J36" s="49">
        <v>-16123737</v>
      </c>
      <c r="K36" s="49">
        <v>-967323</v>
      </c>
      <c r="L36" s="49">
        <f t="shared" si="0"/>
        <v>-47210063</v>
      </c>
    </row>
    <row r="37" spans="1:12" x14ac:dyDescent="0.3">
      <c r="A37" s="47">
        <v>1997</v>
      </c>
      <c r="B37" s="49">
        <v>108891286</v>
      </c>
      <c r="C37" s="49">
        <v>108735629</v>
      </c>
      <c r="D37" s="49">
        <v>155657</v>
      </c>
      <c r="E37" s="112"/>
      <c r="F37" s="49">
        <v>108891286</v>
      </c>
      <c r="G37" s="49">
        <v>225930120</v>
      </c>
      <c r="H37" s="49">
        <v>-117038834</v>
      </c>
      <c r="I37" s="49">
        <v>0</v>
      </c>
      <c r="J37" s="49">
        <v>-46317980</v>
      </c>
      <c r="K37" s="49">
        <v>-26045218</v>
      </c>
      <c r="L37" s="49">
        <f t="shared" si="0"/>
        <v>-44675636</v>
      </c>
    </row>
    <row r="38" spans="1:12" x14ac:dyDescent="0.3">
      <c r="A38" s="47">
        <v>1998</v>
      </c>
      <c r="B38" s="49">
        <v>131527989</v>
      </c>
      <c r="C38" s="49">
        <v>131108754</v>
      </c>
      <c r="D38" s="49">
        <v>419235</v>
      </c>
      <c r="E38" s="112"/>
      <c r="F38" s="49">
        <v>131527989</v>
      </c>
      <c r="G38" s="49">
        <v>298272664</v>
      </c>
      <c r="H38" s="49">
        <v>-166744675</v>
      </c>
      <c r="I38" s="49">
        <v>0</v>
      </c>
      <c r="J38" s="49">
        <v>-63041791</v>
      </c>
      <c r="K38" s="49">
        <v>-56517315</v>
      </c>
      <c r="L38" s="49">
        <f t="shared" si="0"/>
        <v>-47185569</v>
      </c>
    </row>
    <row r="39" spans="1:12" x14ac:dyDescent="0.3">
      <c r="A39" s="47">
        <v>1999</v>
      </c>
      <c r="B39" s="49">
        <v>188718250</v>
      </c>
      <c r="C39" s="49">
        <v>188718250</v>
      </c>
      <c r="D39" s="49">
        <v>0</v>
      </c>
      <c r="E39" s="112"/>
      <c r="F39" s="49">
        <v>188718250</v>
      </c>
      <c r="G39" s="49">
        <v>291924668</v>
      </c>
      <c r="H39" s="49">
        <v>-103206418</v>
      </c>
      <c r="I39" s="49">
        <v>0</v>
      </c>
      <c r="J39" s="49">
        <v>-90189805</v>
      </c>
      <c r="K39" s="49">
        <v>10688995</v>
      </c>
      <c r="L39" s="49">
        <f t="shared" si="0"/>
        <v>-23705608</v>
      </c>
    </row>
    <row r="40" spans="1:12" x14ac:dyDescent="0.3">
      <c r="A40" s="56">
        <v>2000</v>
      </c>
      <c r="B40" s="58">
        <v>208943119</v>
      </c>
      <c r="C40" s="58">
        <v>208879867</v>
      </c>
      <c r="D40" s="58">
        <v>63252</v>
      </c>
      <c r="E40" s="124"/>
      <c r="F40" s="58">
        <v>208943119</v>
      </c>
      <c r="G40" s="58">
        <v>322456082</v>
      </c>
      <c r="H40" s="58">
        <v>-113512963</v>
      </c>
      <c r="I40" s="58">
        <v>0</v>
      </c>
      <c r="J40" s="58">
        <v>-127439038</v>
      </c>
      <c r="K40" s="58">
        <v>48375510</v>
      </c>
      <c r="L40" s="58">
        <f t="shared" si="0"/>
        <v>-34449435</v>
      </c>
    </row>
    <row r="41" spans="1:12" x14ac:dyDescent="0.3">
      <c r="E41" s="115"/>
    </row>
  </sheetData>
  <mergeCells count="34">
    <mergeCell ref="F22:L22"/>
    <mergeCell ref="F23:F24"/>
    <mergeCell ref="G23:G24"/>
    <mergeCell ref="B23:B24"/>
    <mergeCell ref="A23:A24"/>
    <mergeCell ref="C23:C24"/>
    <mergeCell ref="D23:D24"/>
    <mergeCell ref="A22:D22"/>
    <mergeCell ref="K23:K24"/>
    <mergeCell ref="H23:H24"/>
    <mergeCell ref="I23:I24"/>
    <mergeCell ref="J23:J24"/>
    <mergeCell ref="L23:L24"/>
    <mergeCell ref="A2:A4"/>
    <mergeCell ref="B2:B4"/>
    <mergeCell ref="C2:C4"/>
    <mergeCell ref="D2:D4"/>
    <mergeCell ref="E2:E4"/>
    <mergeCell ref="F2:F4"/>
    <mergeCell ref="T2:T4"/>
    <mergeCell ref="U2:U4"/>
    <mergeCell ref="V2:V4"/>
    <mergeCell ref="M2:M4"/>
    <mergeCell ref="N2:N4"/>
    <mergeCell ref="O2:O4"/>
    <mergeCell ref="Q2:Q4"/>
    <mergeCell ref="R2:R4"/>
    <mergeCell ref="S2:S4"/>
    <mergeCell ref="G2:G4"/>
    <mergeCell ref="H2:H4"/>
    <mergeCell ref="I2:I4"/>
    <mergeCell ref="J2:J4"/>
    <mergeCell ref="K2:K4"/>
    <mergeCell ref="L2:L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8"/>
  <sheetViews>
    <sheetView workbookViewId="0">
      <pane xSplit="1" ySplit="4" topLeftCell="H56" activePane="bottomRight" state="frozen"/>
      <selection pane="topRight" activeCell="B1" sqref="B1"/>
      <selection pane="bottomLeft" activeCell="A5" sqref="A5"/>
      <selection pane="bottomRight" activeCell="R66" sqref="R66"/>
    </sheetView>
  </sheetViews>
  <sheetFormatPr baseColWidth="10" defaultRowHeight="15.6" x14ac:dyDescent="0.3"/>
  <cols>
    <col min="1" max="1" width="11.6640625" style="2" bestFit="1" customWidth="1"/>
    <col min="2" max="2" width="14.33203125" style="2" customWidth="1"/>
    <col min="3" max="3" width="14.6640625" style="2" customWidth="1"/>
    <col min="4" max="4" width="4.109375" style="2" customWidth="1"/>
    <col min="5" max="5" width="17.21875" style="2" customWidth="1"/>
    <col min="6" max="6" width="13.21875" style="2" customWidth="1"/>
    <col min="7" max="7" width="11.6640625" style="2" bestFit="1" customWidth="1"/>
    <col min="8" max="8" width="13.33203125" style="2" customWidth="1"/>
    <col min="9" max="9" width="11.88671875" style="2" customWidth="1"/>
    <col min="10" max="12" width="11.6640625" style="2" bestFit="1" customWidth="1"/>
    <col min="13" max="13" width="12.44140625" style="2" customWidth="1"/>
    <col min="14" max="16" width="11.6640625" style="2" bestFit="1" customWidth="1"/>
    <col min="17" max="17" width="12.109375" style="2" customWidth="1"/>
    <col min="18" max="19" width="11.6640625" style="2" bestFit="1" customWidth="1"/>
    <col min="20" max="20" width="12.44140625" style="2" customWidth="1"/>
    <col min="21" max="22" width="11.6640625" style="2" bestFit="1" customWidth="1"/>
    <col min="23" max="23" width="12.44140625" style="2" customWidth="1"/>
    <col min="24" max="25" width="11.6640625" style="2" bestFit="1" customWidth="1"/>
    <col min="26" max="26" width="12.109375" style="2" bestFit="1" customWidth="1"/>
    <col min="27" max="28" width="11.6640625" style="2" bestFit="1" customWidth="1"/>
    <col min="29" max="29" width="12.109375" style="2" bestFit="1" customWidth="1"/>
    <col min="30" max="30" width="4.109375" style="2" customWidth="1"/>
    <col min="31" max="31" width="13.109375" style="2" customWidth="1"/>
    <col min="32" max="32" width="14.88671875" style="2" customWidth="1"/>
    <col min="33" max="33" width="13.5546875" style="2" customWidth="1"/>
    <col min="34" max="34" width="12.88671875" style="2" customWidth="1"/>
    <col min="35" max="35" width="5.5546875" style="2" customWidth="1"/>
    <col min="36" max="36" width="12.21875" style="2" customWidth="1"/>
    <col min="37" max="16384" width="11.5546875" style="2"/>
  </cols>
  <sheetData>
    <row r="1" spans="1:41" x14ac:dyDescent="0.3">
      <c r="D1" s="28"/>
      <c r="E1" s="175" t="s">
        <v>173</v>
      </c>
      <c r="F1" s="175"/>
      <c r="G1" s="175"/>
      <c r="H1" s="175"/>
      <c r="I1" s="176" t="s">
        <v>175</v>
      </c>
      <c r="J1" s="176"/>
      <c r="K1" s="176"/>
      <c r="L1" s="176"/>
      <c r="M1" s="177" t="s">
        <v>190</v>
      </c>
      <c r="N1" s="177"/>
      <c r="O1" s="177"/>
      <c r="P1" s="177"/>
      <c r="Q1" s="174" t="s">
        <v>176</v>
      </c>
      <c r="R1" s="174"/>
      <c r="S1" s="174"/>
      <c r="T1" s="177" t="s">
        <v>177</v>
      </c>
      <c r="U1" s="177"/>
      <c r="V1" s="177"/>
      <c r="W1" s="174" t="s">
        <v>191</v>
      </c>
      <c r="X1" s="174"/>
      <c r="Y1" s="174"/>
      <c r="Z1" s="177" t="s">
        <v>178</v>
      </c>
      <c r="AA1" s="177"/>
      <c r="AB1" s="177"/>
      <c r="AC1" s="177"/>
      <c r="AD1" s="74"/>
      <c r="AE1" s="174" t="s">
        <v>179</v>
      </c>
      <c r="AF1" s="174"/>
      <c r="AG1" s="174"/>
      <c r="AH1" s="174"/>
      <c r="AI1" s="76"/>
      <c r="AJ1" s="77" t="s">
        <v>236</v>
      </c>
      <c r="AK1" s="77"/>
      <c r="AL1" s="77"/>
      <c r="AM1" s="77"/>
      <c r="AN1" s="77"/>
      <c r="AO1" s="77"/>
    </row>
    <row r="2" spans="1:41" ht="14.4" customHeight="1" x14ac:dyDescent="0.3">
      <c r="B2" s="173" t="s">
        <v>172</v>
      </c>
      <c r="C2" s="173" t="s">
        <v>268</v>
      </c>
      <c r="D2" s="73"/>
      <c r="E2" s="172" t="s">
        <v>232</v>
      </c>
      <c r="F2" s="172" t="s">
        <v>169</v>
      </c>
      <c r="G2" s="172" t="s">
        <v>170</v>
      </c>
      <c r="H2" s="172" t="s">
        <v>171</v>
      </c>
      <c r="I2" s="173" t="s">
        <v>232</v>
      </c>
      <c r="J2" s="173" t="s">
        <v>169</v>
      </c>
      <c r="K2" s="173" t="s">
        <v>170</v>
      </c>
      <c r="L2" s="173" t="s">
        <v>171</v>
      </c>
      <c r="M2" s="172" t="s">
        <v>174</v>
      </c>
      <c r="N2" s="172" t="s">
        <v>169</v>
      </c>
      <c r="O2" s="172" t="s">
        <v>170</v>
      </c>
      <c r="P2" s="172" t="s">
        <v>171</v>
      </c>
      <c r="Q2" s="173" t="s">
        <v>174</v>
      </c>
      <c r="R2" s="173" t="s">
        <v>169</v>
      </c>
      <c r="S2" s="173" t="s">
        <v>171</v>
      </c>
      <c r="T2" s="172" t="s">
        <v>174</v>
      </c>
      <c r="U2" s="172" t="s">
        <v>169</v>
      </c>
      <c r="V2" s="172" t="s">
        <v>170</v>
      </c>
      <c r="W2" s="173" t="s">
        <v>174</v>
      </c>
      <c r="X2" s="173" t="s">
        <v>192</v>
      </c>
      <c r="Y2" s="173" t="s">
        <v>193</v>
      </c>
      <c r="Z2" s="172" t="s">
        <v>168</v>
      </c>
      <c r="AA2" s="172" t="s">
        <v>169</v>
      </c>
      <c r="AB2" s="172" t="s">
        <v>170</v>
      </c>
      <c r="AC2" s="172" t="s">
        <v>171</v>
      </c>
      <c r="AD2" s="73"/>
      <c r="AE2" s="173" t="s">
        <v>168</v>
      </c>
      <c r="AF2" s="173" t="s">
        <v>169</v>
      </c>
      <c r="AG2" s="173" t="s">
        <v>170</v>
      </c>
      <c r="AH2" s="173" t="s">
        <v>171</v>
      </c>
      <c r="AI2" s="75"/>
      <c r="AJ2" s="172" t="s">
        <v>168</v>
      </c>
      <c r="AK2" s="172" t="s">
        <v>233</v>
      </c>
      <c r="AL2" s="172" t="s">
        <v>234</v>
      </c>
      <c r="AM2" s="172" t="s">
        <v>235</v>
      </c>
      <c r="AN2" s="172" t="s">
        <v>192</v>
      </c>
      <c r="AO2" s="172" t="s">
        <v>171</v>
      </c>
    </row>
    <row r="3" spans="1:41" x14ac:dyDescent="0.3">
      <c r="B3" s="173"/>
      <c r="C3" s="173"/>
      <c r="D3" s="73"/>
      <c r="E3" s="172"/>
      <c r="F3" s="172"/>
      <c r="G3" s="172"/>
      <c r="H3" s="172"/>
      <c r="I3" s="173"/>
      <c r="J3" s="173"/>
      <c r="K3" s="173"/>
      <c r="L3" s="173"/>
      <c r="M3" s="172"/>
      <c r="N3" s="172"/>
      <c r="O3" s="172"/>
      <c r="P3" s="172"/>
      <c r="Q3" s="173"/>
      <c r="R3" s="173"/>
      <c r="S3" s="173"/>
      <c r="T3" s="172"/>
      <c r="U3" s="172"/>
      <c r="V3" s="172"/>
      <c r="W3" s="173"/>
      <c r="X3" s="173"/>
      <c r="Y3" s="173"/>
      <c r="Z3" s="172"/>
      <c r="AA3" s="172"/>
      <c r="AB3" s="172"/>
      <c r="AC3" s="172"/>
      <c r="AD3" s="73"/>
      <c r="AE3" s="173"/>
      <c r="AF3" s="173"/>
      <c r="AG3" s="173"/>
      <c r="AH3" s="173"/>
      <c r="AI3" s="75"/>
      <c r="AJ3" s="172"/>
      <c r="AK3" s="172"/>
      <c r="AL3" s="172"/>
      <c r="AM3" s="172"/>
      <c r="AN3" s="172"/>
      <c r="AO3" s="172"/>
    </row>
    <row r="4" spans="1:41" x14ac:dyDescent="0.3">
      <c r="B4" s="173"/>
      <c r="C4" s="173"/>
      <c r="D4" s="73"/>
      <c r="E4" s="172"/>
      <c r="F4" s="172"/>
      <c r="G4" s="172"/>
      <c r="H4" s="172"/>
      <c r="I4" s="173"/>
      <c r="J4" s="173"/>
      <c r="K4" s="173"/>
      <c r="L4" s="173"/>
      <c r="M4" s="172"/>
      <c r="N4" s="172"/>
      <c r="O4" s="172"/>
      <c r="P4" s="172"/>
      <c r="Q4" s="173"/>
      <c r="R4" s="173"/>
      <c r="S4" s="173"/>
      <c r="T4" s="172"/>
      <c r="U4" s="172"/>
      <c r="V4" s="172"/>
      <c r="W4" s="173"/>
      <c r="X4" s="173"/>
      <c r="Y4" s="173"/>
      <c r="Z4" s="172"/>
      <c r="AA4" s="172"/>
      <c r="AB4" s="172"/>
      <c r="AC4" s="172"/>
      <c r="AD4" s="73"/>
      <c r="AE4" s="173"/>
      <c r="AF4" s="173"/>
      <c r="AG4" s="173"/>
      <c r="AH4" s="173"/>
      <c r="AI4" s="75"/>
      <c r="AJ4" s="172"/>
      <c r="AK4" s="172"/>
      <c r="AL4" s="172"/>
      <c r="AM4" s="172"/>
      <c r="AN4" s="172"/>
      <c r="AO4" s="172"/>
    </row>
    <row r="5" spans="1:41" x14ac:dyDescent="0.3">
      <c r="A5" s="2">
        <v>1876</v>
      </c>
      <c r="B5" s="78" t="s">
        <v>13</v>
      </c>
      <c r="C5" s="78" t="s">
        <v>13</v>
      </c>
      <c r="D5" s="74"/>
      <c r="E5" s="78" t="s">
        <v>13</v>
      </c>
      <c r="F5" s="78" t="s">
        <v>13</v>
      </c>
      <c r="G5" s="78" t="s">
        <v>13</v>
      </c>
      <c r="H5" s="78" t="s">
        <v>13</v>
      </c>
      <c r="I5" s="78" t="s">
        <v>13</v>
      </c>
      <c r="J5" s="78" t="s">
        <v>13</v>
      </c>
      <c r="K5" s="78" t="s">
        <v>13</v>
      </c>
      <c r="L5" s="78" t="s">
        <v>13</v>
      </c>
      <c r="M5" s="78" t="s">
        <v>13</v>
      </c>
      <c r="N5" s="78" t="s">
        <v>13</v>
      </c>
      <c r="O5" s="78" t="s">
        <v>13</v>
      </c>
      <c r="P5" s="78" t="s">
        <v>13</v>
      </c>
      <c r="Q5" s="78" t="s">
        <v>13</v>
      </c>
      <c r="R5" s="78" t="s">
        <v>13</v>
      </c>
      <c r="S5" s="78" t="s">
        <v>13</v>
      </c>
      <c r="T5" s="78" t="s">
        <v>13</v>
      </c>
      <c r="U5" s="78" t="s">
        <v>13</v>
      </c>
      <c r="V5" s="78" t="s">
        <v>13</v>
      </c>
      <c r="W5" s="78" t="s">
        <v>13</v>
      </c>
      <c r="X5" s="78" t="s">
        <v>13</v>
      </c>
      <c r="Y5" s="78" t="s">
        <v>13</v>
      </c>
      <c r="Z5" s="78" t="s">
        <v>13</v>
      </c>
      <c r="AA5" s="78" t="s">
        <v>13</v>
      </c>
      <c r="AB5" s="78" t="s">
        <v>13</v>
      </c>
      <c r="AC5" s="78" t="s">
        <v>13</v>
      </c>
      <c r="AD5" s="74"/>
      <c r="AE5" s="78" t="s">
        <v>13</v>
      </c>
      <c r="AF5" s="78" t="s">
        <v>13</v>
      </c>
      <c r="AG5" s="78" t="s">
        <v>13</v>
      </c>
      <c r="AH5" s="78" t="s">
        <v>13</v>
      </c>
      <c r="AI5" s="76"/>
      <c r="AJ5" s="78" t="s">
        <v>13</v>
      </c>
      <c r="AK5" s="78" t="s">
        <v>13</v>
      </c>
      <c r="AL5" s="78" t="s">
        <v>13</v>
      </c>
      <c r="AM5" s="78" t="s">
        <v>13</v>
      </c>
      <c r="AN5" s="78" t="s">
        <v>13</v>
      </c>
      <c r="AO5" s="78" t="s">
        <v>13</v>
      </c>
    </row>
    <row r="6" spans="1:41" x14ac:dyDescent="0.3">
      <c r="A6" s="2">
        <v>1877</v>
      </c>
      <c r="B6" s="78" t="s">
        <v>13</v>
      </c>
      <c r="C6" s="78" t="s">
        <v>13</v>
      </c>
      <c r="D6" s="74"/>
      <c r="E6" s="78" t="s">
        <v>13</v>
      </c>
      <c r="F6" s="78" t="s">
        <v>13</v>
      </c>
      <c r="G6" s="78" t="s">
        <v>13</v>
      </c>
      <c r="H6" s="78" t="s">
        <v>13</v>
      </c>
      <c r="I6" s="78" t="s">
        <v>13</v>
      </c>
      <c r="J6" s="78" t="s">
        <v>13</v>
      </c>
      <c r="K6" s="78" t="s">
        <v>13</v>
      </c>
      <c r="L6" s="78" t="s">
        <v>13</v>
      </c>
      <c r="M6" s="78" t="s">
        <v>13</v>
      </c>
      <c r="N6" s="78" t="s">
        <v>13</v>
      </c>
      <c r="O6" s="78" t="s">
        <v>13</v>
      </c>
      <c r="P6" s="78" t="s">
        <v>13</v>
      </c>
      <c r="Q6" s="78" t="s">
        <v>13</v>
      </c>
      <c r="R6" s="78" t="s">
        <v>13</v>
      </c>
      <c r="S6" s="78" t="s">
        <v>13</v>
      </c>
      <c r="T6" s="78" t="s">
        <v>13</v>
      </c>
      <c r="U6" s="78" t="s">
        <v>13</v>
      </c>
      <c r="V6" s="78" t="s">
        <v>13</v>
      </c>
      <c r="W6" s="78" t="s">
        <v>13</v>
      </c>
      <c r="X6" s="78" t="s">
        <v>13</v>
      </c>
      <c r="Y6" s="78" t="s">
        <v>13</v>
      </c>
      <c r="Z6" s="78" t="s">
        <v>13</v>
      </c>
      <c r="AA6" s="78" t="s">
        <v>13</v>
      </c>
      <c r="AB6" s="78" t="s">
        <v>13</v>
      </c>
      <c r="AC6" s="78" t="s">
        <v>13</v>
      </c>
      <c r="AD6" s="74"/>
      <c r="AE6" s="78" t="s">
        <v>13</v>
      </c>
      <c r="AF6" s="78" t="s">
        <v>13</v>
      </c>
      <c r="AG6" s="78" t="s">
        <v>13</v>
      </c>
      <c r="AH6" s="78" t="s">
        <v>13</v>
      </c>
      <c r="AI6" s="76"/>
      <c r="AJ6" s="78" t="s">
        <v>13</v>
      </c>
      <c r="AK6" s="78" t="s">
        <v>13</v>
      </c>
      <c r="AL6" s="78" t="s">
        <v>13</v>
      </c>
      <c r="AM6" s="78" t="s">
        <v>13</v>
      </c>
      <c r="AN6" s="78" t="s">
        <v>13</v>
      </c>
      <c r="AO6" s="78" t="s">
        <v>13</v>
      </c>
    </row>
    <row r="7" spans="1:41" x14ac:dyDescent="0.3">
      <c r="A7" s="2">
        <v>1878</v>
      </c>
      <c r="B7" s="78" t="s">
        <v>13</v>
      </c>
      <c r="C7" s="78" t="s">
        <v>13</v>
      </c>
      <c r="D7" s="74"/>
      <c r="E7" s="78" t="s">
        <v>13</v>
      </c>
      <c r="F7" s="78" t="s">
        <v>13</v>
      </c>
      <c r="G7" s="78" t="s">
        <v>13</v>
      </c>
      <c r="H7" s="78" t="s">
        <v>13</v>
      </c>
      <c r="I7" s="78" t="s">
        <v>13</v>
      </c>
      <c r="J7" s="78" t="s">
        <v>13</v>
      </c>
      <c r="K7" s="78" t="s">
        <v>13</v>
      </c>
      <c r="L7" s="78" t="s">
        <v>13</v>
      </c>
      <c r="M7" s="78" t="s">
        <v>13</v>
      </c>
      <c r="N7" s="78" t="s">
        <v>13</v>
      </c>
      <c r="O7" s="78" t="s">
        <v>13</v>
      </c>
      <c r="P7" s="78" t="s">
        <v>13</v>
      </c>
      <c r="Q7" s="78" t="s">
        <v>13</v>
      </c>
      <c r="R7" s="78" t="s">
        <v>13</v>
      </c>
      <c r="S7" s="78" t="s">
        <v>13</v>
      </c>
      <c r="T7" s="78" t="s">
        <v>13</v>
      </c>
      <c r="U7" s="78" t="s">
        <v>13</v>
      </c>
      <c r="V7" s="78" t="s">
        <v>13</v>
      </c>
      <c r="W7" s="78" t="s">
        <v>13</v>
      </c>
      <c r="X7" s="78" t="s">
        <v>13</v>
      </c>
      <c r="Y7" s="78" t="s">
        <v>13</v>
      </c>
      <c r="Z7" s="78" t="s">
        <v>13</v>
      </c>
      <c r="AA7" s="78" t="s">
        <v>13</v>
      </c>
      <c r="AB7" s="78" t="s">
        <v>13</v>
      </c>
      <c r="AC7" s="78" t="s">
        <v>13</v>
      </c>
      <c r="AD7" s="74"/>
      <c r="AE7" s="78" t="s">
        <v>13</v>
      </c>
      <c r="AF7" s="78" t="s">
        <v>13</v>
      </c>
      <c r="AG7" s="78" t="s">
        <v>13</v>
      </c>
      <c r="AH7" s="78" t="s">
        <v>13</v>
      </c>
      <c r="AI7" s="76"/>
      <c r="AJ7" s="78" t="s">
        <v>13</v>
      </c>
      <c r="AK7" s="78" t="s">
        <v>13</v>
      </c>
      <c r="AL7" s="78" t="s">
        <v>13</v>
      </c>
      <c r="AM7" s="78" t="s">
        <v>13</v>
      </c>
      <c r="AN7" s="78" t="s">
        <v>13</v>
      </c>
      <c r="AO7" s="78" t="s">
        <v>13</v>
      </c>
    </row>
    <row r="8" spans="1:41" x14ac:dyDescent="0.3">
      <c r="A8" s="2">
        <v>1879</v>
      </c>
      <c r="B8" s="78" t="s">
        <v>13</v>
      </c>
      <c r="C8" s="78" t="s">
        <v>13</v>
      </c>
      <c r="D8" s="74"/>
      <c r="E8" s="78" t="s">
        <v>13</v>
      </c>
      <c r="F8" s="78" t="s">
        <v>13</v>
      </c>
      <c r="G8" s="78" t="s">
        <v>13</v>
      </c>
      <c r="H8" s="78" t="s">
        <v>13</v>
      </c>
      <c r="I8" s="78" t="s">
        <v>13</v>
      </c>
      <c r="J8" s="78" t="s">
        <v>13</v>
      </c>
      <c r="K8" s="78" t="s">
        <v>13</v>
      </c>
      <c r="L8" s="78" t="s">
        <v>13</v>
      </c>
      <c r="M8" s="78" t="s">
        <v>13</v>
      </c>
      <c r="N8" s="78" t="s">
        <v>13</v>
      </c>
      <c r="O8" s="78" t="s">
        <v>13</v>
      </c>
      <c r="P8" s="78" t="s">
        <v>13</v>
      </c>
      <c r="Q8" s="78" t="s">
        <v>13</v>
      </c>
      <c r="R8" s="78" t="s">
        <v>13</v>
      </c>
      <c r="S8" s="78" t="s">
        <v>13</v>
      </c>
      <c r="T8" s="78" t="s">
        <v>13</v>
      </c>
      <c r="U8" s="78" t="s">
        <v>13</v>
      </c>
      <c r="V8" s="78" t="s">
        <v>13</v>
      </c>
      <c r="W8" s="78" t="s">
        <v>13</v>
      </c>
      <c r="X8" s="78" t="s">
        <v>13</v>
      </c>
      <c r="Y8" s="78" t="s">
        <v>13</v>
      </c>
      <c r="Z8" s="78" t="s">
        <v>13</v>
      </c>
      <c r="AA8" s="78" t="s">
        <v>13</v>
      </c>
      <c r="AB8" s="78" t="s">
        <v>13</v>
      </c>
      <c r="AC8" s="78" t="s">
        <v>13</v>
      </c>
      <c r="AD8" s="74"/>
      <c r="AE8" s="78" t="s">
        <v>13</v>
      </c>
      <c r="AF8" s="78" t="s">
        <v>13</v>
      </c>
      <c r="AG8" s="78" t="s">
        <v>13</v>
      </c>
      <c r="AH8" s="78" t="s">
        <v>13</v>
      </c>
      <c r="AI8" s="76"/>
      <c r="AJ8" s="78" t="s">
        <v>13</v>
      </c>
      <c r="AK8" s="78" t="s">
        <v>13</v>
      </c>
      <c r="AL8" s="78" t="s">
        <v>13</v>
      </c>
      <c r="AM8" s="78" t="s">
        <v>13</v>
      </c>
      <c r="AN8" s="78" t="s">
        <v>13</v>
      </c>
      <c r="AO8" s="78" t="s">
        <v>13</v>
      </c>
    </row>
    <row r="9" spans="1:41" x14ac:dyDescent="0.3">
      <c r="A9" s="2">
        <v>1880</v>
      </c>
      <c r="B9" s="78" t="s">
        <v>13</v>
      </c>
      <c r="C9" s="78" t="s">
        <v>13</v>
      </c>
      <c r="D9" s="74"/>
      <c r="E9" s="78" t="s">
        <v>13</v>
      </c>
      <c r="F9" s="78" t="s">
        <v>13</v>
      </c>
      <c r="G9" s="78" t="s">
        <v>13</v>
      </c>
      <c r="H9" s="78" t="s">
        <v>13</v>
      </c>
      <c r="I9" s="78" t="s">
        <v>13</v>
      </c>
      <c r="J9" s="78" t="s">
        <v>13</v>
      </c>
      <c r="K9" s="78" t="s">
        <v>13</v>
      </c>
      <c r="L9" s="78" t="s">
        <v>13</v>
      </c>
      <c r="M9" s="78" t="s">
        <v>13</v>
      </c>
      <c r="N9" s="78" t="s">
        <v>13</v>
      </c>
      <c r="O9" s="78" t="s">
        <v>13</v>
      </c>
      <c r="P9" s="78" t="s">
        <v>13</v>
      </c>
      <c r="Q9" s="78" t="s">
        <v>13</v>
      </c>
      <c r="R9" s="78" t="s">
        <v>13</v>
      </c>
      <c r="S9" s="78" t="s">
        <v>13</v>
      </c>
      <c r="T9" s="78" t="s">
        <v>13</v>
      </c>
      <c r="U9" s="78" t="s">
        <v>13</v>
      </c>
      <c r="V9" s="78" t="s">
        <v>13</v>
      </c>
      <c r="W9" s="78" t="s">
        <v>13</v>
      </c>
      <c r="X9" s="78" t="s">
        <v>13</v>
      </c>
      <c r="Y9" s="78" t="s">
        <v>13</v>
      </c>
      <c r="Z9" s="78" t="s">
        <v>13</v>
      </c>
      <c r="AA9" s="78" t="s">
        <v>13</v>
      </c>
      <c r="AB9" s="78" t="s">
        <v>13</v>
      </c>
      <c r="AC9" s="78" t="s">
        <v>13</v>
      </c>
      <c r="AD9" s="74"/>
      <c r="AE9" s="78" t="s">
        <v>13</v>
      </c>
      <c r="AF9" s="78" t="s">
        <v>13</v>
      </c>
      <c r="AG9" s="78" t="s">
        <v>13</v>
      </c>
      <c r="AH9" s="78" t="s">
        <v>13</v>
      </c>
      <c r="AI9" s="76"/>
      <c r="AJ9" s="78" t="s">
        <v>13</v>
      </c>
      <c r="AK9" s="78" t="s">
        <v>13</v>
      </c>
      <c r="AL9" s="78" t="s">
        <v>13</v>
      </c>
      <c r="AM9" s="78" t="s">
        <v>13</v>
      </c>
      <c r="AN9" s="78" t="s">
        <v>13</v>
      </c>
      <c r="AO9" s="78" t="s">
        <v>13</v>
      </c>
    </row>
    <row r="10" spans="1:41" x14ac:dyDescent="0.3">
      <c r="A10" s="2">
        <v>1881</v>
      </c>
      <c r="B10" s="78" t="s">
        <v>13</v>
      </c>
      <c r="C10" s="78" t="s">
        <v>13</v>
      </c>
      <c r="D10" s="74"/>
      <c r="E10" s="78" t="s">
        <v>13</v>
      </c>
      <c r="F10" s="78" t="s">
        <v>13</v>
      </c>
      <c r="G10" s="78" t="s">
        <v>13</v>
      </c>
      <c r="H10" s="78" t="s">
        <v>13</v>
      </c>
      <c r="I10" s="78" t="s">
        <v>13</v>
      </c>
      <c r="J10" s="78" t="s">
        <v>13</v>
      </c>
      <c r="K10" s="78" t="s">
        <v>13</v>
      </c>
      <c r="L10" s="78" t="s">
        <v>13</v>
      </c>
      <c r="M10" s="78" t="s">
        <v>13</v>
      </c>
      <c r="N10" s="78" t="s">
        <v>13</v>
      </c>
      <c r="O10" s="78" t="s">
        <v>13</v>
      </c>
      <c r="P10" s="78" t="s">
        <v>13</v>
      </c>
      <c r="Q10" s="78" t="s">
        <v>13</v>
      </c>
      <c r="R10" s="78" t="s">
        <v>13</v>
      </c>
      <c r="S10" s="78" t="s">
        <v>13</v>
      </c>
      <c r="T10" s="78" t="s">
        <v>13</v>
      </c>
      <c r="U10" s="78" t="s">
        <v>13</v>
      </c>
      <c r="V10" s="78" t="s">
        <v>13</v>
      </c>
      <c r="W10" s="78" t="s">
        <v>13</v>
      </c>
      <c r="X10" s="78" t="s">
        <v>13</v>
      </c>
      <c r="Y10" s="78" t="s">
        <v>13</v>
      </c>
      <c r="Z10" s="78" t="s">
        <v>13</v>
      </c>
      <c r="AA10" s="78" t="s">
        <v>13</v>
      </c>
      <c r="AB10" s="78" t="s">
        <v>13</v>
      </c>
      <c r="AC10" s="78" t="s">
        <v>13</v>
      </c>
      <c r="AD10" s="74"/>
      <c r="AE10" s="78" t="s">
        <v>13</v>
      </c>
      <c r="AF10" s="78" t="s">
        <v>13</v>
      </c>
      <c r="AG10" s="78" t="s">
        <v>13</v>
      </c>
      <c r="AH10" s="78" t="s">
        <v>13</v>
      </c>
      <c r="AI10" s="76"/>
      <c r="AJ10" s="78" t="s">
        <v>13</v>
      </c>
      <c r="AK10" s="78" t="s">
        <v>13</v>
      </c>
      <c r="AL10" s="78" t="s">
        <v>13</v>
      </c>
      <c r="AM10" s="78" t="s">
        <v>13</v>
      </c>
      <c r="AN10" s="78" t="s">
        <v>13</v>
      </c>
      <c r="AO10" s="78" t="s">
        <v>13</v>
      </c>
    </row>
    <row r="11" spans="1:41" x14ac:dyDescent="0.3">
      <c r="A11" s="2">
        <v>1882</v>
      </c>
      <c r="B11" s="78" t="s">
        <v>13</v>
      </c>
      <c r="C11" s="78" t="s">
        <v>13</v>
      </c>
      <c r="D11" s="74"/>
      <c r="E11" s="78" t="s">
        <v>13</v>
      </c>
      <c r="F11" s="78" t="s">
        <v>13</v>
      </c>
      <c r="G11" s="78" t="s">
        <v>13</v>
      </c>
      <c r="H11" s="78" t="s">
        <v>13</v>
      </c>
      <c r="I11" s="78" t="s">
        <v>13</v>
      </c>
      <c r="J11" s="78" t="s">
        <v>13</v>
      </c>
      <c r="K11" s="78" t="s">
        <v>13</v>
      </c>
      <c r="L11" s="78" t="s">
        <v>13</v>
      </c>
      <c r="M11" s="78" t="s">
        <v>13</v>
      </c>
      <c r="N11" s="78" t="s">
        <v>13</v>
      </c>
      <c r="O11" s="78" t="s">
        <v>13</v>
      </c>
      <c r="P11" s="78" t="s">
        <v>13</v>
      </c>
      <c r="Q11" s="78" t="s">
        <v>13</v>
      </c>
      <c r="R11" s="78" t="s">
        <v>13</v>
      </c>
      <c r="S11" s="78" t="s">
        <v>13</v>
      </c>
      <c r="T11" s="78" t="s">
        <v>13</v>
      </c>
      <c r="U11" s="78" t="s">
        <v>13</v>
      </c>
      <c r="V11" s="78" t="s">
        <v>13</v>
      </c>
      <c r="W11" s="78" t="s">
        <v>13</v>
      </c>
      <c r="X11" s="78" t="s">
        <v>13</v>
      </c>
      <c r="Y11" s="78" t="s">
        <v>13</v>
      </c>
      <c r="Z11" s="78" t="s">
        <v>13</v>
      </c>
      <c r="AA11" s="78" t="s">
        <v>13</v>
      </c>
      <c r="AB11" s="78" t="s">
        <v>13</v>
      </c>
      <c r="AC11" s="78" t="s">
        <v>13</v>
      </c>
      <c r="AD11" s="74"/>
      <c r="AE11" s="78" t="s">
        <v>13</v>
      </c>
      <c r="AF11" s="78" t="s">
        <v>13</v>
      </c>
      <c r="AG11" s="78" t="s">
        <v>13</v>
      </c>
      <c r="AH11" s="78" t="s">
        <v>13</v>
      </c>
      <c r="AI11" s="76"/>
      <c r="AJ11" s="78" t="s">
        <v>13</v>
      </c>
      <c r="AK11" s="78" t="s">
        <v>13</v>
      </c>
      <c r="AL11" s="78" t="s">
        <v>13</v>
      </c>
      <c r="AM11" s="78" t="s">
        <v>13</v>
      </c>
      <c r="AN11" s="78" t="s">
        <v>13</v>
      </c>
      <c r="AO11" s="78" t="s">
        <v>13</v>
      </c>
    </row>
    <row r="12" spans="1:41" x14ac:dyDescent="0.3">
      <c r="A12" s="2">
        <v>1883</v>
      </c>
      <c r="B12" s="78" t="s">
        <v>13</v>
      </c>
      <c r="C12" s="78" t="s">
        <v>13</v>
      </c>
      <c r="D12" s="74"/>
      <c r="E12" s="78" t="s">
        <v>13</v>
      </c>
      <c r="F12" s="78" t="s">
        <v>13</v>
      </c>
      <c r="G12" s="78" t="s">
        <v>13</v>
      </c>
      <c r="H12" s="78" t="s">
        <v>13</v>
      </c>
      <c r="I12" s="78" t="s">
        <v>13</v>
      </c>
      <c r="J12" s="78" t="s">
        <v>13</v>
      </c>
      <c r="K12" s="78" t="s">
        <v>13</v>
      </c>
      <c r="L12" s="78" t="s">
        <v>13</v>
      </c>
      <c r="M12" s="78" t="s">
        <v>13</v>
      </c>
      <c r="N12" s="78" t="s">
        <v>13</v>
      </c>
      <c r="O12" s="78" t="s">
        <v>13</v>
      </c>
      <c r="P12" s="78" t="s">
        <v>13</v>
      </c>
      <c r="Q12" s="78" t="s">
        <v>13</v>
      </c>
      <c r="R12" s="78" t="s">
        <v>13</v>
      </c>
      <c r="S12" s="78" t="s">
        <v>13</v>
      </c>
      <c r="T12" s="78" t="s">
        <v>13</v>
      </c>
      <c r="U12" s="78" t="s">
        <v>13</v>
      </c>
      <c r="V12" s="78" t="s">
        <v>13</v>
      </c>
      <c r="W12" s="78" t="s">
        <v>13</v>
      </c>
      <c r="X12" s="78" t="s">
        <v>13</v>
      </c>
      <c r="Y12" s="78" t="s">
        <v>13</v>
      </c>
      <c r="Z12" s="78" t="s">
        <v>13</v>
      </c>
      <c r="AA12" s="78" t="s">
        <v>13</v>
      </c>
      <c r="AB12" s="78" t="s">
        <v>13</v>
      </c>
      <c r="AC12" s="78" t="s">
        <v>13</v>
      </c>
      <c r="AD12" s="74"/>
      <c r="AE12" s="78" t="s">
        <v>13</v>
      </c>
      <c r="AF12" s="78" t="s">
        <v>13</v>
      </c>
      <c r="AG12" s="78" t="s">
        <v>13</v>
      </c>
      <c r="AH12" s="78" t="s">
        <v>13</v>
      </c>
      <c r="AI12" s="76"/>
      <c r="AJ12" s="78" t="s">
        <v>13</v>
      </c>
      <c r="AK12" s="78" t="s">
        <v>13</v>
      </c>
      <c r="AL12" s="78" t="s">
        <v>13</v>
      </c>
      <c r="AM12" s="78" t="s">
        <v>13</v>
      </c>
      <c r="AN12" s="78" t="s">
        <v>13</v>
      </c>
      <c r="AO12" s="78" t="s">
        <v>13</v>
      </c>
    </row>
    <row r="13" spans="1:41" x14ac:dyDescent="0.3">
      <c r="A13" s="2">
        <v>1884</v>
      </c>
      <c r="B13" s="78" t="s">
        <v>13</v>
      </c>
      <c r="C13" s="78" t="s">
        <v>13</v>
      </c>
      <c r="D13" s="74"/>
      <c r="E13" s="78" t="s">
        <v>13</v>
      </c>
      <c r="F13" s="78" t="s">
        <v>13</v>
      </c>
      <c r="G13" s="78" t="s">
        <v>13</v>
      </c>
      <c r="H13" s="78" t="s">
        <v>13</v>
      </c>
      <c r="I13" s="78" t="s">
        <v>13</v>
      </c>
      <c r="J13" s="78" t="s">
        <v>13</v>
      </c>
      <c r="K13" s="78" t="s">
        <v>13</v>
      </c>
      <c r="L13" s="78" t="s">
        <v>13</v>
      </c>
      <c r="M13" s="78" t="s">
        <v>13</v>
      </c>
      <c r="N13" s="78" t="s">
        <v>13</v>
      </c>
      <c r="O13" s="78" t="s">
        <v>13</v>
      </c>
      <c r="P13" s="78" t="s">
        <v>13</v>
      </c>
      <c r="Q13" s="78" t="s">
        <v>13</v>
      </c>
      <c r="R13" s="78" t="s">
        <v>13</v>
      </c>
      <c r="S13" s="78" t="s">
        <v>13</v>
      </c>
      <c r="T13" s="78" t="s">
        <v>13</v>
      </c>
      <c r="U13" s="78" t="s">
        <v>13</v>
      </c>
      <c r="V13" s="78" t="s">
        <v>13</v>
      </c>
      <c r="W13" s="78" t="s">
        <v>13</v>
      </c>
      <c r="X13" s="78" t="s">
        <v>13</v>
      </c>
      <c r="Y13" s="78" t="s">
        <v>13</v>
      </c>
      <c r="Z13" s="78" t="s">
        <v>13</v>
      </c>
      <c r="AA13" s="78" t="s">
        <v>13</v>
      </c>
      <c r="AB13" s="78" t="s">
        <v>13</v>
      </c>
      <c r="AC13" s="78" t="s">
        <v>13</v>
      </c>
      <c r="AD13" s="74"/>
      <c r="AE13" s="78" t="s">
        <v>13</v>
      </c>
      <c r="AF13" s="78" t="s">
        <v>13</v>
      </c>
      <c r="AG13" s="78" t="s">
        <v>13</v>
      </c>
      <c r="AH13" s="78" t="s">
        <v>13</v>
      </c>
      <c r="AI13" s="76"/>
      <c r="AJ13" s="78" t="s">
        <v>13</v>
      </c>
      <c r="AK13" s="78" t="s">
        <v>13</v>
      </c>
      <c r="AL13" s="78" t="s">
        <v>13</v>
      </c>
      <c r="AM13" s="78" t="s">
        <v>13</v>
      </c>
      <c r="AN13" s="78" t="s">
        <v>13</v>
      </c>
      <c r="AO13" s="78" t="s">
        <v>13</v>
      </c>
    </row>
    <row r="14" spans="1:41" ht="15.6" customHeight="1" x14ac:dyDescent="0.3">
      <c r="A14" s="2">
        <v>1885</v>
      </c>
      <c r="B14" s="13" t="s">
        <v>13</v>
      </c>
      <c r="C14" s="13" t="s">
        <v>13</v>
      </c>
      <c r="D14" s="74"/>
      <c r="E14" s="13" t="s">
        <v>13</v>
      </c>
      <c r="F14" s="13" t="s">
        <v>13</v>
      </c>
      <c r="G14" s="13" t="s">
        <v>13</v>
      </c>
      <c r="H14" s="13" t="s">
        <v>13</v>
      </c>
      <c r="I14" s="13" t="s">
        <v>13</v>
      </c>
      <c r="J14" s="13" t="s">
        <v>13</v>
      </c>
      <c r="K14" s="13" t="s">
        <v>13</v>
      </c>
      <c r="L14" s="13" t="s">
        <v>13</v>
      </c>
      <c r="M14" s="13" t="s">
        <v>13</v>
      </c>
      <c r="N14" s="13" t="s">
        <v>13</v>
      </c>
      <c r="O14" s="13" t="s">
        <v>13</v>
      </c>
      <c r="P14" s="13" t="s">
        <v>13</v>
      </c>
      <c r="Q14" s="13" t="s">
        <v>13</v>
      </c>
      <c r="R14" s="13" t="s">
        <v>13</v>
      </c>
      <c r="S14" s="13" t="s">
        <v>13</v>
      </c>
      <c r="T14" s="13" t="s">
        <v>13</v>
      </c>
      <c r="U14" s="13" t="s">
        <v>13</v>
      </c>
      <c r="V14" s="13" t="s">
        <v>13</v>
      </c>
      <c r="W14" s="13" t="s">
        <v>13</v>
      </c>
      <c r="X14" s="13" t="s">
        <v>13</v>
      </c>
      <c r="Y14" s="13" t="s">
        <v>13</v>
      </c>
      <c r="Z14" s="13" t="s">
        <v>13</v>
      </c>
      <c r="AA14" s="13" t="s">
        <v>13</v>
      </c>
      <c r="AB14" s="13" t="s">
        <v>13</v>
      </c>
      <c r="AC14" s="13" t="s">
        <v>13</v>
      </c>
      <c r="AD14" s="74"/>
      <c r="AE14" s="13" t="s">
        <v>13</v>
      </c>
      <c r="AF14" s="13" t="s">
        <v>13</v>
      </c>
      <c r="AG14" s="13" t="s">
        <v>13</v>
      </c>
      <c r="AH14" s="13" t="s">
        <v>13</v>
      </c>
      <c r="AI14" s="76"/>
      <c r="AJ14" s="60" t="s">
        <v>13</v>
      </c>
      <c r="AK14" s="60" t="s">
        <v>13</v>
      </c>
      <c r="AL14" s="60" t="s">
        <v>13</v>
      </c>
      <c r="AM14" s="60" t="s">
        <v>13</v>
      </c>
      <c r="AN14" s="60" t="s">
        <v>13</v>
      </c>
      <c r="AO14" s="60" t="s">
        <v>13</v>
      </c>
    </row>
    <row r="15" spans="1:41" x14ac:dyDescent="0.3">
      <c r="A15" s="2">
        <v>1886</v>
      </c>
      <c r="B15" s="13" t="s">
        <v>13</v>
      </c>
      <c r="C15" s="13" t="s">
        <v>13</v>
      </c>
      <c r="D15" s="74"/>
      <c r="E15" s="13" t="s">
        <v>13</v>
      </c>
      <c r="F15" s="13" t="s">
        <v>13</v>
      </c>
      <c r="G15" s="13" t="s">
        <v>13</v>
      </c>
      <c r="H15" s="13" t="s">
        <v>13</v>
      </c>
      <c r="I15" s="13" t="s">
        <v>13</v>
      </c>
      <c r="J15" s="13" t="s">
        <v>13</v>
      </c>
      <c r="K15" s="13" t="s">
        <v>13</v>
      </c>
      <c r="L15" s="13" t="s">
        <v>13</v>
      </c>
      <c r="M15" s="13" t="s">
        <v>13</v>
      </c>
      <c r="N15" s="13" t="s">
        <v>13</v>
      </c>
      <c r="O15" s="13" t="s">
        <v>13</v>
      </c>
      <c r="P15" s="13" t="s">
        <v>13</v>
      </c>
      <c r="Q15" s="13" t="s">
        <v>13</v>
      </c>
      <c r="R15" s="13" t="s">
        <v>13</v>
      </c>
      <c r="S15" s="13" t="s">
        <v>13</v>
      </c>
      <c r="T15" s="13" t="s">
        <v>13</v>
      </c>
      <c r="U15" s="13" t="s">
        <v>13</v>
      </c>
      <c r="V15" s="13" t="s">
        <v>13</v>
      </c>
      <c r="W15" s="13" t="s">
        <v>13</v>
      </c>
      <c r="X15" s="13" t="s">
        <v>13</v>
      </c>
      <c r="Y15" s="13" t="s">
        <v>13</v>
      </c>
      <c r="Z15" s="13" t="s">
        <v>13</v>
      </c>
      <c r="AA15" s="13" t="s">
        <v>13</v>
      </c>
      <c r="AB15" s="13" t="s">
        <v>13</v>
      </c>
      <c r="AC15" s="13" t="s">
        <v>13</v>
      </c>
      <c r="AD15" s="74"/>
      <c r="AE15" s="13" t="s">
        <v>13</v>
      </c>
      <c r="AF15" s="13" t="s">
        <v>13</v>
      </c>
      <c r="AG15" s="13" t="s">
        <v>13</v>
      </c>
      <c r="AH15" s="13" t="s">
        <v>13</v>
      </c>
      <c r="AI15" s="76"/>
      <c r="AJ15" s="60" t="s">
        <v>13</v>
      </c>
      <c r="AK15" s="60" t="s">
        <v>13</v>
      </c>
      <c r="AL15" s="60" t="s">
        <v>13</v>
      </c>
      <c r="AM15" s="60" t="s">
        <v>13</v>
      </c>
      <c r="AN15" s="60" t="s">
        <v>13</v>
      </c>
      <c r="AO15" s="60" t="s">
        <v>13</v>
      </c>
    </row>
    <row r="16" spans="1:41" x14ac:dyDescent="0.3">
      <c r="A16" s="2">
        <v>1887</v>
      </c>
      <c r="B16" s="13" t="s">
        <v>13</v>
      </c>
      <c r="C16" s="13" t="s">
        <v>13</v>
      </c>
      <c r="D16" s="74"/>
      <c r="E16" s="13" t="s">
        <v>13</v>
      </c>
      <c r="F16" s="13" t="s">
        <v>13</v>
      </c>
      <c r="G16" s="13" t="s">
        <v>13</v>
      </c>
      <c r="H16" s="13" t="s">
        <v>13</v>
      </c>
      <c r="I16" s="13" t="s">
        <v>13</v>
      </c>
      <c r="J16" s="13" t="s">
        <v>13</v>
      </c>
      <c r="K16" s="13" t="s">
        <v>13</v>
      </c>
      <c r="L16" s="13" t="s">
        <v>13</v>
      </c>
      <c r="M16" s="13" t="s">
        <v>13</v>
      </c>
      <c r="N16" s="13" t="s">
        <v>13</v>
      </c>
      <c r="O16" s="13" t="s">
        <v>13</v>
      </c>
      <c r="P16" s="13" t="s">
        <v>13</v>
      </c>
      <c r="Q16" s="13" t="s">
        <v>13</v>
      </c>
      <c r="R16" s="13" t="s">
        <v>13</v>
      </c>
      <c r="S16" s="13" t="s">
        <v>13</v>
      </c>
      <c r="T16" s="13" t="s">
        <v>13</v>
      </c>
      <c r="U16" s="13" t="s">
        <v>13</v>
      </c>
      <c r="V16" s="13" t="s">
        <v>13</v>
      </c>
      <c r="W16" s="13" t="s">
        <v>13</v>
      </c>
      <c r="X16" s="13" t="s">
        <v>13</v>
      </c>
      <c r="Y16" s="13" t="s">
        <v>13</v>
      </c>
      <c r="Z16" s="13" t="s">
        <v>13</v>
      </c>
      <c r="AA16" s="13" t="s">
        <v>13</v>
      </c>
      <c r="AB16" s="13" t="s">
        <v>13</v>
      </c>
      <c r="AC16" s="13" t="s">
        <v>13</v>
      </c>
      <c r="AD16" s="74"/>
      <c r="AE16" s="13" t="s">
        <v>13</v>
      </c>
      <c r="AF16" s="13" t="s">
        <v>13</v>
      </c>
      <c r="AG16" s="13" t="s">
        <v>13</v>
      </c>
      <c r="AH16" s="13" t="s">
        <v>13</v>
      </c>
      <c r="AI16" s="72"/>
      <c r="AJ16" s="60" t="s">
        <v>13</v>
      </c>
      <c r="AK16" s="60" t="s">
        <v>13</v>
      </c>
      <c r="AL16" s="60" t="s">
        <v>13</v>
      </c>
      <c r="AM16" s="60" t="s">
        <v>13</v>
      </c>
      <c r="AN16" s="60" t="s">
        <v>13</v>
      </c>
      <c r="AO16" s="60" t="s">
        <v>13</v>
      </c>
    </row>
    <row r="17" spans="1:41" ht="15.6" customHeight="1" x14ac:dyDescent="0.3">
      <c r="A17" s="2">
        <v>1888</v>
      </c>
      <c r="B17" s="13" t="s">
        <v>13</v>
      </c>
      <c r="C17" s="13" t="s">
        <v>13</v>
      </c>
      <c r="D17" s="78"/>
      <c r="E17" s="13" t="s">
        <v>13</v>
      </c>
      <c r="F17" s="13" t="s">
        <v>13</v>
      </c>
      <c r="G17" s="13" t="s">
        <v>13</v>
      </c>
      <c r="H17" s="13" t="s">
        <v>13</v>
      </c>
      <c r="I17" s="13" t="s">
        <v>13</v>
      </c>
      <c r="J17" s="13" t="s">
        <v>13</v>
      </c>
      <c r="K17" s="13" t="s">
        <v>13</v>
      </c>
      <c r="L17" s="13" t="s">
        <v>13</v>
      </c>
      <c r="M17" s="13" t="s">
        <v>13</v>
      </c>
      <c r="N17" s="13" t="s">
        <v>13</v>
      </c>
      <c r="O17" s="13" t="s">
        <v>13</v>
      </c>
      <c r="P17" s="13" t="s">
        <v>13</v>
      </c>
      <c r="Q17" s="13" t="s">
        <v>13</v>
      </c>
      <c r="R17" s="13" t="s">
        <v>13</v>
      </c>
      <c r="S17" s="13" t="s">
        <v>13</v>
      </c>
      <c r="T17" s="13" t="s">
        <v>13</v>
      </c>
      <c r="U17" s="13" t="s">
        <v>13</v>
      </c>
      <c r="V17" s="13" t="s">
        <v>13</v>
      </c>
      <c r="W17" s="13" t="s">
        <v>13</v>
      </c>
      <c r="X17" s="13" t="s">
        <v>13</v>
      </c>
      <c r="Y17" s="13" t="s">
        <v>13</v>
      </c>
      <c r="Z17" s="13" t="s">
        <v>13</v>
      </c>
      <c r="AA17" s="13" t="s">
        <v>13</v>
      </c>
      <c r="AB17" s="13" t="s">
        <v>13</v>
      </c>
      <c r="AC17" s="13" t="s">
        <v>13</v>
      </c>
      <c r="AD17" s="72"/>
      <c r="AE17" s="13" t="s">
        <v>13</v>
      </c>
      <c r="AF17" s="13" t="s">
        <v>13</v>
      </c>
      <c r="AG17" s="13" t="s">
        <v>13</v>
      </c>
      <c r="AH17" s="13" t="s">
        <v>13</v>
      </c>
      <c r="AI17" s="72"/>
      <c r="AJ17" s="60" t="s">
        <v>13</v>
      </c>
      <c r="AK17" s="60" t="s">
        <v>13</v>
      </c>
      <c r="AL17" s="60" t="s">
        <v>13</v>
      </c>
      <c r="AM17" s="60" t="s">
        <v>13</v>
      </c>
      <c r="AN17" s="60" t="s">
        <v>13</v>
      </c>
      <c r="AO17" s="60" t="s">
        <v>13</v>
      </c>
    </row>
    <row r="18" spans="1:41" x14ac:dyDescent="0.3">
      <c r="A18" s="2">
        <v>1889</v>
      </c>
      <c r="B18" s="13" t="s">
        <v>13</v>
      </c>
      <c r="C18" s="13" t="s">
        <v>13</v>
      </c>
      <c r="D18" s="78"/>
      <c r="E18" s="13" t="s">
        <v>13</v>
      </c>
      <c r="F18" s="13" t="s">
        <v>13</v>
      </c>
      <c r="G18" s="13" t="s">
        <v>13</v>
      </c>
      <c r="H18" s="13" t="s">
        <v>13</v>
      </c>
      <c r="I18" s="13" t="s">
        <v>13</v>
      </c>
      <c r="J18" s="13" t="s">
        <v>13</v>
      </c>
      <c r="K18" s="13" t="s">
        <v>13</v>
      </c>
      <c r="L18" s="13" t="s">
        <v>13</v>
      </c>
      <c r="M18" s="13" t="s">
        <v>13</v>
      </c>
      <c r="N18" s="13" t="s">
        <v>13</v>
      </c>
      <c r="O18" s="13" t="s">
        <v>13</v>
      </c>
      <c r="P18" s="13" t="s">
        <v>13</v>
      </c>
      <c r="Q18" s="13" t="s">
        <v>13</v>
      </c>
      <c r="R18" s="13" t="s">
        <v>13</v>
      </c>
      <c r="S18" s="13" t="s">
        <v>13</v>
      </c>
      <c r="T18" s="13" t="s">
        <v>13</v>
      </c>
      <c r="U18" s="13" t="s">
        <v>13</v>
      </c>
      <c r="V18" s="13" t="s">
        <v>13</v>
      </c>
      <c r="W18" s="13" t="s">
        <v>13</v>
      </c>
      <c r="X18" s="13" t="s">
        <v>13</v>
      </c>
      <c r="Y18" s="13" t="s">
        <v>13</v>
      </c>
      <c r="Z18" s="13" t="s">
        <v>13</v>
      </c>
      <c r="AA18" s="13" t="s">
        <v>13</v>
      </c>
      <c r="AB18" s="13" t="s">
        <v>13</v>
      </c>
      <c r="AC18" s="13" t="s">
        <v>13</v>
      </c>
      <c r="AD18" s="72"/>
      <c r="AE18" s="13" t="s">
        <v>13</v>
      </c>
      <c r="AF18" s="13" t="s">
        <v>13</v>
      </c>
      <c r="AG18" s="13" t="s">
        <v>13</v>
      </c>
      <c r="AH18" s="13" t="s">
        <v>13</v>
      </c>
      <c r="AI18" s="72"/>
      <c r="AJ18" s="60" t="s">
        <v>13</v>
      </c>
      <c r="AK18" s="60" t="s">
        <v>13</v>
      </c>
      <c r="AL18" s="60" t="s">
        <v>13</v>
      </c>
      <c r="AM18" s="60" t="s">
        <v>13</v>
      </c>
      <c r="AN18" s="60" t="s">
        <v>13</v>
      </c>
      <c r="AO18" s="60" t="s">
        <v>13</v>
      </c>
    </row>
    <row r="19" spans="1:41" x14ac:dyDescent="0.3">
      <c r="A19" s="2">
        <v>1890</v>
      </c>
      <c r="B19" s="13" t="s">
        <v>13</v>
      </c>
      <c r="C19" s="13" t="s">
        <v>13</v>
      </c>
      <c r="D19" s="78"/>
      <c r="E19" s="13" t="s">
        <v>13</v>
      </c>
      <c r="F19" s="13" t="s">
        <v>13</v>
      </c>
      <c r="G19" s="13" t="s">
        <v>13</v>
      </c>
      <c r="H19" s="13" t="s">
        <v>13</v>
      </c>
      <c r="I19" s="13" t="s">
        <v>13</v>
      </c>
      <c r="J19" s="13" t="s">
        <v>13</v>
      </c>
      <c r="K19" s="13" t="s">
        <v>13</v>
      </c>
      <c r="L19" s="13" t="s">
        <v>13</v>
      </c>
      <c r="M19" s="13" t="s">
        <v>13</v>
      </c>
      <c r="N19" s="13" t="s">
        <v>13</v>
      </c>
      <c r="O19" s="13" t="s">
        <v>13</v>
      </c>
      <c r="P19" s="13" t="s">
        <v>13</v>
      </c>
      <c r="Q19" s="13" t="s">
        <v>13</v>
      </c>
      <c r="R19" s="13" t="s">
        <v>13</v>
      </c>
      <c r="S19" s="13" t="s">
        <v>13</v>
      </c>
      <c r="T19" s="13" t="s">
        <v>13</v>
      </c>
      <c r="U19" s="13" t="s">
        <v>13</v>
      </c>
      <c r="V19" s="13" t="s">
        <v>13</v>
      </c>
      <c r="W19" s="13" t="s">
        <v>13</v>
      </c>
      <c r="X19" s="13" t="s">
        <v>13</v>
      </c>
      <c r="Y19" s="13" t="s">
        <v>13</v>
      </c>
      <c r="Z19" s="13" t="s">
        <v>13</v>
      </c>
      <c r="AA19" s="13" t="s">
        <v>13</v>
      </c>
      <c r="AB19" s="13" t="s">
        <v>13</v>
      </c>
      <c r="AC19" s="13" t="s">
        <v>13</v>
      </c>
      <c r="AD19" s="72"/>
      <c r="AE19" s="13" t="s">
        <v>13</v>
      </c>
      <c r="AF19" s="13" t="s">
        <v>13</v>
      </c>
      <c r="AG19" s="13" t="s">
        <v>13</v>
      </c>
      <c r="AH19" s="13" t="s">
        <v>13</v>
      </c>
      <c r="AI19" s="72"/>
      <c r="AJ19" s="60" t="s">
        <v>13</v>
      </c>
      <c r="AK19" s="60" t="s">
        <v>13</v>
      </c>
      <c r="AL19" s="60" t="s">
        <v>13</v>
      </c>
      <c r="AM19" s="60" t="s">
        <v>13</v>
      </c>
      <c r="AN19" s="60" t="s">
        <v>13</v>
      </c>
      <c r="AO19" s="60" t="s">
        <v>13</v>
      </c>
    </row>
    <row r="20" spans="1:41" ht="15.6" customHeight="1" x14ac:dyDescent="0.3">
      <c r="A20" s="2">
        <v>1891</v>
      </c>
      <c r="B20" s="13" t="s">
        <v>13</v>
      </c>
      <c r="C20" s="13" t="s">
        <v>13</v>
      </c>
      <c r="D20" s="78"/>
      <c r="E20" s="13" t="s">
        <v>13</v>
      </c>
      <c r="F20" s="13" t="s">
        <v>13</v>
      </c>
      <c r="G20" s="13" t="s">
        <v>13</v>
      </c>
      <c r="H20" s="13" t="s">
        <v>13</v>
      </c>
      <c r="I20" s="13" t="s">
        <v>13</v>
      </c>
      <c r="J20" s="13" t="s">
        <v>13</v>
      </c>
      <c r="K20" s="13" t="s">
        <v>13</v>
      </c>
      <c r="L20" s="13" t="s">
        <v>13</v>
      </c>
      <c r="M20" s="13" t="s">
        <v>13</v>
      </c>
      <c r="N20" s="13" t="s">
        <v>13</v>
      </c>
      <c r="O20" s="13" t="s">
        <v>13</v>
      </c>
      <c r="P20" s="13" t="s">
        <v>13</v>
      </c>
      <c r="Q20" s="13" t="s">
        <v>13</v>
      </c>
      <c r="R20" s="13" t="s">
        <v>13</v>
      </c>
      <c r="S20" s="13" t="s">
        <v>13</v>
      </c>
      <c r="T20" s="13" t="s">
        <v>13</v>
      </c>
      <c r="U20" s="13" t="s">
        <v>13</v>
      </c>
      <c r="V20" s="13" t="s">
        <v>13</v>
      </c>
      <c r="W20" s="13" t="s">
        <v>13</v>
      </c>
      <c r="X20" s="13" t="s">
        <v>13</v>
      </c>
      <c r="Y20" s="13" t="s">
        <v>13</v>
      </c>
      <c r="Z20" s="13" t="s">
        <v>13</v>
      </c>
      <c r="AA20" s="13" t="s">
        <v>13</v>
      </c>
      <c r="AB20" s="13" t="s">
        <v>13</v>
      </c>
      <c r="AC20" s="13" t="s">
        <v>13</v>
      </c>
      <c r="AD20" s="72"/>
      <c r="AE20" s="13" t="s">
        <v>13</v>
      </c>
      <c r="AF20" s="13" t="s">
        <v>13</v>
      </c>
      <c r="AG20" s="13" t="s">
        <v>13</v>
      </c>
      <c r="AH20" s="13" t="s">
        <v>13</v>
      </c>
      <c r="AI20" s="72"/>
      <c r="AJ20" s="60" t="s">
        <v>13</v>
      </c>
      <c r="AK20" s="60" t="s">
        <v>13</v>
      </c>
      <c r="AL20" s="60" t="s">
        <v>13</v>
      </c>
      <c r="AM20" s="60" t="s">
        <v>13</v>
      </c>
      <c r="AN20" s="60" t="s">
        <v>13</v>
      </c>
      <c r="AO20" s="60" t="s">
        <v>13</v>
      </c>
    </row>
    <row r="21" spans="1:41" x14ac:dyDescent="0.3">
      <c r="A21" s="2">
        <v>1892</v>
      </c>
      <c r="B21" s="13" t="s">
        <v>13</v>
      </c>
      <c r="C21" s="13" t="s">
        <v>13</v>
      </c>
      <c r="D21" s="78"/>
      <c r="E21" s="13" t="s">
        <v>13</v>
      </c>
      <c r="F21" s="13" t="s">
        <v>13</v>
      </c>
      <c r="G21" s="13" t="s">
        <v>13</v>
      </c>
      <c r="H21" s="13" t="s">
        <v>13</v>
      </c>
      <c r="I21" s="13" t="s">
        <v>13</v>
      </c>
      <c r="J21" s="13" t="s">
        <v>13</v>
      </c>
      <c r="K21" s="13" t="s">
        <v>13</v>
      </c>
      <c r="L21" s="13" t="s">
        <v>13</v>
      </c>
      <c r="M21" s="13" t="s">
        <v>13</v>
      </c>
      <c r="N21" s="13" t="s">
        <v>13</v>
      </c>
      <c r="O21" s="13" t="s">
        <v>13</v>
      </c>
      <c r="P21" s="13" t="s">
        <v>13</v>
      </c>
      <c r="Q21" s="13" t="s">
        <v>13</v>
      </c>
      <c r="R21" s="13" t="s">
        <v>13</v>
      </c>
      <c r="S21" s="13" t="s">
        <v>13</v>
      </c>
      <c r="T21" s="13" t="s">
        <v>13</v>
      </c>
      <c r="U21" s="13" t="s">
        <v>13</v>
      </c>
      <c r="V21" s="13" t="s">
        <v>13</v>
      </c>
      <c r="W21" s="13" t="s">
        <v>13</v>
      </c>
      <c r="X21" s="13" t="s">
        <v>13</v>
      </c>
      <c r="Y21" s="13" t="s">
        <v>13</v>
      </c>
      <c r="Z21" s="13" t="s">
        <v>13</v>
      </c>
      <c r="AA21" s="13" t="s">
        <v>13</v>
      </c>
      <c r="AB21" s="13" t="s">
        <v>13</v>
      </c>
      <c r="AC21" s="13" t="s">
        <v>13</v>
      </c>
      <c r="AD21" s="72"/>
      <c r="AE21" s="13" t="s">
        <v>13</v>
      </c>
      <c r="AF21" s="13" t="s">
        <v>13</v>
      </c>
      <c r="AG21" s="13" t="s">
        <v>13</v>
      </c>
      <c r="AH21" s="13" t="s">
        <v>13</v>
      </c>
      <c r="AI21" s="72"/>
      <c r="AJ21" s="60" t="s">
        <v>13</v>
      </c>
      <c r="AK21" s="60" t="s">
        <v>13</v>
      </c>
      <c r="AL21" s="60" t="s">
        <v>13</v>
      </c>
      <c r="AM21" s="60" t="s">
        <v>13</v>
      </c>
      <c r="AN21" s="60" t="s">
        <v>13</v>
      </c>
      <c r="AO21" s="60" t="s">
        <v>13</v>
      </c>
    </row>
    <row r="22" spans="1:41" x14ac:dyDescent="0.3">
      <c r="A22" s="2">
        <v>1893</v>
      </c>
      <c r="B22" s="13" t="s">
        <v>13</v>
      </c>
      <c r="C22" s="13" t="s">
        <v>13</v>
      </c>
      <c r="D22" s="78"/>
      <c r="E22" s="13" t="s">
        <v>13</v>
      </c>
      <c r="F22" s="13" t="s">
        <v>13</v>
      </c>
      <c r="G22" s="13" t="s">
        <v>13</v>
      </c>
      <c r="H22" s="13" t="s">
        <v>13</v>
      </c>
      <c r="I22" s="13" t="s">
        <v>13</v>
      </c>
      <c r="J22" s="13" t="s">
        <v>13</v>
      </c>
      <c r="K22" s="13" t="s">
        <v>13</v>
      </c>
      <c r="L22" s="13" t="s">
        <v>13</v>
      </c>
      <c r="M22" s="13" t="s">
        <v>13</v>
      </c>
      <c r="N22" s="13" t="s">
        <v>13</v>
      </c>
      <c r="O22" s="13" t="s">
        <v>13</v>
      </c>
      <c r="P22" s="13" t="s">
        <v>13</v>
      </c>
      <c r="Q22" s="13" t="s">
        <v>13</v>
      </c>
      <c r="R22" s="13" t="s">
        <v>13</v>
      </c>
      <c r="S22" s="13" t="s">
        <v>13</v>
      </c>
      <c r="T22" s="13" t="s">
        <v>13</v>
      </c>
      <c r="U22" s="13" t="s">
        <v>13</v>
      </c>
      <c r="V22" s="13" t="s">
        <v>13</v>
      </c>
      <c r="W22" s="13" t="s">
        <v>13</v>
      </c>
      <c r="X22" s="13" t="s">
        <v>13</v>
      </c>
      <c r="Y22" s="13" t="s">
        <v>13</v>
      </c>
      <c r="Z22" s="13" t="s">
        <v>13</v>
      </c>
      <c r="AA22" s="13" t="s">
        <v>13</v>
      </c>
      <c r="AB22" s="13" t="s">
        <v>13</v>
      </c>
      <c r="AC22" s="13" t="s">
        <v>13</v>
      </c>
      <c r="AD22" s="72"/>
      <c r="AE22" s="13" t="s">
        <v>13</v>
      </c>
      <c r="AF22" s="13" t="s">
        <v>13</v>
      </c>
      <c r="AG22" s="13" t="s">
        <v>13</v>
      </c>
      <c r="AH22" s="13" t="s">
        <v>13</v>
      </c>
      <c r="AI22" s="72"/>
      <c r="AJ22" s="60" t="s">
        <v>13</v>
      </c>
      <c r="AK22" s="60" t="s">
        <v>13</v>
      </c>
      <c r="AL22" s="60" t="s">
        <v>13</v>
      </c>
      <c r="AM22" s="60" t="s">
        <v>13</v>
      </c>
      <c r="AN22" s="60" t="s">
        <v>13</v>
      </c>
      <c r="AO22" s="60" t="s">
        <v>13</v>
      </c>
    </row>
    <row r="23" spans="1:41" ht="15.6" customHeight="1" x14ac:dyDescent="0.3">
      <c r="A23" s="2">
        <v>1894</v>
      </c>
      <c r="B23" s="13" t="s">
        <v>13</v>
      </c>
      <c r="C23" s="13" t="s">
        <v>13</v>
      </c>
      <c r="D23" s="78"/>
      <c r="E23" s="13" t="s">
        <v>13</v>
      </c>
      <c r="F23" s="13" t="s">
        <v>13</v>
      </c>
      <c r="G23" s="13" t="s">
        <v>13</v>
      </c>
      <c r="H23" s="13" t="s">
        <v>13</v>
      </c>
      <c r="I23" s="13" t="s">
        <v>13</v>
      </c>
      <c r="J23" s="13" t="s">
        <v>13</v>
      </c>
      <c r="K23" s="13" t="s">
        <v>13</v>
      </c>
      <c r="L23" s="13" t="s">
        <v>13</v>
      </c>
      <c r="M23" s="13" t="s">
        <v>13</v>
      </c>
      <c r="N23" s="13" t="s">
        <v>13</v>
      </c>
      <c r="O23" s="13" t="s">
        <v>13</v>
      </c>
      <c r="P23" s="13" t="s">
        <v>13</v>
      </c>
      <c r="Q23" s="13" t="s">
        <v>13</v>
      </c>
      <c r="R23" s="13" t="s">
        <v>13</v>
      </c>
      <c r="S23" s="13" t="s">
        <v>13</v>
      </c>
      <c r="T23" s="13" t="s">
        <v>13</v>
      </c>
      <c r="U23" s="13" t="s">
        <v>13</v>
      </c>
      <c r="V23" s="13" t="s">
        <v>13</v>
      </c>
      <c r="W23" s="13" t="s">
        <v>13</v>
      </c>
      <c r="X23" s="13" t="s">
        <v>13</v>
      </c>
      <c r="Y23" s="13" t="s">
        <v>13</v>
      </c>
      <c r="Z23" s="13" t="s">
        <v>13</v>
      </c>
      <c r="AA23" s="13" t="s">
        <v>13</v>
      </c>
      <c r="AB23" s="13" t="s">
        <v>13</v>
      </c>
      <c r="AC23" s="13" t="s">
        <v>13</v>
      </c>
      <c r="AD23" s="72"/>
      <c r="AE23" s="13" t="s">
        <v>13</v>
      </c>
      <c r="AF23" s="13" t="s">
        <v>13</v>
      </c>
      <c r="AG23" s="13" t="s">
        <v>13</v>
      </c>
      <c r="AH23" s="13" t="s">
        <v>13</v>
      </c>
      <c r="AI23" s="72"/>
      <c r="AJ23" s="60" t="s">
        <v>13</v>
      </c>
      <c r="AK23" s="60" t="s">
        <v>13</v>
      </c>
      <c r="AL23" s="60" t="s">
        <v>13</v>
      </c>
      <c r="AM23" s="60" t="s">
        <v>13</v>
      </c>
      <c r="AN23" s="60" t="s">
        <v>13</v>
      </c>
      <c r="AO23" s="60" t="s">
        <v>13</v>
      </c>
    </row>
    <row r="24" spans="1:41" x14ac:dyDescent="0.3">
      <c r="A24" s="2">
        <v>1895</v>
      </c>
      <c r="B24" s="13" t="s">
        <v>13</v>
      </c>
      <c r="C24" s="13" t="s">
        <v>13</v>
      </c>
      <c r="D24" s="78"/>
      <c r="E24" s="13" t="s">
        <v>13</v>
      </c>
      <c r="F24" s="13" t="s">
        <v>13</v>
      </c>
      <c r="G24" s="13" t="s">
        <v>13</v>
      </c>
      <c r="H24" s="13" t="s">
        <v>13</v>
      </c>
      <c r="I24" s="13" t="s">
        <v>13</v>
      </c>
      <c r="J24" s="13" t="s">
        <v>13</v>
      </c>
      <c r="K24" s="13" t="s">
        <v>13</v>
      </c>
      <c r="L24" s="13" t="s">
        <v>13</v>
      </c>
      <c r="M24" s="13" t="s">
        <v>13</v>
      </c>
      <c r="N24" s="13" t="s">
        <v>13</v>
      </c>
      <c r="O24" s="13" t="s">
        <v>13</v>
      </c>
      <c r="P24" s="13" t="s">
        <v>13</v>
      </c>
      <c r="Q24" s="13" t="s">
        <v>13</v>
      </c>
      <c r="R24" s="13" t="s">
        <v>13</v>
      </c>
      <c r="S24" s="13" t="s">
        <v>13</v>
      </c>
      <c r="T24" s="13" t="s">
        <v>13</v>
      </c>
      <c r="U24" s="13" t="s">
        <v>13</v>
      </c>
      <c r="V24" s="13" t="s">
        <v>13</v>
      </c>
      <c r="W24" s="13" t="s">
        <v>13</v>
      </c>
      <c r="X24" s="13" t="s">
        <v>13</v>
      </c>
      <c r="Y24" s="13" t="s">
        <v>13</v>
      </c>
      <c r="Z24" s="13" t="s">
        <v>13</v>
      </c>
      <c r="AA24" s="13" t="s">
        <v>13</v>
      </c>
      <c r="AB24" s="13" t="s">
        <v>13</v>
      </c>
      <c r="AC24" s="13" t="s">
        <v>13</v>
      </c>
      <c r="AD24" s="72"/>
      <c r="AE24" s="13" t="s">
        <v>13</v>
      </c>
      <c r="AF24" s="13" t="s">
        <v>13</v>
      </c>
      <c r="AG24" s="13" t="s">
        <v>13</v>
      </c>
      <c r="AH24" s="13" t="s">
        <v>13</v>
      </c>
      <c r="AI24" s="72"/>
      <c r="AJ24" s="60" t="s">
        <v>13</v>
      </c>
      <c r="AK24" s="60" t="s">
        <v>13</v>
      </c>
      <c r="AL24" s="60" t="s">
        <v>13</v>
      </c>
      <c r="AM24" s="60" t="s">
        <v>13</v>
      </c>
      <c r="AN24" s="60" t="s">
        <v>13</v>
      </c>
      <c r="AO24" s="60" t="s">
        <v>13</v>
      </c>
    </row>
    <row r="25" spans="1:41" x14ac:dyDescent="0.3">
      <c r="A25" s="2">
        <v>1896</v>
      </c>
      <c r="B25" s="13" t="s">
        <v>13</v>
      </c>
      <c r="C25" s="13" t="s">
        <v>13</v>
      </c>
      <c r="D25" s="78"/>
      <c r="E25" s="13" t="s">
        <v>13</v>
      </c>
      <c r="F25" s="13" t="s">
        <v>13</v>
      </c>
      <c r="G25" s="13" t="s">
        <v>13</v>
      </c>
      <c r="H25" s="13" t="s">
        <v>13</v>
      </c>
      <c r="I25" s="13" t="s">
        <v>13</v>
      </c>
      <c r="J25" s="13" t="s">
        <v>13</v>
      </c>
      <c r="K25" s="13" t="s">
        <v>13</v>
      </c>
      <c r="L25" s="13" t="s">
        <v>13</v>
      </c>
      <c r="M25" s="13" t="s">
        <v>13</v>
      </c>
      <c r="N25" s="13" t="s">
        <v>13</v>
      </c>
      <c r="O25" s="13" t="s">
        <v>13</v>
      </c>
      <c r="P25" s="13" t="s">
        <v>13</v>
      </c>
      <c r="Q25" s="13" t="s">
        <v>13</v>
      </c>
      <c r="R25" s="13" t="s">
        <v>13</v>
      </c>
      <c r="S25" s="13" t="s">
        <v>13</v>
      </c>
      <c r="T25" s="13" t="s">
        <v>13</v>
      </c>
      <c r="U25" s="13" t="s">
        <v>13</v>
      </c>
      <c r="V25" s="13" t="s">
        <v>13</v>
      </c>
      <c r="W25" s="13" t="s">
        <v>13</v>
      </c>
      <c r="X25" s="13" t="s">
        <v>13</v>
      </c>
      <c r="Y25" s="13" t="s">
        <v>13</v>
      </c>
      <c r="Z25" s="13" t="s">
        <v>13</v>
      </c>
      <c r="AA25" s="13" t="s">
        <v>13</v>
      </c>
      <c r="AB25" s="13" t="s">
        <v>13</v>
      </c>
      <c r="AC25" s="13" t="s">
        <v>13</v>
      </c>
      <c r="AD25" s="72"/>
      <c r="AE25" s="13" t="s">
        <v>13</v>
      </c>
      <c r="AF25" s="13" t="s">
        <v>13</v>
      </c>
      <c r="AG25" s="13" t="s">
        <v>13</v>
      </c>
      <c r="AH25" s="13" t="s">
        <v>13</v>
      </c>
      <c r="AI25" s="72"/>
      <c r="AJ25" s="60" t="s">
        <v>13</v>
      </c>
      <c r="AK25" s="60" t="s">
        <v>13</v>
      </c>
      <c r="AL25" s="60" t="s">
        <v>13</v>
      </c>
      <c r="AM25" s="60" t="s">
        <v>13</v>
      </c>
      <c r="AN25" s="60" t="s">
        <v>13</v>
      </c>
      <c r="AO25" s="60" t="s">
        <v>13</v>
      </c>
    </row>
    <row r="26" spans="1:41" ht="15.6" customHeight="1" x14ac:dyDescent="0.3">
      <c r="A26" s="2">
        <v>1897</v>
      </c>
      <c r="B26" s="13" t="s">
        <v>13</v>
      </c>
      <c r="C26" s="13" t="s">
        <v>13</v>
      </c>
      <c r="D26" s="78"/>
      <c r="E26" s="13" t="s">
        <v>13</v>
      </c>
      <c r="F26" s="13" t="s">
        <v>13</v>
      </c>
      <c r="G26" s="13" t="s">
        <v>13</v>
      </c>
      <c r="H26" s="13" t="s">
        <v>13</v>
      </c>
      <c r="I26" s="13" t="s">
        <v>13</v>
      </c>
      <c r="J26" s="13" t="s">
        <v>13</v>
      </c>
      <c r="K26" s="13" t="s">
        <v>13</v>
      </c>
      <c r="L26" s="13" t="s">
        <v>13</v>
      </c>
      <c r="M26" s="13" t="s">
        <v>13</v>
      </c>
      <c r="N26" s="13" t="s">
        <v>13</v>
      </c>
      <c r="O26" s="13" t="s">
        <v>13</v>
      </c>
      <c r="P26" s="13" t="s">
        <v>13</v>
      </c>
      <c r="Q26" s="13" t="s">
        <v>13</v>
      </c>
      <c r="R26" s="13" t="s">
        <v>13</v>
      </c>
      <c r="S26" s="13" t="s">
        <v>13</v>
      </c>
      <c r="T26" s="13" t="s">
        <v>13</v>
      </c>
      <c r="U26" s="13" t="s">
        <v>13</v>
      </c>
      <c r="V26" s="13" t="s">
        <v>13</v>
      </c>
      <c r="W26" s="13" t="s">
        <v>13</v>
      </c>
      <c r="X26" s="13" t="s">
        <v>13</v>
      </c>
      <c r="Y26" s="13" t="s">
        <v>13</v>
      </c>
      <c r="Z26" s="13" t="s">
        <v>13</v>
      </c>
      <c r="AA26" s="13" t="s">
        <v>13</v>
      </c>
      <c r="AB26" s="13" t="s">
        <v>13</v>
      </c>
      <c r="AC26" s="13" t="s">
        <v>13</v>
      </c>
      <c r="AD26" s="72"/>
      <c r="AE26" s="13" t="s">
        <v>13</v>
      </c>
      <c r="AF26" s="13" t="s">
        <v>13</v>
      </c>
      <c r="AG26" s="13" t="s">
        <v>13</v>
      </c>
      <c r="AH26" s="13" t="s">
        <v>13</v>
      </c>
      <c r="AI26" s="72"/>
      <c r="AJ26" s="60" t="s">
        <v>13</v>
      </c>
      <c r="AK26" s="60" t="s">
        <v>13</v>
      </c>
      <c r="AL26" s="60" t="s">
        <v>13</v>
      </c>
      <c r="AM26" s="60" t="s">
        <v>13</v>
      </c>
      <c r="AN26" s="60" t="s">
        <v>13</v>
      </c>
      <c r="AO26" s="60" t="s">
        <v>13</v>
      </c>
    </row>
    <row r="27" spans="1:41" x14ac:dyDescent="0.3">
      <c r="A27" s="2">
        <v>1898</v>
      </c>
      <c r="B27" s="13" t="s">
        <v>13</v>
      </c>
      <c r="C27" s="13" t="s">
        <v>13</v>
      </c>
      <c r="D27" s="78"/>
      <c r="E27" s="13" t="s">
        <v>13</v>
      </c>
      <c r="F27" s="13" t="s">
        <v>13</v>
      </c>
      <c r="G27" s="13" t="s">
        <v>13</v>
      </c>
      <c r="H27" s="13" t="s">
        <v>13</v>
      </c>
      <c r="I27" s="13" t="s">
        <v>13</v>
      </c>
      <c r="J27" s="13" t="s">
        <v>13</v>
      </c>
      <c r="K27" s="13" t="s">
        <v>13</v>
      </c>
      <c r="L27" s="13" t="s">
        <v>13</v>
      </c>
      <c r="M27" s="13" t="s">
        <v>13</v>
      </c>
      <c r="N27" s="13" t="s">
        <v>13</v>
      </c>
      <c r="O27" s="13" t="s">
        <v>13</v>
      </c>
      <c r="P27" s="13" t="s">
        <v>13</v>
      </c>
      <c r="Q27" s="13" t="s">
        <v>13</v>
      </c>
      <c r="R27" s="13" t="s">
        <v>13</v>
      </c>
      <c r="S27" s="13" t="s">
        <v>13</v>
      </c>
      <c r="T27" s="13" t="s">
        <v>13</v>
      </c>
      <c r="U27" s="13" t="s">
        <v>13</v>
      </c>
      <c r="V27" s="13" t="s">
        <v>13</v>
      </c>
      <c r="W27" s="13" t="s">
        <v>13</v>
      </c>
      <c r="X27" s="13" t="s">
        <v>13</v>
      </c>
      <c r="Y27" s="13" t="s">
        <v>13</v>
      </c>
      <c r="Z27" s="13" t="s">
        <v>13</v>
      </c>
      <c r="AA27" s="13" t="s">
        <v>13</v>
      </c>
      <c r="AB27" s="13" t="s">
        <v>13</v>
      </c>
      <c r="AC27" s="13" t="s">
        <v>13</v>
      </c>
      <c r="AD27" s="72"/>
      <c r="AE27" s="13" t="s">
        <v>13</v>
      </c>
      <c r="AF27" s="13" t="s">
        <v>13</v>
      </c>
      <c r="AG27" s="13" t="s">
        <v>13</v>
      </c>
      <c r="AH27" s="13" t="s">
        <v>13</v>
      </c>
      <c r="AI27" s="72"/>
      <c r="AJ27" s="60" t="s">
        <v>13</v>
      </c>
      <c r="AK27" s="60" t="s">
        <v>13</v>
      </c>
      <c r="AL27" s="60" t="s">
        <v>13</v>
      </c>
      <c r="AM27" s="60" t="s">
        <v>13</v>
      </c>
      <c r="AN27" s="60" t="s">
        <v>13</v>
      </c>
      <c r="AO27" s="60" t="s">
        <v>13</v>
      </c>
    </row>
    <row r="28" spans="1:41" x14ac:dyDescent="0.3">
      <c r="A28" s="2">
        <v>1899</v>
      </c>
      <c r="B28" s="13" t="s">
        <v>13</v>
      </c>
      <c r="C28" s="13" t="s">
        <v>13</v>
      </c>
      <c r="D28" s="78"/>
      <c r="E28" s="13" t="s">
        <v>13</v>
      </c>
      <c r="F28" s="13" t="s">
        <v>13</v>
      </c>
      <c r="G28" s="13" t="s">
        <v>13</v>
      </c>
      <c r="H28" s="13" t="s">
        <v>13</v>
      </c>
      <c r="I28" s="13" t="s">
        <v>13</v>
      </c>
      <c r="J28" s="13" t="s">
        <v>13</v>
      </c>
      <c r="K28" s="13" t="s">
        <v>13</v>
      </c>
      <c r="L28" s="13" t="s">
        <v>13</v>
      </c>
      <c r="M28" s="13" t="s">
        <v>13</v>
      </c>
      <c r="N28" s="13" t="s">
        <v>13</v>
      </c>
      <c r="O28" s="13" t="s">
        <v>13</v>
      </c>
      <c r="P28" s="13" t="s">
        <v>13</v>
      </c>
      <c r="Q28" s="13" t="s">
        <v>13</v>
      </c>
      <c r="R28" s="13" t="s">
        <v>13</v>
      </c>
      <c r="S28" s="13" t="s">
        <v>13</v>
      </c>
      <c r="T28" s="13" t="s">
        <v>13</v>
      </c>
      <c r="U28" s="13" t="s">
        <v>13</v>
      </c>
      <c r="V28" s="13" t="s">
        <v>13</v>
      </c>
      <c r="W28" s="13" t="s">
        <v>13</v>
      </c>
      <c r="X28" s="13" t="s">
        <v>13</v>
      </c>
      <c r="Y28" s="13" t="s">
        <v>13</v>
      </c>
      <c r="Z28" s="13" t="s">
        <v>13</v>
      </c>
      <c r="AA28" s="13" t="s">
        <v>13</v>
      </c>
      <c r="AB28" s="13" t="s">
        <v>13</v>
      </c>
      <c r="AC28" s="13" t="s">
        <v>13</v>
      </c>
      <c r="AD28" s="72"/>
      <c r="AE28" s="13" t="s">
        <v>13</v>
      </c>
      <c r="AF28" s="13" t="s">
        <v>13</v>
      </c>
      <c r="AG28" s="13" t="s">
        <v>13</v>
      </c>
      <c r="AH28" s="13" t="s">
        <v>13</v>
      </c>
      <c r="AI28" s="72"/>
      <c r="AJ28" s="60" t="s">
        <v>13</v>
      </c>
      <c r="AK28" s="60" t="s">
        <v>13</v>
      </c>
      <c r="AL28" s="60" t="s">
        <v>13</v>
      </c>
      <c r="AM28" s="60" t="s">
        <v>13</v>
      </c>
      <c r="AN28" s="60" t="s">
        <v>13</v>
      </c>
      <c r="AO28" s="60" t="s">
        <v>13</v>
      </c>
    </row>
    <row r="29" spans="1:41" ht="15.6" customHeight="1" x14ac:dyDescent="0.3">
      <c r="A29" s="2">
        <v>1900</v>
      </c>
      <c r="B29" s="13" t="s">
        <v>13</v>
      </c>
      <c r="C29" s="13" t="s">
        <v>13</v>
      </c>
      <c r="D29" s="78"/>
      <c r="E29" s="13" t="s">
        <v>13</v>
      </c>
      <c r="F29" s="13" t="s">
        <v>13</v>
      </c>
      <c r="G29" s="13" t="s">
        <v>13</v>
      </c>
      <c r="H29" s="13" t="s">
        <v>13</v>
      </c>
      <c r="I29" s="13" t="s">
        <v>13</v>
      </c>
      <c r="J29" s="13" t="s">
        <v>13</v>
      </c>
      <c r="K29" s="13" t="s">
        <v>13</v>
      </c>
      <c r="L29" s="13" t="s">
        <v>13</v>
      </c>
      <c r="M29" s="13" t="s">
        <v>13</v>
      </c>
      <c r="N29" s="13" t="s">
        <v>13</v>
      </c>
      <c r="O29" s="13" t="s">
        <v>13</v>
      </c>
      <c r="P29" s="13" t="s">
        <v>13</v>
      </c>
      <c r="Q29" s="13" t="s">
        <v>13</v>
      </c>
      <c r="R29" s="13" t="s">
        <v>13</v>
      </c>
      <c r="S29" s="13" t="s">
        <v>13</v>
      </c>
      <c r="T29" s="13" t="s">
        <v>13</v>
      </c>
      <c r="U29" s="13" t="s">
        <v>13</v>
      </c>
      <c r="V29" s="13" t="s">
        <v>13</v>
      </c>
      <c r="W29" s="13" t="s">
        <v>13</v>
      </c>
      <c r="X29" s="13" t="s">
        <v>13</v>
      </c>
      <c r="Y29" s="13" t="s">
        <v>13</v>
      </c>
      <c r="Z29" s="13" t="s">
        <v>13</v>
      </c>
      <c r="AA29" s="13" t="s">
        <v>13</v>
      </c>
      <c r="AB29" s="13" t="s">
        <v>13</v>
      </c>
      <c r="AC29" s="13" t="s">
        <v>13</v>
      </c>
      <c r="AD29" s="72"/>
      <c r="AE29" s="13" t="s">
        <v>13</v>
      </c>
      <c r="AF29" s="13" t="s">
        <v>13</v>
      </c>
      <c r="AG29" s="13" t="s">
        <v>13</v>
      </c>
      <c r="AH29" s="13" t="s">
        <v>13</v>
      </c>
      <c r="AI29" s="72"/>
      <c r="AJ29" s="60" t="s">
        <v>13</v>
      </c>
      <c r="AK29" s="60" t="s">
        <v>13</v>
      </c>
      <c r="AL29" s="60" t="s">
        <v>13</v>
      </c>
      <c r="AM29" s="60" t="s">
        <v>13</v>
      </c>
      <c r="AN29" s="60" t="s">
        <v>13</v>
      </c>
      <c r="AO29" s="60" t="s">
        <v>13</v>
      </c>
    </row>
    <row r="30" spans="1:41" x14ac:dyDescent="0.3">
      <c r="A30" s="2">
        <v>1901</v>
      </c>
      <c r="B30" s="13" t="s">
        <v>13</v>
      </c>
      <c r="C30" s="13" t="s">
        <v>13</v>
      </c>
      <c r="D30" s="78"/>
      <c r="E30" s="13" t="s">
        <v>13</v>
      </c>
      <c r="F30" s="13" t="s">
        <v>13</v>
      </c>
      <c r="G30" s="13" t="s">
        <v>13</v>
      </c>
      <c r="H30" s="13" t="s">
        <v>13</v>
      </c>
      <c r="I30" s="13" t="s">
        <v>13</v>
      </c>
      <c r="J30" s="13" t="s">
        <v>13</v>
      </c>
      <c r="K30" s="13" t="s">
        <v>13</v>
      </c>
      <c r="L30" s="13" t="s">
        <v>13</v>
      </c>
      <c r="M30" s="13" t="s">
        <v>13</v>
      </c>
      <c r="N30" s="13" t="s">
        <v>13</v>
      </c>
      <c r="O30" s="13" t="s">
        <v>13</v>
      </c>
      <c r="P30" s="13" t="s">
        <v>13</v>
      </c>
      <c r="Q30" s="13" t="s">
        <v>13</v>
      </c>
      <c r="R30" s="13" t="s">
        <v>13</v>
      </c>
      <c r="S30" s="13" t="s">
        <v>13</v>
      </c>
      <c r="T30" s="13" t="s">
        <v>13</v>
      </c>
      <c r="U30" s="13" t="s">
        <v>13</v>
      </c>
      <c r="V30" s="13" t="s">
        <v>13</v>
      </c>
      <c r="W30" s="13" t="s">
        <v>13</v>
      </c>
      <c r="X30" s="13" t="s">
        <v>13</v>
      </c>
      <c r="Y30" s="13" t="s">
        <v>13</v>
      </c>
      <c r="Z30" s="13" t="s">
        <v>13</v>
      </c>
      <c r="AA30" s="13" t="s">
        <v>13</v>
      </c>
      <c r="AB30" s="13" t="s">
        <v>13</v>
      </c>
      <c r="AC30" s="13" t="s">
        <v>13</v>
      </c>
      <c r="AD30" s="72"/>
      <c r="AE30" s="13" t="s">
        <v>13</v>
      </c>
      <c r="AF30" s="13" t="s">
        <v>13</v>
      </c>
      <c r="AG30" s="13" t="s">
        <v>13</v>
      </c>
      <c r="AH30" s="13" t="s">
        <v>13</v>
      </c>
      <c r="AI30" s="72"/>
      <c r="AJ30" s="60" t="s">
        <v>13</v>
      </c>
      <c r="AK30" s="60" t="s">
        <v>13</v>
      </c>
      <c r="AL30" s="60" t="s">
        <v>13</v>
      </c>
      <c r="AM30" s="60" t="s">
        <v>13</v>
      </c>
      <c r="AN30" s="60" t="s">
        <v>13</v>
      </c>
      <c r="AO30" s="60" t="s">
        <v>13</v>
      </c>
    </row>
    <row r="31" spans="1:41" x14ac:dyDescent="0.3">
      <c r="A31" s="2">
        <v>1902</v>
      </c>
      <c r="B31" s="13" t="s">
        <v>13</v>
      </c>
      <c r="C31" s="13" t="s">
        <v>13</v>
      </c>
      <c r="D31" s="78"/>
      <c r="E31" s="13" t="s">
        <v>13</v>
      </c>
      <c r="F31" s="13" t="s">
        <v>13</v>
      </c>
      <c r="G31" s="13" t="s">
        <v>13</v>
      </c>
      <c r="H31" s="13" t="s">
        <v>13</v>
      </c>
      <c r="I31" s="13" t="s">
        <v>13</v>
      </c>
      <c r="J31" s="13" t="s">
        <v>13</v>
      </c>
      <c r="K31" s="13" t="s">
        <v>13</v>
      </c>
      <c r="L31" s="13" t="s">
        <v>13</v>
      </c>
      <c r="M31" s="13" t="s">
        <v>13</v>
      </c>
      <c r="N31" s="13" t="s">
        <v>13</v>
      </c>
      <c r="O31" s="13" t="s">
        <v>13</v>
      </c>
      <c r="P31" s="13" t="s">
        <v>13</v>
      </c>
      <c r="Q31" s="13" t="s">
        <v>13</v>
      </c>
      <c r="R31" s="13" t="s">
        <v>13</v>
      </c>
      <c r="S31" s="13" t="s">
        <v>13</v>
      </c>
      <c r="T31" s="13" t="s">
        <v>13</v>
      </c>
      <c r="U31" s="13" t="s">
        <v>13</v>
      </c>
      <c r="V31" s="13" t="s">
        <v>13</v>
      </c>
      <c r="W31" s="13" t="s">
        <v>13</v>
      </c>
      <c r="X31" s="13" t="s">
        <v>13</v>
      </c>
      <c r="Y31" s="13" t="s">
        <v>13</v>
      </c>
      <c r="Z31" s="13" t="s">
        <v>13</v>
      </c>
      <c r="AA31" s="13" t="s">
        <v>13</v>
      </c>
      <c r="AB31" s="13" t="s">
        <v>13</v>
      </c>
      <c r="AC31" s="13" t="s">
        <v>13</v>
      </c>
      <c r="AD31" s="72"/>
      <c r="AE31" s="13" t="s">
        <v>13</v>
      </c>
      <c r="AF31" s="13" t="s">
        <v>13</v>
      </c>
      <c r="AG31" s="13" t="s">
        <v>13</v>
      </c>
      <c r="AH31" s="13" t="s">
        <v>13</v>
      </c>
      <c r="AI31" s="72"/>
      <c r="AJ31" s="60" t="s">
        <v>13</v>
      </c>
      <c r="AK31" s="60" t="s">
        <v>13</v>
      </c>
      <c r="AL31" s="60" t="s">
        <v>13</v>
      </c>
      <c r="AM31" s="60" t="s">
        <v>13</v>
      </c>
      <c r="AN31" s="60" t="s">
        <v>13</v>
      </c>
      <c r="AO31" s="60" t="s">
        <v>13</v>
      </c>
    </row>
    <row r="32" spans="1:41" ht="15.6" customHeight="1" x14ac:dyDescent="0.3">
      <c r="A32" s="2">
        <v>1903</v>
      </c>
      <c r="B32" s="13" t="s">
        <v>13</v>
      </c>
      <c r="C32" s="13" t="s">
        <v>13</v>
      </c>
      <c r="D32" s="78"/>
      <c r="E32" s="13" t="s">
        <v>13</v>
      </c>
      <c r="F32" s="13" t="s">
        <v>13</v>
      </c>
      <c r="G32" s="13" t="s">
        <v>13</v>
      </c>
      <c r="H32" s="13" t="s">
        <v>13</v>
      </c>
      <c r="I32" s="13" t="s">
        <v>13</v>
      </c>
      <c r="J32" s="13" t="s">
        <v>13</v>
      </c>
      <c r="K32" s="13" t="s">
        <v>13</v>
      </c>
      <c r="L32" s="13" t="s">
        <v>13</v>
      </c>
      <c r="M32" s="13" t="s">
        <v>13</v>
      </c>
      <c r="N32" s="13" t="s">
        <v>13</v>
      </c>
      <c r="O32" s="13" t="s">
        <v>13</v>
      </c>
      <c r="P32" s="13" t="s">
        <v>13</v>
      </c>
      <c r="Q32" s="13" t="s">
        <v>13</v>
      </c>
      <c r="R32" s="13" t="s">
        <v>13</v>
      </c>
      <c r="S32" s="13" t="s">
        <v>13</v>
      </c>
      <c r="T32" s="13" t="s">
        <v>13</v>
      </c>
      <c r="U32" s="13" t="s">
        <v>13</v>
      </c>
      <c r="V32" s="13" t="s">
        <v>13</v>
      </c>
      <c r="W32" s="13" t="s">
        <v>13</v>
      </c>
      <c r="X32" s="13" t="s">
        <v>13</v>
      </c>
      <c r="Y32" s="13" t="s">
        <v>13</v>
      </c>
      <c r="Z32" s="13" t="s">
        <v>13</v>
      </c>
      <c r="AA32" s="13" t="s">
        <v>13</v>
      </c>
      <c r="AB32" s="13" t="s">
        <v>13</v>
      </c>
      <c r="AC32" s="13" t="s">
        <v>13</v>
      </c>
      <c r="AD32" s="72"/>
      <c r="AE32" s="13" t="s">
        <v>13</v>
      </c>
      <c r="AF32" s="13" t="s">
        <v>13</v>
      </c>
      <c r="AG32" s="13" t="s">
        <v>13</v>
      </c>
      <c r="AH32" s="13" t="s">
        <v>13</v>
      </c>
      <c r="AI32" s="72"/>
      <c r="AJ32" s="60" t="s">
        <v>13</v>
      </c>
      <c r="AK32" s="60" t="s">
        <v>13</v>
      </c>
      <c r="AL32" s="60" t="s">
        <v>13</v>
      </c>
      <c r="AM32" s="60" t="s">
        <v>13</v>
      </c>
      <c r="AN32" s="60" t="s">
        <v>13</v>
      </c>
      <c r="AO32" s="60" t="s">
        <v>13</v>
      </c>
    </row>
    <row r="33" spans="1:41" x14ac:dyDescent="0.3">
      <c r="A33" s="2">
        <v>1904</v>
      </c>
      <c r="B33" s="13" t="s">
        <v>13</v>
      </c>
      <c r="C33" s="13" t="s">
        <v>13</v>
      </c>
      <c r="D33" s="78"/>
      <c r="E33" s="13" t="s">
        <v>13</v>
      </c>
      <c r="F33" s="13" t="s">
        <v>13</v>
      </c>
      <c r="G33" s="13" t="s">
        <v>13</v>
      </c>
      <c r="H33" s="13" t="s">
        <v>13</v>
      </c>
      <c r="I33" s="13" t="s">
        <v>13</v>
      </c>
      <c r="J33" s="13" t="s">
        <v>13</v>
      </c>
      <c r="K33" s="13" t="s">
        <v>13</v>
      </c>
      <c r="L33" s="13" t="s">
        <v>13</v>
      </c>
      <c r="M33" s="13" t="s">
        <v>13</v>
      </c>
      <c r="N33" s="13" t="s">
        <v>13</v>
      </c>
      <c r="O33" s="13" t="s">
        <v>13</v>
      </c>
      <c r="P33" s="13" t="s">
        <v>13</v>
      </c>
      <c r="Q33" s="13" t="s">
        <v>13</v>
      </c>
      <c r="R33" s="13" t="s">
        <v>13</v>
      </c>
      <c r="S33" s="13" t="s">
        <v>13</v>
      </c>
      <c r="T33" s="13" t="s">
        <v>13</v>
      </c>
      <c r="U33" s="13" t="s">
        <v>13</v>
      </c>
      <c r="V33" s="13" t="s">
        <v>13</v>
      </c>
      <c r="W33" s="13" t="s">
        <v>13</v>
      </c>
      <c r="X33" s="13" t="s">
        <v>13</v>
      </c>
      <c r="Y33" s="13" t="s">
        <v>13</v>
      </c>
      <c r="Z33" s="13" t="s">
        <v>13</v>
      </c>
      <c r="AA33" s="13" t="s">
        <v>13</v>
      </c>
      <c r="AB33" s="13" t="s">
        <v>13</v>
      </c>
      <c r="AC33" s="13" t="s">
        <v>13</v>
      </c>
      <c r="AD33" s="72"/>
      <c r="AE33" s="13" t="s">
        <v>13</v>
      </c>
      <c r="AF33" s="13" t="s">
        <v>13</v>
      </c>
      <c r="AG33" s="13" t="s">
        <v>13</v>
      </c>
      <c r="AH33" s="13" t="s">
        <v>13</v>
      </c>
      <c r="AI33" s="72"/>
      <c r="AJ33" s="60" t="s">
        <v>13</v>
      </c>
      <c r="AK33" s="60" t="s">
        <v>13</v>
      </c>
      <c r="AL33" s="60" t="s">
        <v>13</v>
      </c>
      <c r="AM33" s="60" t="s">
        <v>13</v>
      </c>
      <c r="AN33" s="60" t="s">
        <v>13</v>
      </c>
      <c r="AO33" s="60" t="s">
        <v>13</v>
      </c>
    </row>
    <row r="34" spans="1:41" x14ac:dyDescent="0.3">
      <c r="A34" s="2">
        <v>1905</v>
      </c>
      <c r="B34" s="13" t="s">
        <v>13</v>
      </c>
      <c r="C34" s="13" t="s">
        <v>13</v>
      </c>
      <c r="D34" s="78"/>
      <c r="E34" s="13" t="s">
        <v>13</v>
      </c>
      <c r="F34" s="13" t="s">
        <v>13</v>
      </c>
      <c r="G34" s="13" t="s">
        <v>13</v>
      </c>
      <c r="H34" s="13" t="s">
        <v>13</v>
      </c>
      <c r="I34" s="13" t="s">
        <v>13</v>
      </c>
      <c r="J34" s="13" t="s">
        <v>13</v>
      </c>
      <c r="K34" s="13" t="s">
        <v>13</v>
      </c>
      <c r="L34" s="13" t="s">
        <v>13</v>
      </c>
      <c r="M34" s="13" t="s">
        <v>13</v>
      </c>
      <c r="N34" s="13" t="s">
        <v>13</v>
      </c>
      <c r="O34" s="13" t="s">
        <v>13</v>
      </c>
      <c r="P34" s="13" t="s">
        <v>13</v>
      </c>
      <c r="Q34" s="13" t="s">
        <v>13</v>
      </c>
      <c r="R34" s="13" t="s">
        <v>13</v>
      </c>
      <c r="S34" s="13" t="s">
        <v>13</v>
      </c>
      <c r="T34" s="13" t="s">
        <v>13</v>
      </c>
      <c r="U34" s="13" t="s">
        <v>13</v>
      </c>
      <c r="V34" s="13" t="s">
        <v>13</v>
      </c>
      <c r="W34" s="13" t="s">
        <v>13</v>
      </c>
      <c r="X34" s="13" t="s">
        <v>13</v>
      </c>
      <c r="Y34" s="13" t="s">
        <v>13</v>
      </c>
      <c r="Z34" s="13" t="s">
        <v>13</v>
      </c>
      <c r="AA34" s="13" t="s">
        <v>13</v>
      </c>
      <c r="AB34" s="13" t="s">
        <v>13</v>
      </c>
      <c r="AC34" s="13" t="s">
        <v>13</v>
      </c>
      <c r="AD34" s="72"/>
      <c r="AE34" s="13" t="s">
        <v>13</v>
      </c>
      <c r="AF34" s="13" t="s">
        <v>13</v>
      </c>
      <c r="AG34" s="13" t="s">
        <v>13</v>
      </c>
      <c r="AH34" s="13" t="s">
        <v>13</v>
      </c>
      <c r="AI34" s="72"/>
      <c r="AJ34" s="60" t="s">
        <v>13</v>
      </c>
      <c r="AK34" s="60" t="s">
        <v>13</v>
      </c>
      <c r="AL34" s="60" t="s">
        <v>13</v>
      </c>
      <c r="AM34" s="60" t="s">
        <v>13</v>
      </c>
      <c r="AN34" s="60" t="s">
        <v>13</v>
      </c>
      <c r="AO34" s="60" t="s">
        <v>13</v>
      </c>
    </row>
    <row r="35" spans="1:41" ht="15.6" customHeight="1" x14ac:dyDescent="0.3">
      <c r="A35" s="2">
        <v>1906</v>
      </c>
      <c r="B35" s="13" t="s">
        <v>13</v>
      </c>
      <c r="C35" s="13" t="s">
        <v>13</v>
      </c>
      <c r="D35" s="78"/>
      <c r="E35" s="13" t="s">
        <v>13</v>
      </c>
      <c r="F35" s="13" t="s">
        <v>13</v>
      </c>
      <c r="G35" s="13" t="s">
        <v>13</v>
      </c>
      <c r="H35" s="13" t="s">
        <v>13</v>
      </c>
      <c r="I35" s="13" t="s">
        <v>13</v>
      </c>
      <c r="J35" s="13" t="s">
        <v>13</v>
      </c>
      <c r="K35" s="13" t="s">
        <v>13</v>
      </c>
      <c r="L35" s="13" t="s">
        <v>13</v>
      </c>
      <c r="M35" s="13" t="s">
        <v>13</v>
      </c>
      <c r="N35" s="13" t="s">
        <v>13</v>
      </c>
      <c r="O35" s="13" t="s">
        <v>13</v>
      </c>
      <c r="P35" s="13" t="s">
        <v>13</v>
      </c>
      <c r="Q35" s="13" t="s">
        <v>13</v>
      </c>
      <c r="R35" s="13" t="s">
        <v>13</v>
      </c>
      <c r="S35" s="13" t="s">
        <v>13</v>
      </c>
      <c r="T35" s="13" t="s">
        <v>13</v>
      </c>
      <c r="U35" s="13" t="s">
        <v>13</v>
      </c>
      <c r="V35" s="13" t="s">
        <v>13</v>
      </c>
      <c r="W35" s="13" t="s">
        <v>13</v>
      </c>
      <c r="X35" s="13" t="s">
        <v>13</v>
      </c>
      <c r="Y35" s="13" t="s">
        <v>13</v>
      </c>
      <c r="Z35" s="13" t="s">
        <v>13</v>
      </c>
      <c r="AA35" s="13" t="s">
        <v>13</v>
      </c>
      <c r="AB35" s="13" t="s">
        <v>13</v>
      </c>
      <c r="AC35" s="13" t="s">
        <v>13</v>
      </c>
      <c r="AD35" s="72"/>
      <c r="AE35" s="13" t="s">
        <v>13</v>
      </c>
      <c r="AF35" s="13" t="s">
        <v>13</v>
      </c>
      <c r="AG35" s="13" t="s">
        <v>13</v>
      </c>
      <c r="AH35" s="13" t="s">
        <v>13</v>
      </c>
      <c r="AI35" s="72"/>
      <c r="AJ35" s="60" t="s">
        <v>13</v>
      </c>
      <c r="AK35" s="60" t="s">
        <v>13</v>
      </c>
      <c r="AL35" s="60" t="s">
        <v>13</v>
      </c>
      <c r="AM35" s="60" t="s">
        <v>13</v>
      </c>
      <c r="AN35" s="60" t="s">
        <v>13</v>
      </c>
      <c r="AO35" s="60" t="s">
        <v>13</v>
      </c>
    </row>
    <row r="36" spans="1:41" x14ac:dyDescent="0.3">
      <c r="A36" s="2">
        <v>1907</v>
      </c>
      <c r="B36" s="13" t="s">
        <v>13</v>
      </c>
      <c r="C36" s="13" t="s">
        <v>13</v>
      </c>
      <c r="D36" s="78"/>
      <c r="E36" s="13" t="s">
        <v>13</v>
      </c>
      <c r="F36" s="13" t="s">
        <v>13</v>
      </c>
      <c r="G36" s="13" t="s">
        <v>13</v>
      </c>
      <c r="H36" s="13" t="s">
        <v>13</v>
      </c>
      <c r="I36" s="13" t="s">
        <v>13</v>
      </c>
      <c r="J36" s="13" t="s">
        <v>13</v>
      </c>
      <c r="K36" s="13" t="s">
        <v>13</v>
      </c>
      <c r="L36" s="13" t="s">
        <v>13</v>
      </c>
      <c r="M36" s="13" t="s">
        <v>13</v>
      </c>
      <c r="N36" s="13" t="s">
        <v>13</v>
      </c>
      <c r="O36" s="13" t="s">
        <v>13</v>
      </c>
      <c r="P36" s="13" t="s">
        <v>13</v>
      </c>
      <c r="Q36" s="13" t="s">
        <v>13</v>
      </c>
      <c r="R36" s="13" t="s">
        <v>13</v>
      </c>
      <c r="S36" s="13" t="s">
        <v>13</v>
      </c>
      <c r="T36" s="13" t="s">
        <v>13</v>
      </c>
      <c r="U36" s="13" t="s">
        <v>13</v>
      </c>
      <c r="V36" s="13" t="s">
        <v>13</v>
      </c>
      <c r="W36" s="13" t="s">
        <v>13</v>
      </c>
      <c r="X36" s="13" t="s">
        <v>13</v>
      </c>
      <c r="Y36" s="13" t="s">
        <v>13</v>
      </c>
      <c r="Z36" s="13" t="s">
        <v>13</v>
      </c>
      <c r="AA36" s="13" t="s">
        <v>13</v>
      </c>
      <c r="AB36" s="13" t="s">
        <v>13</v>
      </c>
      <c r="AC36" s="13" t="s">
        <v>13</v>
      </c>
      <c r="AD36" s="72"/>
      <c r="AE36" s="13" t="s">
        <v>13</v>
      </c>
      <c r="AF36" s="13" t="s">
        <v>13</v>
      </c>
      <c r="AG36" s="13" t="s">
        <v>13</v>
      </c>
      <c r="AH36" s="13" t="s">
        <v>13</v>
      </c>
      <c r="AI36" s="72"/>
      <c r="AJ36" s="60" t="s">
        <v>13</v>
      </c>
      <c r="AK36" s="60" t="s">
        <v>13</v>
      </c>
      <c r="AL36" s="60" t="s">
        <v>13</v>
      </c>
      <c r="AM36" s="60" t="s">
        <v>13</v>
      </c>
      <c r="AN36" s="60" t="s">
        <v>13</v>
      </c>
      <c r="AO36" s="60" t="s">
        <v>13</v>
      </c>
    </row>
    <row r="37" spans="1:41" x14ac:dyDescent="0.3">
      <c r="A37" s="2">
        <v>1908</v>
      </c>
      <c r="B37" s="13" t="s">
        <v>13</v>
      </c>
      <c r="C37" s="13" t="s">
        <v>13</v>
      </c>
      <c r="D37" s="78"/>
      <c r="E37" s="13" t="s">
        <v>13</v>
      </c>
      <c r="F37" s="13" t="s">
        <v>13</v>
      </c>
      <c r="G37" s="13" t="s">
        <v>13</v>
      </c>
      <c r="H37" s="13" t="s">
        <v>13</v>
      </c>
      <c r="I37" s="13" t="s">
        <v>13</v>
      </c>
      <c r="J37" s="13" t="s">
        <v>13</v>
      </c>
      <c r="K37" s="13" t="s">
        <v>13</v>
      </c>
      <c r="L37" s="13" t="s">
        <v>13</v>
      </c>
      <c r="M37" s="13" t="s">
        <v>13</v>
      </c>
      <c r="N37" s="13" t="s">
        <v>13</v>
      </c>
      <c r="O37" s="13" t="s">
        <v>13</v>
      </c>
      <c r="P37" s="13" t="s">
        <v>13</v>
      </c>
      <c r="Q37" s="13" t="s">
        <v>13</v>
      </c>
      <c r="R37" s="13" t="s">
        <v>13</v>
      </c>
      <c r="S37" s="13" t="s">
        <v>13</v>
      </c>
      <c r="T37" s="13" t="s">
        <v>13</v>
      </c>
      <c r="U37" s="13" t="s">
        <v>13</v>
      </c>
      <c r="V37" s="13" t="s">
        <v>13</v>
      </c>
      <c r="W37" s="13" t="s">
        <v>13</v>
      </c>
      <c r="X37" s="13" t="s">
        <v>13</v>
      </c>
      <c r="Y37" s="13" t="s">
        <v>13</v>
      </c>
      <c r="Z37" s="13" t="s">
        <v>13</v>
      </c>
      <c r="AA37" s="13" t="s">
        <v>13</v>
      </c>
      <c r="AB37" s="13" t="s">
        <v>13</v>
      </c>
      <c r="AC37" s="13" t="s">
        <v>13</v>
      </c>
      <c r="AD37" s="72"/>
      <c r="AE37" s="13" t="s">
        <v>13</v>
      </c>
      <c r="AF37" s="13" t="s">
        <v>13</v>
      </c>
      <c r="AG37" s="13" t="s">
        <v>13</v>
      </c>
      <c r="AH37" s="13" t="s">
        <v>13</v>
      </c>
      <c r="AI37" s="72"/>
      <c r="AJ37" s="60" t="s">
        <v>13</v>
      </c>
      <c r="AK37" s="60" t="s">
        <v>13</v>
      </c>
      <c r="AL37" s="60" t="s">
        <v>13</v>
      </c>
      <c r="AM37" s="60" t="s">
        <v>13</v>
      </c>
      <c r="AN37" s="60" t="s">
        <v>13</v>
      </c>
      <c r="AO37" s="60" t="s">
        <v>13</v>
      </c>
    </row>
    <row r="38" spans="1:41" ht="15.6" customHeight="1" x14ac:dyDescent="0.3">
      <c r="A38" s="2">
        <v>1909</v>
      </c>
      <c r="B38" s="13" t="s">
        <v>13</v>
      </c>
      <c r="C38" s="13" t="s">
        <v>13</v>
      </c>
      <c r="D38" s="78"/>
      <c r="E38" s="13" t="s">
        <v>13</v>
      </c>
      <c r="F38" s="13" t="s">
        <v>13</v>
      </c>
      <c r="G38" s="13" t="s">
        <v>13</v>
      </c>
      <c r="H38" s="13" t="s">
        <v>13</v>
      </c>
      <c r="I38" s="13" t="s">
        <v>13</v>
      </c>
      <c r="J38" s="13" t="s">
        <v>13</v>
      </c>
      <c r="K38" s="13" t="s">
        <v>13</v>
      </c>
      <c r="L38" s="13" t="s">
        <v>13</v>
      </c>
      <c r="M38" s="13" t="s">
        <v>13</v>
      </c>
      <c r="N38" s="13" t="s">
        <v>13</v>
      </c>
      <c r="O38" s="13" t="s">
        <v>13</v>
      </c>
      <c r="P38" s="13" t="s">
        <v>13</v>
      </c>
      <c r="Q38" s="13" t="s">
        <v>13</v>
      </c>
      <c r="R38" s="13" t="s">
        <v>13</v>
      </c>
      <c r="S38" s="13" t="s">
        <v>13</v>
      </c>
      <c r="T38" s="13" t="s">
        <v>13</v>
      </c>
      <c r="U38" s="13" t="s">
        <v>13</v>
      </c>
      <c r="V38" s="13" t="s">
        <v>13</v>
      </c>
      <c r="W38" s="13" t="s">
        <v>13</v>
      </c>
      <c r="X38" s="13" t="s">
        <v>13</v>
      </c>
      <c r="Y38" s="13" t="s">
        <v>13</v>
      </c>
      <c r="Z38" s="13" t="s">
        <v>13</v>
      </c>
      <c r="AA38" s="13" t="s">
        <v>13</v>
      </c>
      <c r="AB38" s="13" t="s">
        <v>13</v>
      </c>
      <c r="AC38" s="13" t="s">
        <v>13</v>
      </c>
      <c r="AD38" s="72"/>
      <c r="AE38" s="13" t="s">
        <v>13</v>
      </c>
      <c r="AF38" s="13" t="s">
        <v>13</v>
      </c>
      <c r="AG38" s="13" t="s">
        <v>13</v>
      </c>
      <c r="AH38" s="13" t="s">
        <v>13</v>
      </c>
      <c r="AI38" s="72"/>
      <c r="AJ38" s="60" t="s">
        <v>13</v>
      </c>
      <c r="AK38" s="60" t="s">
        <v>13</v>
      </c>
      <c r="AL38" s="60" t="s">
        <v>13</v>
      </c>
      <c r="AM38" s="60" t="s">
        <v>13</v>
      </c>
      <c r="AN38" s="60" t="s">
        <v>13</v>
      </c>
      <c r="AO38" s="60" t="s">
        <v>13</v>
      </c>
    </row>
    <row r="39" spans="1:41" x14ac:dyDescent="0.3">
      <c r="A39" s="2">
        <v>1910</v>
      </c>
      <c r="B39" s="13" t="s">
        <v>13</v>
      </c>
      <c r="C39" s="13" t="s">
        <v>13</v>
      </c>
      <c r="D39" s="78"/>
      <c r="E39" s="13" t="s">
        <v>13</v>
      </c>
      <c r="F39" s="13" t="s">
        <v>13</v>
      </c>
      <c r="G39" s="13" t="s">
        <v>13</v>
      </c>
      <c r="H39" s="13" t="s">
        <v>13</v>
      </c>
      <c r="I39" s="13" t="s">
        <v>13</v>
      </c>
      <c r="J39" s="13" t="s">
        <v>13</v>
      </c>
      <c r="K39" s="13" t="s">
        <v>13</v>
      </c>
      <c r="L39" s="13" t="s">
        <v>13</v>
      </c>
      <c r="M39" s="13" t="s">
        <v>13</v>
      </c>
      <c r="N39" s="13" t="s">
        <v>13</v>
      </c>
      <c r="O39" s="13" t="s">
        <v>13</v>
      </c>
      <c r="P39" s="13" t="s">
        <v>13</v>
      </c>
      <c r="Q39" s="13" t="s">
        <v>13</v>
      </c>
      <c r="R39" s="13" t="s">
        <v>13</v>
      </c>
      <c r="S39" s="13" t="s">
        <v>13</v>
      </c>
      <c r="T39" s="13" t="s">
        <v>13</v>
      </c>
      <c r="U39" s="13" t="s">
        <v>13</v>
      </c>
      <c r="V39" s="13" t="s">
        <v>13</v>
      </c>
      <c r="W39" s="13" t="s">
        <v>13</v>
      </c>
      <c r="X39" s="13" t="s">
        <v>13</v>
      </c>
      <c r="Y39" s="13" t="s">
        <v>13</v>
      </c>
      <c r="Z39" s="13" t="s">
        <v>13</v>
      </c>
      <c r="AA39" s="13" t="s">
        <v>13</v>
      </c>
      <c r="AB39" s="13" t="s">
        <v>13</v>
      </c>
      <c r="AC39" s="13" t="s">
        <v>13</v>
      </c>
      <c r="AD39" s="72"/>
      <c r="AE39" s="13" t="s">
        <v>13</v>
      </c>
      <c r="AF39" s="13" t="s">
        <v>13</v>
      </c>
      <c r="AG39" s="13" t="s">
        <v>13</v>
      </c>
      <c r="AH39" s="13" t="s">
        <v>13</v>
      </c>
      <c r="AI39" s="72"/>
      <c r="AJ39" s="60" t="s">
        <v>13</v>
      </c>
      <c r="AK39" s="60" t="s">
        <v>13</v>
      </c>
      <c r="AL39" s="60" t="s">
        <v>13</v>
      </c>
      <c r="AM39" s="60" t="s">
        <v>13</v>
      </c>
      <c r="AN39" s="60" t="s">
        <v>13</v>
      </c>
      <c r="AO39" s="60" t="s">
        <v>13</v>
      </c>
    </row>
    <row r="40" spans="1:41" x14ac:dyDescent="0.3">
      <c r="A40" s="2">
        <v>1911</v>
      </c>
      <c r="B40" s="13" t="s">
        <v>13</v>
      </c>
      <c r="C40" s="13" t="s">
        <v>13</v>
      </c>
      <c r="D40" s="78"/>
      <c r="E40" s="13" t="s">
        <v>13</v>
      </c>
      <c r="F40" s="13" t="s">
        <v>13</v>
      </c>
      <c r="G40" s="13" t="s">
        <v>13</v>
      </c>
      <c r="H40" s="13" t="s">
        <v>13</v>
      </c>
      <c r="I40" s="13" t="s">
        <v>13</v>
      </c>
      <c r="J40" s="13" t="s">
        <v>13</v>
      </c>
      <c r="K40" s="13" t="s">
        <v>13</v>
      </c>
      <c r="L40" s="13" t="s">
        <v>13</v>
      </c>
      <c r="M40" s="13" t="s">
        <v>13</v>
      </c>
      <c r="N40" s="13" t="s">
        <v>13</v>
      </c>
      <c r="O40" s="13" t="s">
        <v>13</v>
      </c>
      <c r="P40" s="13" t="s">
        <v>13</v>
      </c>
      <c r="Q40" s="13" t="s">
        <v>13</v>
      </c>
      <c r="R40" s="13" t="s">
        <v>13</v>
      </c>
      <c r="S40" s="13" t="s">
        <v>13</v>
      </c>
      <c r="T40" s="13" t="s">
        <v>13</v>
      </c>
      <c r="U40" s="13" t="s">
        <v>13</v>
      </c>
      <c r="V40" s="13" t="s">
        <v>13</v>
      </c>
      <c r="W40" s="13" t="s">
        <v>13</v>
      </c>
      <c r="X40" s="13" t="s">
        <v>13</v>
      </c>
      <c r="Y40" s="13" t="s">
        <v>13</v>
      </c>
      <c r="Z40" s="13" t="s">
        <v>13</v>
      </c>
      <c r="AA40" s="13" t="s">
        <v>13</v>
      </c>
      <c r="AB40" s="13" t="s">
        <v>13</v>
      </c>
      <c r="AC40" s="13" t="s">
        <v>13</v>
      </c>
      <c r="AD40" s="72"/>
      <c r="AE40" s="13" t="s">
        <v>13</v>
      </c>
      <c r="AF40" s="13" t="s">
        <v>13</v>
      </c>
      <c r="AG40" s="13" t="s">
        <v>13</v>
      </c>
      <c r="AH40" s="13" t="s">
        <v>13</v>
      </c>
      <c r="AI40" s="72"/>
      <c r="AJ40" s="60" t="s">
        <v>13</v>
      </c>
      <c r="AK40" s="60" t="s">
        <v>13</v>
      </c>
      <c r="AL40" s="60" t="s">
        <v>13</v>
      </c>
      <c r="AM40" s="60" t="s">
        <v>13</v>
      </c>
      <c r="AN40" s="60" t="s">
        <v>13</v>
      </c>
      <c r="AO40" s="60" t="s">
        <v>13</v>
      </c>
    </row>
    <row r="41" spans="1:41" ht="15.6" customHeight="1" x14ac:dyDescent="0.3">
      <c r="A41" s="2">
        <v>1912</v>
      </c>
      <c r="B41" s="13" t="s">
        <v>13</v>
      </c>
      <c r="C41" s="13" t="s">
        <v>13</v>
      </c>
      <c r="D41" s="78"/>
      <c r="E41" s="13" t="s">
        <v>13</v>
      </c>
      <c r="F41" s="13" t="s">
        <v>13</v>
      </c>
      <c r="G41" s="13" t="s">
        <v>13</v>
      </c>
      <c r="H41" s="13" t="s">
        <v>13</v>
      </c>
      <c r="I41" s="13" t="s">
        <v>13</v>
      </c>
      <c r="J41" s="13" t="s">
        <v>13</v>
      </c>
      <c r="K41" s="13" t="s">
        <v>13</v>
      </c>
      <c r="L41" s="13" t="s">
        <v>13</v>
      </c>
      <c r="M41" s="13" t="s">
        <v>13</v>
      </c>
      <c r="N41" s="13" t="s">
        <v>13</v>
      </c>
      <c r="O41" s="13" t="s">
        <v>13</v>
      </c>
      <c r="P41" s="13" t="s">
        <v>13</v>
      </c>
      <c r="Q41" s="13" t="s">
        <v>13</v>
      </c>
      <c r="R41" s="13" t="s">
        <v>13</v>
      </c>
      <c r="S41" s="13" t="s">
        <v>13</v>
      </c>
      <c r="T41" s="13" t="s">
        <v>13</v>
      </c>
      <c r="U41" s="13" t="s">
        <v>13</v>
      </c>
      <c r="V41" s="13" t="s">
        <v>13</v>
      </c>
      <c r="W41" s="13" t="s">
        <v>13</v>
      </c>
      <c r="X41" s="13" t="s">
        <v>13</v>
      </c>
      <c r="Y41" s="13" t="s">
        <v>13</v>
      </c>
      <c r="Z41" s="13" t="s">
        <v>13</v>
      </c>
      <c r="AA41" s="13" t="s">
        <v>13</v>
      </c>
      <c r="AB41" s="13" t="s">
        <v>13</v>
      </c>
      <c r="AC41" s="13" t="s">
        <v>13</v>
      </c>
      <c r="AD41" s="72"/>
      <c r="AE41" s="13" t="s">
        <v>13</v>
      </c>
      <c r="AF41" s="13" t="s">
        <v>13</v>
      </c>
      <c r="AG41" s="13" t="s">
        <v>13</v>
      </c>
      <c r="AH41" s="13" t="s">
        <v>13</v>
      </c>
      <c r="AI41" s="72"/>
      <c r="AJ41" s="60" t="s">
        <v>13</v>
      </c>
      <c r="AK41" s="60" t="s">
        <v>13</v>
      </c>
      <c r="AL41" s="60" t="s">
        <v>13</v>
      </c>
      <c r="AM41" s="60" t="s">
        <v>13</v>
      </c>
      <c r="AN41" s="60" t="s">
        <v>13</v>
      </c>
      <c r="AO41" s="60" t="s">
        <v>13</v>
      </c>
    </row>
    <row r="42" spans="1:41" x14ac:dyDescent="0.3">
      <c r="A42" s="2">
        <v>1913</v>
      </c>
      <c r="B42" s="13" t="s">
        <v>13</v>
      </c>
      <c r="C42" s="13" t="s">
        <v>13</v>
      </c>
      <c r="D42" s="78"/>
      <c r="E42" s="13" t="s">
        <v>13</v>
      </c>
      <c r="F42" s="13" t="s">
        <v>13</v>
      </c>
      <c r="G42" s="13" t="s">
        <v>13</v>
      </c>
      <c r="H42" s="13" t="s">
        <v>13</v>
      </c>
      <c r="I42" s="13" t="s">
        <v>13</v>
      </c>
      <c r="J42" s="13" t="s">
        <v>13</v>
      </c>
      <c r="K42" s="13" t="s">
        <v>13</v>
      </c>
      <c r="L42" s="13" t="s">
        <v>13</v>
      </c>
      <c r="M42" s="13" t="s">
        <v>13</v>
      </c>
      <c r="N42" s="13" t="s">
        <v>13</v>
      </c>
      <c r="O42" s="13" t="s">
        <v>13</v>
      </c>
      <c r="P42" s="13" t="s">
        <v>13</v>
      </c>
      <c r="Q42" s="13" t="s">
        <v>13</v>
      </c>
      <c r="R42" s="13" t="s">
        <v>13</v>
      </c>
      <c r="S42" s="13" t="s">
        <v>13</v>
      </c>
      <c r="T42" s="13" t="s">
        <v>13</v>
      </c>
      <c r="U42" s="13" t="s">
        <v>13</v>
      </c>
      <c r="V42" s="13" t="s">
        <v>13</v>
      </c>
      <c r="W42" s="13" t="s">
        <v>13</v>
      </c>
      <c r="X42" s="13" t="s">
        <v>13</v>
      </c>
      <c r="Y42" s="13" t="s">
        <v>13</v>
      </c>
      <c r="Z42" s="13" t="s">
        <v>13</v>
      </c>
      <c r="AA42" s="13" t="s">
        <v>13</v>
      </c>
      <c r="AB42" s="13" t="s">
        <v>13</v>
      </c>
      <c r="AC42" s="13" t="s">
        <v>13</v>
      </c>
      <c r="AD42" s="72"/>
      <c r="AE42" s="13" t="s">
        <v>13</v>
      </c>
      <c r="AF42" s="13" t="s">
        <v>13</v>
      </c>
      <c r="AG42" s="13" t="s">
        <v>13</v>
      </c>
      <c r="AH42" s="13" t="s">
        <v>13</v>
      </c>
      <c r="AI42" s="72"/>
      <c r="AJ42" s="60" t="s">
        <v>13</v>
      </c>
      <c r="AK42" s="60" t="s">
        <v>13</v>
      </c>
      <c r="AL42" s="60" t="s">
        <v>13</v>
      </c>
      <c r="AM42" s="60" t="s">
        <v>13</v>
      </c>
      <c r="AN42" s="60" t="s">
        <v>13</v>
      </c>
      <c r="AO42" s="60" t="s">
        <v>13</v>
      </c>
    </row>
    <row r="43" spans="1:41" x14ac:dyDescent="0.3">
      <c r="A43" s="2">
        <v>1914</v>
      </c>
      <c r="B43" s="13" t="s">
        <v>13</v>
      </c>
      <c r="C43" s="13" t="s">
        <v>13</v>
      </c>
      <c r="D43" s="78"/>
      <c r="E43" s="13" t="s">
        <v>13</v>
      </c>
      <c r="F43" s="13" t="s">
        <v>13</v>
      </c>
      <c r="G43" s="13" t="s">
        <v>13</v>
      </c>
      <c r="H43" s="13" t="s">
        <v>13</v>
      </c>
      <c r="I43" s="13" t="s">
        <v>13</v>
      </c>
      <c r="J43" s="13" t="s">
        <v>13</v>
      </c>
      <c r="K43" s="13" t="s">
        <v>13</v>
      </c>
      <c r="L43" s="13" t="s">
        <v>13</v>
      </c>
      <c r="M43" s="13" t="s">
        <v>13</v>
      </c>
      <c r="N43" s="13" t="s">
        <v>13</v>
      </c>
      <c r="O43" s="13" t="s">
        <v>13</v>
      </c>
      <c r="P43" s="13" t="s">
        <v>13</v>
      </c>
      <c r="Q43" s="13" t="s">
        <v>13</v>
      </c>
      <c r="R43" s="13" t="s">
        <v>13</v>
      </c>
      <c r="S43" s="13" t="s">
        <v>13</v>
      </c>
      <c r="T43" s="13" t="s">
        <v>13</v>
      </c>
      <c r="U43" s="13" t="s">
        <v>13</v>
      </c>
      <c r="V43" s="13" t="s">
        <v>13</v>
      </c>
      <c r="W43" s="13" t="s">
        <v>13</v>
      </c>
      <c r="X43" s="13" t="s">
        <v>13</v>
      </c>
      <c r="Y43" s="13" t="s">
        <v>13</v>
      </c>
      <c r="Z43" s="13" t="s">
        <v>13</v>
      </c>
      <c r="AA43" s="13" t="s">
        <v>13</v>
      </c>
      <c r="AB43" s="13" t="s">
        <v>13</v>
      </c>
      <c r="AC43" s="13" t="s">
        <v>13</v>
      </c>
      <c r="AD43" s="72"/>
      <c r="AE43" s="13" t="s">
        <v>13</v>
      </c>
      <c r="AF43" s="13" t="s">
        <v>13</v>
      </c>
      <c r="AG43" s="13" t="s">
        <v>13</v>
      </c>
      <c r="AH43" s="13" t="s">
        <v>13</v>
      </c>
      <c r="AI43" s="72"/>
      <c r="AJ43" s="60" t="s">
        <v>13</v>
      </c>
      <c r="AK43" s="60" t="s">
        <v>13</v>
      </c>
      <c r="AL43" s="60" t="s">
        <v>13</v>
      </c>
      <c r="AM43" s="60" t="s">
        <v>13</v>
      </c>
      <c r="AN43" s="60" t="s">
        <v>13</v>
      </c>
      <c r="AO43" s="60" t="s">
        <v>13</v>
      </c>
    </row>
    <row r="44" spans="1:41" ht="15.6" customHeight="1" x14ac:dyDescent="0.3">
      <c r="A44" s="2">
        <v>1915</v>
      </c>
      <c r="B44" s="13" t="s">
        <v>13</v>
      </c>
      <c r="C44" s="13" t="s">
        <v>13</v>
      </c>
      <c r="D44" s="78"/>
      <c r="E44" s="13" t="s">
        <v>13</v>
      </c>
      <c r="F44" s="13" t="s">
        <v>13</v>
      </c>
      <c r="G44" s="13" t="s">
        <v>13</v>
      </c>
      <c r="H44" s="13" t="s">
        <v>13</v>
      </c>
      <c r="I44" s="13" t="s">
        <v>13</v>
      </c>
      <c r="J44" s="13" t="s">
        <v>13</v>
      </c>
      <c r="K44" s="13" t="s">
        <v>13</v>
      </c>
      <c r="L44" s="13" t="s">
        <v>13</v>
      </c>
      <c r="M44" s="13" t="s">
        <v>13</v>
      </c>
      <c r="N44" s="13" t="s">
        <v>13</v>
      </c>
      <c r="O44" s="13" t="s">
        <v>13</v>
      </c>
      <c r="P44" s="13" t="s">
        <v>13</v>
      </c>
      <c r="Q44" s="13" t="s">
        <v>13</v>
      </c>
      <c r="R44" s="13" t="s">
        <v>13</v>
      </c>
      <c r="S44" s="13" t="s">
        <v>13</v>
      </c>
      <c r="T44" s="13" t="s">
        <v>13</v>
      </c>
      <c r="U44" s="13" t="s">
        <v>13</v>
      </c>
      <c r="V44" s="13" t="s">
        <v>13</v>
      </c>
      <c r="W44" s="13" t="s">
        <v>13</v>
      </c>
      <c r="X44" s="13" t="s">
        <v>13</v>
      </c>
      <c r="Y44" s="13" t="s">
        <v>13</v>
      </c>
      <c r="Z44" s="13" t="s">
        <v>13</v>
      </c>
      <c r="AA44" s="13" t="s">
        <v>13</v>
      </c>
      <c r="AB44" s="13" t="s">
        <v>13</v>
      </c>
      <c r="AC44" s="13" t="s">
        <v>13</v>
      </c>
      <c r="AD44" s="72"/>
      <c r="AE44" s="13" t="s">
        <v>13</v>
      </c>
      <c r="AF44" s="13" t="s">
        <v>13</v>
      </c>
      <c r="AG44" s="13" t="s">
        <v>13</v>
      </c>
      <c r="AH44" s="13" t="s">
        <v>13</v>
      </c>
      <c r="AI44" s="72"/>
      <c r="AJ44" s="60" t="s">
        <v>13</v>
      </c>
      <c r="AK44" s="60" t="s">
        <v>13</v>
      </c>
      <c r="AL44" s="60" t="s">
        <v>13</v>
      </c>
      <c r="AM44" s="60" t="s">
        <v>13</v>
      </c>
      <c r="AN44" s="60" t="s">
        <v>13</v>
      </c>
      <c r="AO44" s="60" t="s">
        <v>13</v>
      </c>
    </row>
    <row r="45" spans="1:41" x14ac:dyDescent="0.3">
      <c r="A45" s="2">
        <v>1916</v>
      </c>
      <c r="B45" s="13" t="s">
        <v>13</v>
      </c>
      <c r="C45" s="13" t="s">
        <v>13</v>
      </c>
      <c r="D45" s="78"/>
      <c r="E45" s="13" t="s">
        <v>13</v>
      </c>
      <c r="F45" s="13" t="s">
        <v>13</v>
      </c>
      <c r="G45" s="13" t="s">
        <v>13</v>
      </c>
      <c r="H45" s="13" t="s">
        <v>13</v>
      </c>
      <c r="I45" s="13" t="s">
        <v>13</v>
      </c>
      <c r="J45" s="13" t="s">
        <v>13</v>
      </c>
      <c r="K45" s="13" t="s">
        <v>13</v>
      </c>
      <c r="L45" s="13" t="s">
        <v>13</v>
      </c>
      <c r="M45" s="13" t="s">
        <v>13</v>
      </c>
      <c r="N45" s="13" t="s">
        <v>13</v>
      </c>
      <c r="O45" s="13" t="s">
        <v>13</v>
      </c>
      <c r="P45" s="13" t="s">
        <v>13</v>
      </c>
      <c r="Q45" s="13" t="s">
        <v>13</v>
      </c>
      <c r="R45" s="13" t="s">
        <v>13</v>
      </c>
      <c r="S45" s="13" t="s">
        <v>13</v>
      </c>
      <c r="T45" s="13" t="s">
        <v>13</v>
      </c>
      <c r="U45" s="13" t="s">
        <v>13</v>
      </c>
      <c r="V45" s="13" t="s">
        <v>13</v>
      </c>
      <c r="W45" s="13" t="s">
        <v>13</v>
      </c>
      <c r="X45" s="13" t="s">
        <v>13</v>
      </c>
      <c r="Y45" s="13" t="s">
        <v>13</v>
      </c>
      <c r="Z45" s="13" t="s">
        <v>13</v>
      </c>
      <c r="AA45" s="13" t="s">
        <v>13</v>
      </c>
      <c r="AB45" s="13" t="s">
        <v>13</v>
      </c>
      <c r="AC45" s="13" t="s">
        <v>13</v>
      </c>
      <c r="AD45" s="72"/>
      <c r="AE45" s="13" t="s">
        <v>13</v>
      </c>
      <c r="AF45" s="13" t="s">
        <v>13</v>
      </c>
      <c r="AG45" s="13" t="s">
        <v>13</v>
      </c>
      <c r="AH45" s="13" t="s">
        <v>13</v>
      </c>
      <c r="AI45" s="72"/>
      <c r="AJ45" s="60" t="s">
        <v>13</v>
      </c>
      <c r="AK45" s="60" t="s">
        <v>13</v>
      </c>
      <c r="AL45" s="60" t="s">
        <v>13</v>
      </c>
      <c r="AM45" s="60" t="s">
        <v>13</v>
      </c>
      <c r="AN45" s="60" t="s">
        <v>13</v>
      </c>
      <c r="AO45" s="60" t="s">
        <v>13</v>
      </c>
    </row>
    <row r="46" spans="1:41" x14ac:dyDescent="0.3">
      <c r="A46" s="2">
        <v>1917</v>
      </c>
      <c r="B46" s="13" t="s">
        <v>13</v>
      </c>
      <c r="C46" s="13" t="s">
        <v>13</v>
      </c>
      <c r="D46" s="78"/>
      <c r="E46" s="13" t="s">
        <v>13</v>
      </c>
      <c r="F46" s="13" t="s">
        <v>13</v>
      </c>
      <c r="G46" s="13" t="s">
        <v>13</v>
      </c>
      <c r="H46" s="13" t="s">
        <v>13</v>
      </c>
      <c r="I46" s="13" t="s">
        <v>13</v>
      </c>
      <c r="J46" s="13" t="s">
        <v>13</v>
      </c>
      <c r="K46" s="13" t="s">
        <v>13</v>
      </c>
      <c r="L46" s="13" t="s">
        <v>13</v>
      </c>
      <c r="M46" s="13" t="s">
        <v>13</v>
      </c>
      <c r="N46" s="13" t="s">
        <v>13</v>
      </c>
      <c r="O46" s="13" t="s">
        <v>13</v>
      </c>
      <c r="P46" s="13" t="s">
        <v>13</v>
      </c>
      <c r="Q46" s="13" t="s">
        <v>13</v>
      </c>
      <c r="R46" s="13" t="s">
        <v>13</v>
      </c>
      <c r="S46" s="13" t="s">
        <v>13</v>
      </c>
      <c r="T46" s="13" t="s">
        <v>13</v>
      </c>
      <c r="U46" s="13" t="s">
        <v>13</v>
      </c>
      <c r="V46" s="13" t="s">
        <v>13</v>
      </c>
      <c r="W46" s="13" t="s">
        <v>13</v>
      </c>
      <c r="X46" s="13" t="s">
        <v>13</v>
      </c>
      <c r="Y46" s="13" t="s">
        <v>13</v>
      </c>
      <c r="Z46" s="13" t="s">
        <v>13</v>
      </c>
      <c r="AA46" s="13" t="s">
        <v>13</v>
      </c>
      <c r="AB46" s="13" t="s">
        <v>13</v>
      </c>
      <c r="AC46" s="13" t="s">
        <v>13</v>
      </c>
      <c r="AD46" s="72"/>
      <c r="AE46" s="13" t="s">
        <v>13</v>
      </c>
      <c r="AF46" s="13" t="s">
        <v>13</v>
      </c>
      <c r="AG46" s="13" t="s">
        <v>13</v>
      </c>
      <c r="AH46" s="13" t="s">
        <v>13</v>
      </c>
      <c r="AI46" s="72"/>
      <c r="AJ46" s="60" t="s">
        <v>13</v>
      </c>
      <c r="AK46" s="60" t="s">
        <v>13</v>
      </c>
      <c r="AL46" s="60" t="s">
        <v>13</v>
      </c>
      <c r="AM46" s="60" t="s">
        <v>13</v>
      </c>
      <c r="AN46" s="60" t="s">
        <v>13</v>
      </c>
      <c r="AO46" s="60" t="s">
        <v>13</v>
      </c>
    </row>
    <row r="47" spans="1:41" ht="15.6" customHeight="1" x14ac:dyDescent="0.3">
      <c r="A47" s="2">
        <v>1918</v>
      </c>
      <c r="B47" s="13" t="s">
        <v>13</v>
      </c>
      <c r="C47" s="13" t="s">
        <v>13</v>
      </c>
      <c r="D47" s="78"/>
      <c r="E47" s="13" t="s">
        <v>13</v>
      </c>
      <c r="F47" s="13" t="s">
        <v>13</v>
      </c>
      <c r="G47" s="13" t="s">
        <v>13</v>
      </c>
      <c r="H47" s="13" t="s">
        <v>13</v>
      </c>
      <c r="I47" s="13" t="s">
        <v>13</v>
      </c>
      <c r="J47" s="13" t="s">
        <v>13</v>
      </c>
      <c r="K47" s="13" t="s">
        <v>13</v>
      </c>
      <c r="L47" s="13" t="s">
        <v>13</v>
      </c>
      <c r="M47" s="13" t="s">
        <v>13</v>
      </c>
      <c r="N47" s="13" t="s">
        <v>13</v>
      </c>
      <c r="O47" s="13" t="s">
        <v>13</v>
      </c>
      <c r="P47" s="13" t="s">
        <v>13</v>
      </c>
      <c r="Q47" s="13" t="s">
        <v>13</v>
      </c>
      <c r="R47" s="13" t="s">
        <v>13</v>
      </c>
      <c r="S47" s="13" t="s">
        <v>13</v>
      </c>
      <c r="T47" s="13" t="s">
        <v>13</v>
      </c>
      <c r="U47" s="13" t="s">
        <v>13</v>
      </c>
      <c r="V47" s="13" t="s">
        <v>13</v>
      </c>
      <c r="W47" s="13" t="s">
        <v>13</v>
      </c>
      <c r="X47" s="13" t="s">
        <v>13</v>
      </c>
      <c r="Y47" s="13" t="s">
        <v>13</v>
      </c>
      <c r="Z47" s="13" t="s">
        <v>13</v>
      </c>
      <c r="AA47" s="13" t="s">
        <v>13</v>
      </c>
      <c r="AB47" s="13" t="s">
        <v>13</v>
      </c>
      <c r="AC47" s="13" t="s">
        <v>13</v>
      </c>
      <c r="AD47" s="72"/>
      <c r="AE47" s="13" t="s">
        <v>13</v>
      </c>
      <c r="AF47" s="13" t="s">
        <v>13</v>
      </c>
      <c r="AG47" s="13" t="s">
        <v>13</v>
      </c>
      <c r="AH47" s="13" t="s">
        <v>13</v>
      </c>
      <c r="AI47" s="72"/>
      <c r="AJ47" s="60" t="s">
        <v>13</v>
      </c>
      <c r="AK47" s="60" t="s">
        <v>13</v>
      </c>
      <c r="AL47" s="60" t="s">
        <v>13</v>
      </c>
      <c r="AM47" s="60" t="s">
        <v>13</v>
      </c>
      <c r="AN47" s="60" t="s">
        <v>13</v>
      </c>
      <c r="AO47" s="60" t="s">
        <v>13</v>
      </c>
    </row>
    <row r="48" spans="1:41" x14ac:dyDescent="0.3">
      <c r="A48" s="2">
        <v>1919</v>
      </c>
      <c r="B48" s="13" t="s">
        <v>13</v>
      </c>
      <c r="C48" s="13" t="s">
        <v>13</v>
      </c>
      <c r="D48" s="78"/>
      <c r="E48" s="13" t="s">
        <v>13</v>
      </c>
      <c r="F48" s="13" t="s">
        <v>13</v>
      </c>
      <c r="G48" s="13" t="s">
        <v>13</v>
      </c>
      <c r="H48" s="13" t="s">
        <v>13</v>
      </c>
      <c r="I48" s="13" t="s">
        <v>13</v>
      </c>
      <c r="J48" s="13" t="s">
        <v>13</v>
      </c>
      <c r="K48" s="13" t="s">
        <v>13</v>
      </c>
      <c r="L48" s="13" t="s">
        <v>13</v>
      </c>
      <c r="M48" s="13" t="s">
        <v>13</v>
      </c>
      <c r="N48" s="13" t="s">
        <v>13</v>
      </c>
      <c r="O48" s="13" t="s">
        <v>13</v>
      </c>
      <c r="P48" s="13" t="s">
        <v>13</v>
      </c>
      <c r="Q48" s="13" t="s">
        <v>13</v>
      </c>
      <c r="R48" s="13" t="s">
        <v>13</v>
      </c>
      <c r="S48" s="13" t="s">
        <v>13</v>
      </c>
      <c r="T48" s="13" t="s">
        <v>13</v>
      </c>
      <c r="U48" s="13" t="s">
        <v>13</v>
      </c>
      <c r="V48" s="13" t="s">
        <v>13</v>
      </c>
      <c r="W48" s="13" t="s">
        <v>13</v>
      </c>
      <c r="X48" s="13" t="s">
        <v>13</v>
      </c>
      <c r="Y48" s="13" t="s">
        <v>13</v>
      </c>
      <c r="Z48" s="13" t="s">
        <v>13</v>
      </c>
      <c r="AA48" s="13" t="s">
        <v>13</v>
      </c>
      <c r="AB48" s="13" t="s">
        <v>13</v>
      </c>
      <c r="AC48" s="13" t="s">
        <v>13</v>
      </c>
      <c r="AD48" s="72"/>
      <c r="AE48" s="13" t="s">
        <v>13</v>
      </c>
      <c r="AF48" s="13" t="s">
        <v>13</v>
      </c>
      <c r="AG48" s="13" t="s">
        <v>13</v>
      </c>
      <c r="AH48" s="13" t="s">
        <v>13</v>
      </c>
      <c r="AI48" s="72"/>
      <c r="AJ48" s="60" t="s">
        <v>13</v>
      </c>
      <c r="AK48" s="60" t="s">
        <v>13</v>
      </c>
      <c r="AL48" s="60" t="s">
        <v>13</v>
      </c>
      <c r="AM48" s="60" t="s">
        <v>13</v>
      </c>
      <c r="AN48" s="60" t="s">
        <v>13</v>
      </c>
      <c r="AO48" s="60" t="s">
        <v>13</v>
      </c>
    </row>
    <row r="49" spans="1:41" x14ac:dyDescent="0.3">
      <c r="A49" s="2">
        <v>1920</v>
      </c>
      <c r="B49" s="13" t="s">
        <v>13</v>
      </c>
      <c r="C49" s="13" t="s">
        <v>13</v>
      </c>
      <c r="D49" s="78"/>
      <c r="E49" s="13" t="s">
        <v>13</v>
      </c>
      <c r="F49" s="13" t="s">
        <v>13</v>
      </c>
      <c r="G49" s="13" t="s">
        <v>13</v>
      </c>
      <c r="H49" s="13" t="s">
        <v>13</v>
      </c>
      <c r="I49" s="13" t="s">
        <v>13</v>
      </c>
      <c r="J49" s="13" t="s">
        <v>13</v>
      </c>
      <c r="K49" s="13" t="s">
        <v>13</v>
      </c>
      <c r="L49" s="13" t="s">
        <v>13</v>
      </c>
      <c r="M49" s="13" t="s">
        <v>13</v>
      </c>
      <c r="N49" s="13" t="s">
        <v>13</v>
      </c>
      <c r="O49" s="13" t="s">
        <v>13</v>
      </c>
      <c r="P49" s="13" t="s">
        <v>13</v>
      </c>
      <c r="Q49" s="13" t="s">
        <v>13</v>
      </c>
      <c r="R49" s="13" t="s">
        <v>13</v>
      </c>
      <c r="S49" s="13" t="s">
        <v>13</v>
      </c>
      <c r="T49" s="13" t="s">
        <v>13</v>
      </c>
      <c r="U49" s="13" t="s">
        <v>13</v>
      </c>
      <c r="V49" s="13" t="s">
        <v>13</v>
      </c>
      <c r="W49" s="13" t="s">
        <v>13</v>
      </c>
      <c r="X49" s="13" t="s">
        <v>13</v>
      </c>
      <c r="Y49" s="13" t="s">
        <v>13</v>
      </c>
      <c r="Z49" s="13" t="s">
        <v>13</v>
      </c>
      <c r="AA49" s="13" t="s">
        <v>13</v>
      </c>
      <c r="AB49" s="13" t="s">
        <v>13</v>
      </c>
      <c r="AC49" s="13" t="s">
        <v>13</v>
      </c>
      <c r="AD49" s="72"/>
      <c r="AE49" s="13" t="s">
        <v>13</v>
      </c>
      <c r="AF49" s="13" t="s">
        <v>13</v>
      </c>
      <c r="AG49" s="13" t="s">
        <v>13</v>
      </c>
      <c r="AH49" s="13" t="s">
        <v>13</v>
      </c>
      <c r="AI49" s="72"/>
      <c r="AJ49" s="60" t="s">
        <v>13</v>
      </c>
      <c r="AK49" s="60" t="s">
        <v>13</v>
      </c>
      <c r="AL49" s="60" t="s">
        <v>13</v>
      </c>
      <c r="AM49" s="60" t="s">
        <v>13</v>
      </c>
      <c r="AN49" s="60" t="s">
        <v>13</v>
      </c>
      <c r="AO49" s="60" t="s">
        <v>13</v>
      </c>
    </row>
    <row r="50" spans="1:41" ht="15.6" customHeight="1" x14ac:dyDescent="0.3">
      <c r="A50" s="2">
        <v>1921</v>
      </c>
      <c r="B50" s="13" t="s">
        <v>13</v>
      </c>
      <c r="C50" s="13" t="s">
        <v>13</v>
      </c>
      <c r="D50" s="78"/>
      <c r="E50" s="13" t="s">
        <v>13</v>
      </c>
      <c r="F50" s="13" t="s">
        <v>13</v>
      </c>
      <c r="G50" s="13" t="s">
        <v>13</v>
      </c>
      <c r="H50" s="13" t="s">
        <v>13</v>
      </c>
      <c r="I50" s="13" t="s">
        <v>13</v>
      </c>
      <c r="J50" s="13" t="s">
        <v>13</v>
      </c>
      <c r="K50" s="13" t="s">
        <v>13</v>
      </c>
      <c r="L50" s="13" t="s">
        <v>13</v>
      </c>
      <c r="M50" s="13" t="s">
        <v>13</v>
      </c>
      <c r="N50" s="13" t="s">
        <v>13</v>
      </c>
      <c r="O50" s="13" t="s">
        <v>13</v>
      </c>
      <c r="P50" s="13" t="s">
        <v>13</v>
      </c>
      <c r="Q50" s="13" t="s">
        <v>13</v>
      </c>
      <c r="R50" s="13" t="s">
        <v>13</v>
      </c>
      <c r="S50" s="13" t="s">
        <v>13</v>
      </c>
      <c r="T50" s="13" t="s">
        <v>13</v>
      </c>
      <c r="U50" s="13" t="s">
        <v>13</v>
      </c>
      <c r="V50" s="13" t="s">
        <v>13</v>
      </c>
      <c r="W50" s="13" t="s">
        <v>13</v>
      </c>
      <c r="X50" s="13" t="s">
        <v>13</v>
      </c>
      <c r="Y50" s="13" t="s">
        <v>13</v>
      </c>
      <c r="Z50" s="13" t="s">
        <v>13</v>
      </c>
      <c r="AA50" s="13" t="s">
        <v>13</v>
      </c>
      <c r="AB50" s="13" t="s">
        <v>13</v>
      </c>
      <c r="AC50" s="13" t="s">
        <v>13</v>
      </c>
      <c r="AD50" s="72"/>
      <c r="AE50" s="13" t="s">
        <v>13</v>
      </c>
      <c r="AF50" s="13" t="s">
        <v>13</v>
      </c>
      <c r="AG50" s="13" t="s">
        <v>13</v>
      </c>
      <c r="AH50" s="13" t="s">
        <v>13</v>
      </c>
      <c r="AI50" s="72"/>
      <c r="AJ50" s="60" t="s">
        <v>13</v>
      </c>
      <c r="AK50" s="60" t="s">
        <v>13</v>
      </c>
      <c r="AL50" s="60" t="s">
        <v>13</v>
      </c>
      <c r="AM50" s="60" t="s">
        <v>13</v>
      </c>
      <c r="AN50" s="60" t="s">
        <v>13</v>
      </c>
      <c r="AO50" s="60" t="s">
        <v>13</v>
      </c>
    </row>
    <row r="51" spans="1:41" x14ac:dyDescent="0.3">
      <c r="A51" s="2">
        <v>1922</v>
      </c>
      <c r="B51" s="13" t="s">
        <v>13</v>
      </c>
      <c r="C51" s="13" t="s">
        <v>13</v>
      </c>
      <c r="D51" s="78"/>
      <c r="E51" s="13" t="s">
        <v>13</v>
      </c>
      <c r="F51" s="13" t="s">
        <v>13</v>
      </c>
      <c r="G51" s="13" t="s">
        <v>13</v>
      </c>
      <c r="H51" s="13" t="s">
        <v>13</v>
      </c>
      <c r="I51" s="13" t="s">
        <v>13</v>
      </c>
      <c r="J51" s="13" t="s">
        <v>13</v>
      </c>
      <c r="K51" s="13" t="s">
        <v>13</v>
      </c>
      <c r="L51" s="13" t="s">
        <v>13</v>
      </c>
      <c r="M51" s="13" t="s">
        <v>13</v>
      </c>
      <c r="N51" s="13" t="s">
        <v>13</v>
      </c>
      <c r="O51" s="13" t="s">
        <v>13</v>
      </c>
      <c r="P51" s="13" t="s">
        <v>13</v>
      </c>
      <c r="Q51" s="13" t="s">
        <v>13</v>
      </c>
      <c r="R51" s="13" t="s">
        <v>13</v>
      </c>
      <c r="S51" s="13" t="s">
        <v>13</v>
      </c>
      <c r="T51" s="13" t="s">
        <v>13</v>
      </c>
      <c r="U51" s="13" t="s">
        <v>13</v>
      </c>
      <c r="V51" s="13" t="s">
        <v>13</v>
      </c>
      <c r="W51" s="13" t="s">
        <v>13</v>
      </c>
      <c r="X51" s="13" t="s">
        <v>13</v>
      </c>
      <c r="Y51" s="13" t="s">
        <v>13</v>
      </c>
      <c r="Z51" s="13" t="s">
        <v>13</v>
      </c>
      <c r="AA51" s="13" t="s">
        <v>13</v>
      </c>
      <c r="AB51" s="13" t="s">
        <v>13</v>
      </c>
      <c r="AC51" s="13" t="s">
        <v>13</v>
      </c>
      <c r="AD51" s="72"/>
      <c r="AE51" s="13" t="s">
        <v>13</v>
      </c>
      <c r="AF51" s="13" t="s">
        <v>13</v>
      </c>
      <c r="AG51" s="13" t="s">
        <v>13</v>
      </c>
      <c r="AH51" s="13" t="s">
        <v>13</v>
      </c>
      <c r="AI51" s="72"/>
      <c r="AJ51" s="60" t="s">
        <v>13</v>
      </c>
      <c r="AK51" s="60" t="s">
        <v>13</v>
      </c>
      <c r="AL51" s="60" t="s">
        <v>13</v>
      </c>
      <c r="AM51" s="60" t="s">
        <v>13</v>
      </c>
      <c r="AN51" s="60" t="s">
        <v>13</v>
      </c>
      <c r="AO51" s="60" t="s">
        <v>13</v>
      </c>
    </row>
    <row r="52" spans="1:41" x14ac:dyDescent="0.3">
      <c r="A52" s="2">
        <v>1923</v>
      </c>
      <c r="B52" s="13" t="s">
        <v>13</v>
      </c>
      <c r="C52" s="13" t="s">
        <v>13</v>
      </c>
      <c r="D52" s="78"/>
      <c r="E52" s="13" t="s">
        <v>13</v>
      </c>
      <c r="F52" s="13" t="s">
        <v>13</v>
      </c>
      <c r="G52" s="13" t="s">
        <v>13</v>
      </c>
      <c r="H52" s="13" t="s">
        <v>13</v>
      </c>
      <c r="I52" s="13" t="s">
        <v>13</v>
      </c>
      <c r="J52" s="13" t="s">
        <v>13</v>
      </c>
      <c r="K52" s="13" t="s">
        <v>13</v>
      </c>
      <c r="L52" s="13" t="s">
        <v>13</v>
      </c>
      <c r="M52" s="13" t="s">
        <v>13</v>
      </c>
      <c r="N52" s="13" t="s">
        <v>13</v>
      </c>
      <c r="O52" s="13" t="s">
        <v>13</v>
      </c>
      <c r="P52" s="13" t="s">
        <v>13</v>
      </c>
      <c r="Q52" s="13" t="s">
        <v>13</v>
      </c>
      <c r="R52" s="13" t="s">
        <v>13</v>
      </c>
      <c r="S52" s="13" t="s">
        <v>13</v>
      </c>
      <c r="T52" s="13" t="s">
        <v>13</v>
      </c>
      <c r="U52" s="13" t="s">
        <v>13</v>
      </c>
      <c r="V52" s="13" t="s">
        <v>13</v>
      </c>
      <c r="W52" s="13" t="s">
        <v>13</v>
      </c>
      <c r="X52" s="13" t="s">
        <v>13</v>
      </c>
      <c r="Y52" s="13" t="s">
        <v>13</v>
      </c>
      <c r="Z52" s="13" t="s">
        <v>13</v>
      </c>
      <c r="AA52" s="13" t="s">
        <v>13</v>
      </c>
      <c r="AB52" s="13" t="s">
        <v>13</v>
      </c>
      <c r="AC52" s="13" t="s">
        <v>13</v>
      </c>
      <c r="AD52" s="72"/>
      <c r="AE52" s="13" t="s">
        <v>13</v>
      </c>
      <c r="AF52" s="13" t="s">
        <v>13</v>
      </c>
      <c r="AG52" s="13" t="s">
        <v>13</v>
      </c>
      <c r="AH52" s="13" t="s">
        <v>13</v>
      </c>
      <c r="AI52" s="72"/>
      <c r="AJ52" s="60" t="s">
        <v>13</v>
      </c>
      <c r="AK52" s="60" t="s">
        <v>13</v>
      </c>
      <c r="AL52" s="60" t="s">
        <v>13</v>
      </c>
      <c r="AM52" s="60" t="s">
        <v>13</v>
      </c>
      <c r="AN52" s="60" t="s">
        <v>13</v>
      </c>
      <c r="AO52" s="60" t="s">
        <v>13</v>
      </c>
    </row>
    <row r="53" spans="1:41" ht="15.6" customHeight="1" x14ac:dyDescent="0.3">
      <c r="A53" s="2">
        <v>1924</v>
      </c>
      <c r="B53" s="13" t="s">
        <v>13</v>
      </c>
      <c r="C53" s="13" t="s">
        <v>13</v>
      </c>
      <c r="D53" s="78"/>
      <c r="E53" s="13" t="s">
        <v>13</v>
      </c>
      <c r="F53" s="13" t="s">
        <v>13</v>
      </c>
      <c r="G53" s="13" t="s">
        <v>13</v>
      </c>
      <c r="H53" s="13" t="s">
        <v>13</v>
      </c>
      <c r="I53" s="13" t="s">
        <v>13</v>
      </c>
      <c r="J53" s="13" t="s">
        <v>13</v>
      </c>
      <c r="K53" s="13" t="s">
        <v>13</v>
      </c>
      <c r="L53" s="13" t="s">
        <v>13</v>
      </c>
      <c r="M53" s="13" t="s">
        <v>13</v>
      </c>
      <c r="N53" s="13" t="s">
        <v>13</v>
      </c>
      <c r="O53" s="13" t="s">
        <v>13</v>
      </c>
      <c r="P53" s="13" t="s">
        <v>13</v>
      </c>
      <c r="Q53" s="13" t="s">
        <v>13</v>
      </c>
      <c r="R53" s="13" t="s">
        <v>13</v>
      </c>
      <c r="S53" s="13" t="s">
        <v>13</v>
      </c>
      <c r="T53" s="13" t="s">
        <v>13</v>
      </c>
      <c r="U53" s="13" t="s">
        <v>13</v>
      </c>
      <c r="V53" s="13" t="s">
        <v>13</v>
      </c>
      <c r="W53" s="13" t="s">
        <v>13</v>
      </c>
      <c r="X53" s="13" t="s">
        <v>13</v>
      </c>
      <c r="Y53" s="13" t="s">
        <v>13</v>
      </c>
      <c r="Z53" s="13" t="s">
        <v>13</v>
      </c>
      <c r="AA53" s="13" t="s">
        <v>13</v>
      </c>
      <c r="AB53" s="13" t="s">
        <v>13</v>
      </c>
      <c r="AC53" s="13" t="s">
        <v>13</v>
      </c>
      <c r="AD53" s="72"/>
      <c r="AE53" s="13" t="s">
        <v>13</v>
      </c>
      <c r="AF53" s="13" t="s">
        <v>13</v>
      </c>
      <c r="AG53" s="13" t="s">
        <v>13</v>
      </c>
      <c r="AH53" s="13" t="s">
        <v>13</v>
      </c>
      <c r="AI53" s="72"/>
      <c r="AJ53" s="60" t="s">
        <v>13</v>
      </c>
      <c r="AK53" s="60" t="s">
        <v>13</v>
      </c>
      <c r="AL53" s="60" t="s">
        <v>13</v>
      </c>
      <c r="AM53" s="60" t="s">
        <v>13</v>
      </c>
      <c r="AN53" s="60" t="s">
        <v>13</v>
      </c>
      <c r="AO53" s="60" t="s">
        <v>13</v>
      </c>
    </row>
    <row r="54" spans="1:41" x14ac:dyDescent="0.3">
      <c r="A54" s="2">
        <v>1925</v>
      </c>
      <c r="B54" s="13" t="s">
        <v>13</v>
      </c>
      <c r="C54" s="13" t="s">
        <v>13</v>
      </c>
      <c r="D54" s="78"/>
      <c r="E54" s="13" t="s">
        <v>13</v>
      </c>
      <c r="F54" s="13" t="s">
        <v>13</v>
      </c>
      <c r="G54" s="13" t="s">
        <v>13</v>
      </c>
      <c r="H54" s="13" t="s">
        <v>13</v>
      </c>
      <c r="I54" s="13" t="s">
        <v>13</v>
      </c>
      <c r="J54" s="13" t="s">
        <v>13</v>
      </c>
      <c r="K54" s="13" t="s">
        <v>13</v>
      </c>
      <c r="L54" s="13" t="s">
        <v>13</v>
      </c>
      <c r="M54" s="13" t="s">
        <v>13</v>
      </c>
      <c r="N54" s="13" t="s">
        <v>13</v>
      </c>
      <c r="O54" s="13" t="s">
        <v>13</v>
      </c>
      <c r="P54" s="13" t="s">
        <v>13</v>
      </c>
      <c r="Q54" s="13" t="s">
        <v>13</v>
      </c>
      <c r="R54" s="13" t="s">
        <v>13</v>
      </c>
      <c r="S54" s="13" t="s">
        <v>13</v>
      </c>
      <c r="T54" s="13" t="s">
        <v>13</v>
      </c>
      <c r="U54" s="13" t="s">
        <v>13</v>
      </c>
      <c r="V54" s="13" t="s">
        <v>13</v>
      </c>
      <c r="W54" s="13" t="s">
        <v>13</v>
      </c>
      <c r="X54" s="13" t="s">
        <v>13</v>
      </c>
      <c r="Y54" s="13" t="s">
        <v>13</v>
      </c>
      <c r="Z54" s="13" t="s">
        <v>13</v>
      </c>
      <c r="AA54" s="13" t="s">
        <v>13</v>
      </c>
      <c r="AB54" s="13" t="s">
        <v>13</v>
      </c>
      <c r="AC54" s="13" t="s">
        <v>13</v>
      </c>
      <c r="AD54" s="72"/>
      <c r="AE54" s="13" t="s">
        <v>13</v>
      </c>
      <c r="AF54" s="13" t="s">
        <v>13</v>
      </c>
      <c r="AG54" s="13" t="s">
        <v>13</v>
      </c>
      <c r="AH54" s="13" t="s">
        <v>13</v>
      </c>
      <c r="AI54" s="72"/>
      <c r="AJ54" s="60" t="s">
        <v>13</v>
      </c>
      <c r="AK54" s="60" t="s">
        <v>13</v>
      </c>
      <c r="AL54" s="60" t="s">
        <v>13</v>
      </c>
      <c r="AM54" s="60" t="s">
        <v>13</v>
      </c>
      <c r="AN54" s="60" t="s">
        <v>13</v>
      </c>
      <c r="AO54" s="60" t="s">
        <v>13</v>
      </c>
    </row>
    <row r="55" spans="1:41" x14ac:dyDescent="0.3">
      <c r="A55" s="2">
        <v>1926</v>
      </c>
      <c r="B55" s="13" t="s">
        <v>13</v>
      </c>
      <c r="C55" s="13" t="s">
        <v>13</v>
      </c>
      <c r="D55" s="78"/>
      <c r="E55" s="13" t="s">
        <v>13</v>
      </c>
      <c r="F55" s="13" t="s">
        <v>13</v>
      </c>
      <c r="G55" s="13" t="s">
        <v>13</v>
      </c>
      <c r="H55" s="13" t="s">
        <v>13</v>
      </c>
      <c r="I55" s="13" t="s">
        <v>13</v>
      </c>
      <c r="J55" s="13" t="s">
        <v>13</v>
      </c>
      <c r="K55" s="13" t="s">
        <v>13</v>
      </c>
      <c r="L55" s="13" t="s">
        <v>13</v>
      </c>
      <c r="M55" s="13" t="s">
        <v>13</v>
      </c>
      <c r="N55" s="13" t="s">
        <v>13</v>
      </c>
      <c r="O55" s="13" t="s">
        <v>13</v>
      </c>
      <c r="P55" s="13" t="s">
        <v>13</v>
      </c>
      <c r="Q55" s="13" t="s">
        <v>13</v>
      </c>
      <c r="R55" s="13" t="s">
        <v>13</v>
      </c>
      <c r="S55" s="13" t="s">
        <v>13</v>
      </c>
      <c r="T55" s="13" t="s">
        <v>13</v>
      </c>
      <c r="U55" s="13" t="s">
        <v>13</v>
      </c>
      <c r="V55" s="13" t="s">
        <v>13</v>
      </c>
      <c r="W55" s="13" t="s">
        <v>13</v>
      </c>
      <c r="X55" s="13" t="s">
        <v>13</v>
      </c>
      <c r="Y55" s="13" t="s">
        <v>13</v>
      </c>
      <c r="Z55" s="13" t="s">
        <v>13</v>
      </c>
      <c r="AA55" s="13" t="s">
        <v>13</v>
      </c>
      <c r="AB55" s="13" t="s">
        <v>13</v>
      </c>
      <c r="AC55" s="13" t="s">
        <v>13</v>
      </c>
      <c r="AD55" s="72"/>
      <c r="AE55" s="13" t="s">
        <v>13</v>
      </c>
      <c r="AF55" s="13" t="s">
        <v>13</v>
      </c>
      <c r="AG55" s="13" t="s">
        <v>13</v>
      </c>
      <c r="AH55" s="13" t="s">
        <v>13</v>
      </c>
      <c r="AI55" s="72"/>
      <c r="AJ55" s="60" t="s">
        <v>13</v>
      </c>
      <c r="AK55" s="60" t="s">
        <v>13</v>
      </c>
      <c r="AL55" s="60" t="s">
        <v>13</v>
      </c>
      <c r="AM55" s="60" t="s">
        <v>13</v>
      </c>
      <c r="AN55" s="60" t="s">
        <v>13</v>
      </c>
      <c r="AO55" s="60" t="s">
        <v>13</v>
      </c>
    </row>
    <row r="56" spans="1:41" ht="15.6" customHeight="1" x14ac:dyDescent="0.3">
      <c r="A56" s="2">
        <v>1927</v>
      </c>
      <c r="B56" s="13" t="s">
        <v>13</v>
      </c>
      <c r="C56" s="13" t="s">
        <v>13</v>
      </c>
      <c r="D56" s="78"/>
      <c r="E56" s="13" t="s">
        <v>13</v>
      </c>
      <c r="F56" s="13" t="s">
        <v>13</v>
      </c>
      <c r="G56" s="13" t="s">
        <v>13</v>
      </c>
      <c r="H56" s="13" t="s">
        <v>13</v>
      </c>
      <c r="I56" s="13" t="s">
        <v>13</v>
      </c>
      <c r="J56" s="13" t="s">
        <v>13</v>
      </c>
      <c r="K56" s="13" t="s">
        <v>13</v>
      </c>
      <c r="L56" s="13" t="s">
        <v>13</v>
      </c>
      <c r="M56" s="13" t="s">
        <v>13</v>
      </c>
      <c r="N56" s="13" t="s">
        <v>13</v>
      </c>
      <c r="O56" s="13" t="s">
        <v>13</v>
      </c>
      <c r="P56" s="13" t="s">
        <v>13</v>
      </c>
      <c r="Q56" s="13" t="s">
        <v>13</v>
      </c>
      <c r="R56" s="13" t="s">
        <v>13</v>
      </c>
      <c r="S56" s="13" t="s">
        <v>13</v>
      </c>
      <c r="T56" s="13" t="s">
        <v>13</v>
      </c>
      <c r="U56" s="13" t="s">
        <v>13</v>
      </c>
      <c r="V56" s="13" t="s">
        <v>13</v>
      </c>
      <c r="W56" s="13" t="s">
        <v>13</v>
      </c>
      <c r="X56" s="13" t="s">
        <v>13</v>
      </c>
      <c r="Y56" s="13" t="s">
        <v>13</v>
      </c>
      <c r="Z56" s="13" t="s">
        <v>13</v>
      </c>
      <c r="AA56" s="13" t="s">
        <v>13</v>
      </c>
      <c r="AB56" s="13" t="s">
        <v>13</v>
      </c>
      <c r="AC56" s="13" t="s">
        <v>13</v>
      </c>
      <c r="AD56" s="72"/>
      <c r="AE56" s="13" t="s">
        <v>13</v>
      </c>
      <c r="AF56" s="13" t="s">
        <v>13</v>
      </c>
      <c r="AG56" s="13" t="s">
        <v>13</v>
      </c>
      <c r="AH56" s="13" t="s">
        <v>13</v>
      </c>
      <c r="AI56" s="72"/>
      <c r="AJ56" s="60" t="s">
        <v>13</v>
      </c>
      <c r="AK56" s="60" t="s">
        <v>13</v>
      </c>
      <c r="AL56" s="60" t="s">
        <v>13</v>
      </c>
      <c r="AM56" s="60" t="s">
        <v>13</v>
      </c>
      <c r="AN56" s="60" t="s">
        <v>13</v>
      </c>
      <c r="AO56" s="60" t="s">
        <v>13</v>
      </c>
    </row>
    <row r="57" spans="1:41" x14ac:dyDescent="0.3">
      <c r="A57" s="2">
        <v>1928</v>
      </c>
      <c r="B57" s="13" t="s">
        <v>13</v>
      </c>
      <c r="C57" s="13" t="s">
        <v>13</v>
      </c>
      <c r="D57" s="78"/>
      <c r="E57" s="13" t="s">
        <v>13</v>
      </c>
      <c r="F57" s="13" t="s">
        <v>13</v>
      </c>
      <c r="G57" s="13" t="s">
        <v>13</v>
      </c>
      <c r="H57" s="13" t="s">
        <v>13</v>
      </c>
      <c r="I57" s="13" t="s">
        <v>13</v>
      </c>
      <c r="J57" s="13" t="s">
        <v>13</v>
      </c>
      <c r="K57" s="13" t="s">
        <v>13</v>
      </c>
      <c r="L57" s="13" t="s">
        <v>13</v>
      </c>
      <c r="M57" s="13" t="s">
        <v>13</v>
      </c>
      <c r="N57" s="13" t="s">
        <v>13</v>
      </c>
      <c r="O57" s="13" t="s">
        <v>13</v>
      </c>
      <c r="P57" s="13" t="s">
        <v>13</v>
      </c>
      <c r="Q57" s="13" t="s">
        <v>13</v>
      </c>
      <c r="R57" s="13" t="s">
        <v>13</v>
      </c>
      <c r="S57" s="13" t="s">
        <v>13</v>
      </c>
      <c r="T57" s="13" t="s">
        <v>13</v>
      </c>
      <c r="U57" s="13" t="s">
        <v>13</v>
      </c>
      <c r="V57" s="13" t="s">
        <v>13</v>
      </c>
      <c r="W57" s="13" t="s">
        <v>13</v>
      </c>
      <c r="X57" s="13" t="s">
        <v>13</v>
      </c>
      <c r="Y57" s="13" t="s">
        <v>13</v>
      </c>
      <c r="Z57" s="13" t="s">
        <v>13</v>
      </c>
      <c r="AA57" s="13" t="s">
        <v>13</v>
      </c>
      <c r="AB57" s="13" t="s">
        <v>13</v>
      </c>
      <c r="AC57" s="13" t="s">
        <v>13</v>
      </c>
      <c r="AD57" s="72"/>
      <c r="AE57" s="13" t="s">
        <v>13</v>
      </c>
      <c r="AF57" s="13" t="s">
        <v>13</v>
      </c>
      <c r="AG57" s="13" t="s">
        <v>13</v>
      </c>
      <c r="AH57" s="13" t="s">
        <v>13</v>
      </c>
      <c r="AI57" s="72"/>
      <c r="AJ57" s="60" t="s">
        <v>13</v>
      </c>
      <c r="AK57" s="60" t="s">
        <v>13</v>
      </c>
      <c r="AL57" s="60" t="s">
        <v>13</v>
      </c>
      <c r="AM57" s="60" t="s">
        <v>13</v>
      </c>
      <c r="AN57" s="60" t="s">
        <v>13</v>
      </c>
      <c r="AO57" s="60" t="s">
        <v>13</v>
      </c>
    </row>
    <row r="58" spans="1:41" x14ac:dyDescent="0.3">
      <c r="A58" s="2">
        <v>1929</v>
      </c>
      <c r="B58" s="13" t="s">
        <v>13</v>
      </c>
      <c r="C58" s="13" t="s">
        <v>13</v>
      </c>
      <c r="D58" s="78"/>
      <c r="E58" s="13" t="s">
        <v>13</v>
      </c>
      <c r="F58" s="13" t="s">
        <v>13</v>
      </c>
      <c r="G58" s="13" t="s">
        <v>13</v>
      </c>
      <c r="H58" s="13" t="s">
        <v>13</v>
      </c>
      <c r="I58" s="13" t="s">
        <v>13</v>
      </c>
      <c r="J58" s="13" t="s">
        <v>13</v>
      </c>
      <c r="K58" s="13" t="s">
        <v>13</v>
      </c>
      <c r="L58" s="13" t="s">
        <v>13</v>
      </c>
      <c r="M58" s="13" t="s">
        <v>13</v>
      </c>
      <c r="N58" s="13" t="s">
        <v>13</v>
      </c>
      <c r="O58" s="13" t="s">
        <v>13</v>
      </c>
      <c r="P58" s="13" t="s">
        <v>13</v>
      </c>
      <c r="Q58" s="13" t="s">
        <v>13</v>
      </c>
      <c r="R58" s="13" t="s">
        <v>13</v>
      </c>
      <c r="S58" s="13" t="s">
        <v>13</v>
      </c>
      <c r="T58" s="13" t="s">
        <v>13</v>
      </c>
      <c r="U58" s="13" t="s">
        <v>13</v>
      </c>
      <c r="V58" s="13" t="s">
        <v>13</v>
      </c>
      <c r="W58" s="13" t="s">
        <v>13</v>
      </c>
      <c r="X58" s="13" t="s">
        <v>13</v>
      </c>
      <c r="Y58" s="13" t="s">
        <v>13</v>
      </c>
      <c r="Z58" s="13" t="s">
        <v>13</v>
      </c>
      <c r="AA58" s="13" t="s">
        <v>13</v>
      </c>
      <c r="AB58" s="13" t="s">
        <v>13</v>
      </c>
      <c r="AC58" s="13" t="s">
        <v>13</v>
      </c>
      <c r="AD58" s="72"/>
      <c r="AE58" s="13" t="s">
        <v>13</v>
      </c>
      <c r="AF58" s="13" t="s">
        <v>13</v>
      </c>
      <c r="AG58" s="13" t="s">
        <v>13</v>
      </c>
      <c r="AH58" s="13" t="s">
        <v>13</v>
      </c>
      <c r="AI58" s="72"/>
      <c r="AJ58" s="60" t="s">
        <v>13</v>
      </c>
      <c r="AK58" s="60" t="s">
        <v>13</v>
      </c>
      <c r="AL58" s="60" t="s">
        <v>13</v>
      </c>
      <c r="AM58" s="60" t="s">
        <v>13</v>
      </c>
      <c r="AN58" s="60" t="s">
        <v>13</v>
      </c>
      <c r="AO58" s="60" t="s">
        <v>13</v>
      </c>
    </row>
    <row r="59" spans="1:41" ht="15.6" customHeight="1" x14ac:dyDescent="0.3">
      <c r="A59" s="2">
        <v>1930</v>
      </c>
      <c r="B59" s="13" t="s">
        <v>13</v>
      </c>
      <c r="C59" s="13" t="s">
        <v>13</v>
      </c>
      <c r="D59" s="78"/>
      <c r="E59" s="13" t="s">
        <v>13</v>
      </c>
      <c r="F59" s="13" t="s">
        <v>13</v>
      </c>
      <c r="G59" s="13" t="s">
        <v>13</v>
      </c>
      <c r="H59" s="13" t="s">
        <v>13</v>
      </c>
      <c r="I59" s="13" t="s">
        <v>13</v>
      </c>
      <c r="J59" s="13" t="s">
        <v>13</v>
      </c>
      <c r="K59" s="13" t="s">
        <v>13</v>
      </c>
      <c r="L59" s="13" t="s">
        <v>13</v>
      </c>
      <c r="M59" s="13" t="s">
        <v>13</v>
      </c>
      <c r="N59" s="13" t="s">
        <v>13</v>
      </c>
      <c r="O59" s="13" t="s">
        <v>13</v>
      </c>
      <c r="P59" s="13" t="s">
        <v>13</v>
      </c>
      <c r="Q59" s="13" t="s">
        <v>13</v>
      </c>
      <c r="R59" s="13" t="s">
        <v>13</v>
      </c>
      <c r="S59" s="13" t="s">
        <v>13</v>
      </c>
      <c r="T59" s="13" t="s">
        <v>13</v>
      </c>
      <c r="U59" s="13" t="s">
        <v>13</v>
      </c>
      <c r="V59" s="13" t="s">
        <v>13</v>
      </c>
      <c r="W59" s="13" t="s">
        <v>13</v>
      </c>
      <c r="X59" s="13" t="s">
        <v>13</v>
      </c>
      <c r="Y59" s="13" t="s">
        <v>13</v>
      </c>
      <c r="Z59" s="13" t="s">
        <v>13</v>
      </c>
      <c r="AA59" s="13" t="s">
        <v>13</v>
      </c>
      <c r="AB59" s="13" t="s">
        <v>13</v>
      </c>
      <c r="AC59" s="13" t="s">
        <v>13</v>
      </c>
      <c r="AD59" s="72"/>
      <c r="AE59" s="13" t="s">
        <v>13</v>
      </c>
      <c r="AF59" s="13" t="s">
        <v>13</v>
      </c>
      <c r="AG59" s="13" t="s">
        <v>13</v>
      </c>
      <c r="AH59" s="13" t="s">
        <v>13</v>
      </c>
      <c r="AI59" s="72"/>
      <c r="AJ59" s="60" t="s">
        <v>13</v>
      </c>
      <c r="AK59" s="60" t="s">
        <v>13</v>
      </c>
      <c r="AL59" s="60" t="s">
        <v>13</v>
      </c>
      <c r="AM59" s="60" t="s">
        <v>13</v>
      </c>
      <c r="AN59" s="60" t="s">
        <v>13</v>
      </c>
      <c r="AO59" s="60" t="s">
        <v>13</v>
      </c>
    </row>
    <row r="60" spans="1:41" x14ac:dyDescent="0.3">
      <c r="A60" s="2">
        <v>1931</v>
      </c>
      <c r="B60" s="13" t="s">
        <v>13</v>
      </c>
      <c r="C60" s="13" t="s">
        <v>13</v>
      </c>
      <c r="D60" s="78"/>
      <c r="E60" s="13" t="s">
        <v>13</v>
      </c>
      <c r="F60" s="13" t="s">
        <v>13</v>
      </c>
      <c r="G60" s="13" t="s">
        <v>13</v>
      </c>
      <c r="H60" s="13" t="s">
        <v>13</v>
      </c>
      <c r="I60" s="13" t="s">
        <v>13</v>
      </c>
      <c r="J60" s="13" t="s">
        <v>13</v>
      </c>
      <c r="K60" s="13" t="s">
        <v>13</v>
      </c>
      <c r="L60" s="13" t="s">
        <v>13</v>
      </c>
      <c r="M60" s="13" t="s">
        <v>13</v>
      </c>
      <c r="N60" s="13" t="s">
        <v>13</v>
      </c>
      <c r="O60" s="13" t="s">
        <v>13</v>
      </c>
      <c r="P60" s="13" t="s">
        <v>13</v>
      </c>
      <c r="Q60" s="13" t="s">
        <v>13</v>
      </c>
      <c r="R60" s="13" t="s">
        <v>13</v>
      </c>
      <c r="S60" s="13" t="s">
        <v>13</v>
      </c>
      <c r="T60" s="13" t="s">
        <v>13</v>
      </c>
      <c r="U60" s="13" t="s">
        <v>13</v>
      </c>
      <c r="V60" s="13" t="s">
        <v>13</v>
      </c>
      <c r="W60" s="13" t="s">
        <v>13</v>
      </c>
      <c r="X60" s="13" t="s">
        <v>13</v>
      </c>
      <c r="Y60" s="13" t="s">
        <v>13</v>
      </c>
      <c r="Z60" s="13" t="s">
        <v>13</v>
      </c>
      <c r="AA60" s="13" t="s">
        <v>13</v>
      </c>
      <c r="AB60" s="13" t="s">
        <v>13</v>
      </c>
      <c r="AC60" s="13" t="s">
        <v>13</v>
      </c>
      <c r="AD60" s="72"/>
      <c r="AE60" s="13" t="s">
        <v>13</v>
      </c>
      <c r="AF60" s="13" t="s">
        <v>13</v>
      </c>
      <c r="AG60" s="13" t="s">
        <v>13</v>
      </c>
      <c r="AH60" s="13" t="s">
        <v>13</v>
      </c>
      <c r="AI60" s="72"/>
      <c r="AJ60" s="60" t="s">
        <v>13</v>
      </c>
      <c r="AK60" s="60" t="s">
        <v>13</v>
      </c>
      <c r="AL60" s="60" t="s">
        <v>13</v>
      </c>
      <c r="AM60" s="60" t="s">
        <v>13</v>
      </c>
      <c r="AN60" s="60" t="s">
        <v>13</v>
      </c>
      <c r="AO60" s="60" t="s">
        <v>13</v>
      </c>
    </row>
    <row r="61" spans="1:41" x14ac:dyDescent="0.3">
      <c r="A61" s="2">
        <v>1932</v>
      </c>
      <c r="B61" s="13" t="s">
        <v>13</v>
      </c>
      <c r="C61" s="13" t="s">
        <v>13</v>
      </c>
      <c r="D61" s="78"/>
      <c r="E61" s="13" t="s">
        <v>13</v>
      </c>
      <c r="F61" s="13" t="s">
        <v>13</v>
      </c>
      <c r="G61" s="13" t="s">
        <v>13</v>
      </c>
      <c r="H61" s="13" t="s">
        <v>13</v>
      </c>
      <c r="I61" s="13" t="s">
        <v>13</v>
      </c>
      <c r="J61" s="13" t="s">
        <v>13</v>
      </c>
      <c r="K61" s="13" t="s">
        <v>13</v>
      </c>
      <c r="L61" s="13" t="s">
        <v>13</v>
      </c>
      <c r="M61" s="13" t="s">
        <v>13</v>
      </c>
      <c r="N61" s="13" t="s">
        <v>13</v>
      </c>
      <c r="O61" s="13" t="s">
        <v>13</v>
      </c>
      <c r="P61" s="13" t="s">
        <v>13</v>
      </c>
      <c r="Q61" s="13" t="s">
        <v>13</v>
      </c>
      <c r="R61" s="13" t="s">
        <v>13</v>
      </c>
      <c r="S61" s="13" t="s">
        <v>13</v>
      </c>
      <c r="T61" s="13" t="s">
        <v>13</v>
      </c>
      <c r="U61" s="13" t="s">
        <v>13</v>
      </c>
      <c r="V61" s="13" t="s">
        <v>13</v>
      </c>
      <c r="W61" s="13" t="s">
        <v>13</v>
      </c>
      <c r="X61" s="13" t="s">
        <v>13</v>
      </c>
      <c r="Y61" s="13" t="s">
        <v>13</v>
      </c>
      <c r="Z61" s="13" t="s">
        <v>13</v>
      </c>
      <c r="AA61" s="13" t="s">
        <v>13</v>
      </c>
      <c r="AB61" s="13" t="s">
        <v>13</v>
      </c>
      <c r="AC61" s="13" t="s">
        <v>13</v>
      </c>
      <c r="AD61" s="72"/>
      <c r="AE61" s="13" t="s">
        <v>13</v>
      </c>
      <c r="AF61" s="13" t="s">
        <v>13</v>
      </c>
      <c r="AG61" s="13" t="s">
        <v>13</v>
      </c>
      <c r="AH61" s="13" t="s">
        <v>13</v>
      </c>
      <c r="AI61" s="72"/>
      <c r="AJ61" s="60" t="s">
        <v>13</v>
      </c>
      <c r="AK61" s="60" t="s">
        <v>13</v>
      </c>
      <c r="AL61" s="60" t="s">
        <v>13</v>
      </c>
      <c r="AM61" s="60" t="s">
        <v>13</v>
      </c>
      <c r="AN61" s="60" t="s">
        <v>13</v>
      </c>
      <c r="AO61" s="60" t="s">
        <v>13</v>
      </c>
    </row>
    <row r="62" spans="1:41" ht="15.6" customHeight="1" x14ac:dyDescent="0.3">
      <c r="A62" s="2">
        <v>1933</v>
      </c>
      <c r="B62" s="26">
        <f t="shared" ref="B62:B93" si="0">I62+Q62+T62+E62</f>
        <v>346</v>
      </c>
      <c r="C62" s="26">
        <f t="shared" ref="C62:C93" si="1">AE62</f>
        <v>334</v>
      </c>
      <c r="D62" s="26"/>
      <c r="E62" s="26">
        <f t="shared" ref="E62:E93" si="2">F62+G62+H62</f>
        <v>10</v>
      </c>
      <c r="F62" s="26">
        <f>RyOSF3378!D53</f>
        <v>10</v>
      </c>
      <c r="G62" s="26">
        <f>RyOSF3378!AN53</f>
        <v>0</v>
      </c>
      <c r="H62" s="26">
        <f>RyOSF3378!BR53</f>
        <v>0</v>
      </c>
      <c r="I62" s="26">
        <f t="shared" ref="I62:I98" si="3">J62+K62+L62</f>
        <v>324</v>
      </c>
      <c r="J62" s="26">
        <f>RyOSF3378!G53</f>
        <v>30</v>
      </c>
      <c r="K62" s="26">
        <f>RyOSF3378!AP53+RyOSF3378!AQ53</f>
        <v>30</v>
      </c>
      <c r="L62" s="26">
        <f>RyOSF3378!BT53+RyOSF3378!BU53</f>
        <v>264</v>
      </c>
      <c r="M62" s="13" t="s">
        <v>13</v>
      </c>
      <c r="N62" s="13" t="s">
        <v>13</v>
      </c>
      <c r="O62" s="13" t="s">
        <v>13</v>
      </c>
      <c r="P62" s="13" t="s">
        <v>13</v>
      </c>
      <c r="Q62" s="26">
        <f t="shared" ref="Q62:Q71" si="4">R62+S62</f>
        <v>9</v>
      </c>
      <c r="R62" s="26">
        <f>RyOSF3378!M53+RyOSF3378!K53</f>
        <v>9</v>
      </c>
      <c r="S62" s="26">
        <f>RyOSF3378!BV53</f>
        <v>0</v>
      </c>
      <c r="T62" s="26">
        <f t="shared" ref="T62:T98" si="5">U62+V62</f>
        <v>3</v>
      </c>
      <c r="U62" s="26">
        <f>RyOSF3378!$N53</f>
        <v>0</v>
      </c>
      <c r="V62" s="26">
        <f>RyOSF3378!$AR53</f>
        <v>3</v>
      </c>
      <c r="W62" s="13" t="s">
        <v>13</v>
      </c>
      <c r="X62" s="13" t="s">
        <v>13</v>
      </c>
      <c r="Y62" s="13" t="s">
        <v>13</v>
      </c>
      <c r="Z62" s="26">
        <f t="shared" ref="Z62:Z98" si="6">AA62+AB62+AC62</f>
        <v>346</v>
      </c>
      <c r="AA62" s="26">
        <f t="shared" ref="AA62:AA93" si="7">J62+R62+U62+F62</f>
        <v>49</v>
      </c>
      <c r="AB62" s="26">
        <f t="shared" ref="AB62:AB93" si="8">K62+V62+G62</f>
        <v>33</v>
      </c>
      <c r="AC62" s="26">
        <f t="shared" ref="AC62:AC93" si="9">L62+S62+H62</f>
        <v>264</v>
      </c>
      <c r="AD62" s="26"/>
      <c r="AE62" s="26">
        <f t="shared" ref="AE62:AE98" si="10">AF62+AG62+AH62</f>
        <v>334</v>
      </c>
      <c r="AF62" s="26">
        <f t="shared" ref="AF62:AF93" si="11">J62+F62</f>
        <v>40</v>
      </c>
      <c r="AG62" s="26">
        <f t="shared" ref="AG62:AG93" si="12">K62+G62</f>
        <v>30</v>
      </c>
      <c r="AH62" s="26">
        <f t="shared" ref="AH62:AH93" si="13">L62+H62</f>
        <v>264</v>
      </c>
      <c r="AI62" s="26"/>
      <c r="AJ62" s="26">
        <f>AK62+AL62+AM62+AN62+AO62</f>
        <v>49</v>
      </c>
      <c r="AK62" s="26">
        <f>F62</f>
        <v>10</v>
      </c>
      <c r="AL62" s="26">
        <f>J62</f>
        <v>30</v>
      </c>
      <c r="AM62" s="67">
        <v>0</v>
      </c>
      <c r="AN62" s="26">
        <f>R62</f>
        <v>9</v>
      </c>
      <c r="AO62" s="26">
        <f>U62</f>
        <v>0</v>
      </c>
    </row>
    <row r="63" spans="1:41" x14ac:dyDescent="0.3">
      <c r="A63" s="2">
        <v>1934</v>
      </c>
      <c r="B63" s="26">
        <f t="shared" si="0"/>
        <v>376</v>
      </c>
      <c r="C63" s="26">
        <f t="shared" si="1"/>
        <v>341</v>
      </c>
      <c r="D63" s="26"/>
      <c r="E63" s="26">
        <f t="shared" si="2"/>
        <v>-11</v>
      </c>
      <c r="F63" s="26">
        <f>RyOSF3378!D54</f>
        <v>-11</v>
      </c>
      <c r="G63" s="26">
        <f>RyOSF3378!AN54</f>
        <v>0</v>
      </c>
      <c r="H63" s="26">
        <f>RyOSF3378!BR54</f>
        <v>0</v>
      </c>
      <c r="I63" s="26">
        <f t="shared" si="3"/>
        <v>352</v>
      </c>
      <c r="J63" s="26">
        <f>RyOSF3378!G54</f>
        <v>42</v>
      </c>
      <c r="K63" s="26">
        <f>RyOSF3378!AP54+RyOSF3378!AQ54</f>
        <v>54</v>
      </c>
      <c r="L63" s="26">
        <f>RyOSF3378!BT54+RyOSF3378!BU54</f>
        <v>256</v>
      </c>
      <c r="M63" s="13" t="s">
        <v>13</v>
      </c>
      <c r="N63" s="13" t="s">
        <v>13</v>
      </c>
      <c r="O63" s="13" t="s">
        <v>13</v>
      </c>
      <c r="P63" s="13" t="s">
        <v>13</v>
      </c>
      <c r="Q63" s="26">
        <f t="shared" si="4"/>
        <v>14</v>
      </c>
      <c r="R63" s="26">
        <f>RyOSF3378!M54+RyOSF3378!K54</f>
        <v>14</v>
      </c>
      <c r="S63" s="26">
        <f>RyOSF3378!BV54</f>
        <v>0</v>
      </c>
      <c r="T63" s="26">
        <f t="shared" si="5"/>
        <v>21</v>
      </c>
      <c r="U63" s="26">
        <f>RyOSF3378!$N54</f>
        <v>14</v>
      </c>
      <c r="V63" s="26">
        <f>RyOSF3378!$AR54</f>
        <v>7</v>
      </c>
      <c r="W63" s="13" t="s">
        <v>13</v>
      </c>
      <c r="X63" s="13" t="s">
        <v>13</v>
      </c>
      <c r="Y63" s="13" t="s">
        <v>13</v>
      </c>
      <c r="Z63" s="26">
        <f t="shared" si="6"/>
        <v>376</v>
      </c>
      <c r="AA63" s="26">
        <f t="shared" si="7"/>
        <v>59</v>
      </c>
      <c r="AB63" s="26">
        <f t="shared" si="8"/>
        <v>61</v>
      </c>
      <c r="AC63" s="26">
        <f t="shared" si="9"/>
        <v>256</v>
      </c>
      <c r="AD63" s="26"/>
      <c r="AE63" s="26">
        <f t="shared" si="10"/>
        <v>341</v>
      </c>
      <c r="AF63" s="26">
        <f t="shared" si="11"/>
        <v>31</v>
      </c>
      <c r="AG63" s="26">
        <f t="shared" si="12"/>
        <v>54</v>
      </c>
      <c r="AH63" s="26">
        <f t="shared" si="13"/>
        <v>256</v>
      </c>
      <c r="AI63" s="26"/>
      <c r="AJ63" s="26">
        <f t="shared" ref="AJ63:AJ118" si="14">AK63+AL63+AM63+AN63+AO63</f>
        <v>59</v>
      </c>
      <c r="AK63" s="26">
        <f t="shared" ref="AK63:AK118" si="15">F63</f>
        <v>-11</v>
      </c>
      <c r="AL63" s="26">
        <f t="shared" ref="AL63:AL118" si="16">J63</f>
        <v>42</v>
      </c>
      <c r="AM63" s="67">
        <v>0</v>
      </c>
      <c r="AN63" s="26">
        <f t="shared" ref="AN63:AN118" si="17">R63</f>
        <v>14</v>
      </c>
      <c r="AO63" s="26">
        <f t="shared" ref="AO63:AO118" si="18">U63</f>
        <v>14</v>
      </c>
    </row>
    <row r="64" spans="1:41" x14ac:dyDescent="0.3">
      <c r="A64" s="2">
        <v>1935</v>
      </c>
      <c r="B64" s="26">
        <f t="shared" si="0"/>
        <v>432</v>
      </c>
      <c r="C64" s="26">
        <f t="shared" si="1"/>
        <v>374</v>
      </c>
      <c r="D64" s="26"/>
      <c r="E64" s="26">
        <f t="shared" si="2"/>
        <v>-8</v>
      </c>
      <c r="F64" s="26">
        <f>RyOSF3378!D55</f>
        <v>-22</v>
      </c>
      <c r="G64" s="26">
        <f>RyOSF3378!AN55</f>
        <v>10</v>
      </c>
      <c r="H64" s="26">
        <f>RyOSF3378!BR55</f>
        <v>4</v>
      </c>
      <c r="I64" s="26">
        <f t="shared" si="3"/>
        <v>382</v>
      </c>
      <c r="J64" s="26">
        <f>RyOSF3378!G55</f>
        <v>47</v>
      </c>
      <c r="K64" s="26">
        <f>RyOSF3378!AP55+RyOSF3378!AQ55</f>
        <v>56</v>
      </c>
      <c r="L64" s="26">
        <f>RyOSF3378!BT55+RyOSF3378!BU55</f>
        <v>279</v>
      </c>
      <c r="M64" s="13" t="s">
        <v>13</v>
      </c>
      <c r="N64" s="13" t="s">
        <v>13</v>
      </c>
      <c r="O64" s="13" t="s">
        <v>13</v>
      </c>
      <c r="P64" s="13" t="s">
        <v>13</v>
      </c>
      <c r="Q64" s="26">
        <f t="shared" si="4"/>
        <v>22</v>
      </c>
      <c r="R64" s="26">
        <f>RyOSF3378!M55+RyOSF3378!K55</f>
        <v>14</v>
      </c>
      <c r="S64" s="26">
        <f>RyOSF3378!BV55</f>
        <v>8</v>
      </c>
      <c r="T64" s="26">
        <f t="shared" si="5"/>
        <v>36</v>
      </c>
      <c r="U64" s="26">
        <f>RyOSF3378!$N55</f>
        <v>14</v>
      </c>
      <c r="V64" s="26">
        <f>RyOSF3378!$AR55</f>
        <v>22</v>
      </c>
      <c r="W64" s="13" t="s">
        <v>13</v>
      </c>
      <c r="X64" s="13" t="s">
        <v>13</v>
      </c>
      <c r="Y64" s="13" t="s">
        <v>13</v>
      </c>
      <c r="Z64" s="26">
        <f t="shared" si="6"/>
        <v>432</v>
      </c>
      <c r="AA64" s="26">
        <f t="shared" si="7"/>
        <v>53</v>
      </c>
      <c r="AB64" s="26">
        <f t="shared" si="8"/>
        <v>88</v>
      </c>
      <c r="AC64" s="26">
        <f t="shared" si="9"/>
        <v>291</v>
      </c>
      <c r="AD64" s="26"/>
      <c r="AE64" s="26">
        <f t="shared" si="10"/>
        <v>374</v>
      </c>
      <c r="AF64" s="26">
        <f t="shared" si="11"/>
        <v>25</v>
      </c>
      <c r="AG64" s="26">
        <f t="shared" si="12"/>
        <v>66</v>
      </c>
      <c r="AH64" s="26">
        <f t="shared" si="13"/>
        <v>283</v>
      </c>
      <c r="AI64" s="26"/>
      <c r="AJ64" s="26">
        <f t="shared" si="14"/>
        <v>53</v>
      </c>
      <c r="AK64" s="26">
        <f t="shared" si="15"/>
        <v>-22</v>
      </c>
      <c r="AL64" s="26">
        <f t="shared" si="16"/>
        <v>47</v>
      </c>
      <c r="AM64" s="67">
        <v>0</v>
      </c>
      <c r="AN64" s="26">
        <f t="shared" si="17"/>
        <v>14</v>
      </c>
      <c r="AO64" s="26">
        <f t="shared" si="18"/>
        <v>14</v>
      </c>
    </row>
    <row r="65" spans="1:41" ht="15.6" customHeight="1" x14ac:dyDescent="0.3">
      <c r="A65" s="2">
        <v>1936</v>
      </c>
      <c r="B65" s="26">
        <f t="shared" si="0"/>
        <v>592</v>
      </c>
      <c r="C65" s="26">
        <f t="shared" si="1"/>
        <v>547</v>
      </c>
      <c r="D65" s="26"/>
      <c r="E65" s="26">
        <f t="shared" si="2"/>
        <v>49</v>
      </c>
      <c r="F65" s="26">
        <f>RyOSF3378!D56</f>
        <v>26</v>
      </c>
      <c r="G65" s="26">
        <f>RyOSF3378!AN56</f>
        <v>19</v>
      </c>
      <c r="H65" s="26">
        <f>RyOSF3378!BR56</f>
        <v>4</v>
      </c>
      <c r="I65" s="26">
        <f t="shared" si="3"/>
        <v>498</v>
      </c>
      <c r="J65" s="26">
        <f>RyOSF3378!G56</f>
        <v>61</v>
      </c>
      <c r="K65" s="26">
        <f>RyOSF3378!AP56+RyOSF3378!AQ56</f>
        <v>111</v>
      </c>
      <c r="L65" s="26">
        <f>RyOSF3378!BT56+RyOSF3378!BU56</f>
        <v>326</v>
      </c>
      <c r="M65" s="13" t="s">
        <v>13</v>
      </c>
      <c r="N65" s="13" t="s">
        <v>13</v>
      </c>
      <c r="O65" s="13" t="s">
        <v>13</v>
      </c>
      <c r="P65" s="13" t="s">
        <v>13</v>
      </c>
      <c r="Q65" s="26">
        <f t="shared" si="4"/>
        <v>25</v>
      </c>
      <c r="R65" s="26">
        <f>RyOSF3378!M56+RyOSF3378!K56</f>
        <v>14</v>
      </c>
      <c r="S65" s="26">
        <f>RyOSF3378!BV56</f>
        <v>11</v>
      </c>
      <c r="T65" s="26">
        <f t="shared" si="5"/>
        <v>20</v>
      </c>
      <c r="U65" s="26">
        <f>RyOSF3378!$N56</f>
        <v>14</v>
      </c>
      <c r="V65" s="26">
        <f>RyOSF3378!$AR56</f>
        <v>6</v>
      </c>
      <c r="W65" s="13" t="s">
        <v>13</v>
      </c>
      <c r="X65" s="13" t="s">
        <v>13</v>
      </c>
      <c r="Y65" s="13" t="s">
        <v>13</v>
      </c>
      <c r="Z65" s="26">
        <f t="shared" si="6"/>
        <v>592</v>
      </c>
      <c r="AA65" s="26">
        <f t="shared" si="7"/>
        <v>115</v>
      </c>
      <c r="AB65" s="26">
        <f t="shared" si="8"/>
        <v>136</v>
      </c>
      <c r="AC65" s="26">
        <f t="shared" si="9"/>
        <v>341</v>
      </c>
      <c r="AD65" s="26"/>
      <c r="AE65" s="26">
        <f t="shared" si="10"/>
        <v>547</v>
      </c>
      <c r="AF65" s="26">
        <f t="shared" si="11"/>
        <v>87</v>
      </c>
      <c r="AG65" s="26">
        <f t="shared" si="12"/>
        <v>130</v>
      </c>
      <c r="AH65" s="26">
        <f t="shared" si="13"/>
        <v>330</v>
      </c>
      <c r="AI65" s="26"/>
      <c r="AJ65" s="26">
        <f t="shared" si="14"/>
        <v>115</v>
      </c>
      <c r="AK65" s="26">
        <f t="shared" si="15"/>
        <v>26</v>
      </c>
      <c r="AL65" s="26">
        <f t="shared" si="16"/>
        <v>61</v>
      </c>
      <c r="AM65" s="67">
        <v>0</v>
      </c>
      <c r="AN65" s="26">
        <f t="shared" si="17"/>
        <v>14</v>
      </c>
      <c r="AO65" s="26">
        <f t="shared" si="18"/>
        <v>14</v>
      </c>
    </row>
    <row r="66" spans="1:41" x14ac:dyDescent="0.3">
      <c r="A66" s="2">
        <v>1937</v>
      </c>
      <c r="B66" s="26">
        <f t="shared" si="0"/>
        <v>846</v>
      </c>
      <c r="C66" s="26">
        <f t="shared" si="1"/>
        <v>698</v>
      </c>
      <c r="D66" s="26"/>
      <c r="E66" s="26">
        <f t="shared" si="2"/>
        <v>68</v>
      </c>
      <c r="F66" s="26">
        <f>RyOSF3378!D57</f>
        <v>42</v>
      </c>
      <c r="G66" s="26">
        <f>RyOSF3378!AN57</f>
        <v>19</v>
      </c>
      <c r="H66" s="26">
        <f>RyOSF3378!BR57</f>
        <v>7</v>
      </c>
      <c r="I66" s="26">
        <f t="shared" si="3"/>
        <v>630</v>
      </c>
      <c r="J66" s="26">
        <f>RyOSF3378!G57</f>
        <v>53</v>
      </c>
      <c r="K66" s="26">
        <f>RyOSF3378!AP57+RyOSF3378!AQ57</f>
        <v>227</v>
      </c>
      <c r="L66" s="26">
        <f>RyOSF3378!BT57+RyOSF3378!BU57</f>
        <v>350</v>
      </c>
      <c r="M66" s="13" t="s">
        <v>13</v>
      </c>
      <c r="N66" s="13" t="s">
        <v>13</v>
      </c>
      <c r="O66" s="13" t="s">
        <v>13</v>
      </c>
      <c r="P66" s="13" t="s">
        <v>13</v>
      </c>
      <c r="Q66" s="26">
        <f t="shared" si="4"/>
        <v>123.3</v>
      </c>
      <c r="R66" s="26">
        <f>RyOSF3378!M57+RyOSF3378!K57</f>
        <v>110.3</v>
      </c>
      <c r="S66" s="26">
        <f>RyOSF3378!BV57</f>
        <v>13</v>
      </c>
      <c r="T66" s="26">
        <f t="shared" si="5"/>
        <v>24.700000000000003</v>
      </c>
      <c r="U66" s="26">
        <f>RyOSF3378!$N57</f>
        <v>16.700000000000003</v>
      </c>
      <c r="V66" s="26">
        <f>RyOSF3378!$AR57</f>
        <v>8</v>
      </c>
      <c r="W66" s="13" t="s">
        <v>13</v>
      </c>
      <c r="X66" s="13" t="s">
        <v>13</v>
      </c>
      <c r="Y66" s="13" t="s">
        <v>13</v>
      </c>
      <c r="Z66" s="26">
        <f t="shared" si="6"/>
        <v>846</v>
      </c>
      <c r="AA66" s="26">
        <f t="shared" si="7"/>
        <v>222</v>
      </c>
      <c r="AB66" s="26">
        <f t="shared" si="8"/>
        <v>254</v>
      </c>
      <c r="AC66" s="26">
        <f t="shared" si="9"/>
        <v>370</v>
      </c>
      <c r="AD66" s="26"/>
      <c r="AE66" s="26">
        <f t="shared" si="10"/>
        <v>698</v>
      </c>
      <c r="AF66" s="26">
        <f t="shared" si="11"/>
        <v>95</v>
      </c>
      <c r="AG66" s="26">
        <f t="shared" si="12"/>
        <v>246</v>
      </c>
      <c r="AH66" s="26">
        <f t="shared" si="13"/>
        <v>357</v>
      </c>
      <c r="AI66" s="26"/>
      <c r="AJ66" s="26">
        <f t="shared" si="14"/>
        <v>222</v>
      </c>
      <c r="AK66" s="26">
        <f t="shared" si="15"/>
        <v>42</v>
      </c>
      <c r="AL66" s="26">
        <f t="shared" si="16"/>
        <v>53</v>
      </c>
      <c r="AM66" s="67">
        <v>0</v>
      </c>
      <c r="AN66" s="26">
        <f t="shared" si="17"/>
        <v>110.3</v>
      </c>
      <c r="AO66" s="26">
        <f t="shared" si="18"/>
        <v>16.700000000000003</v>
      </c>
    </row>
    <row r="67" spans="1:41" x14ac:dyDescent="0.3">
      <c r="A67" s="2">
        <v>1938</v>
      </c>
      <c r="B67" s="26">
        <f t="shared" si="0"/>
        <v>844</v>
      </c>
      <c r="C67" s="26">
        <f t="shared" si="1"/>
        <v>772</v>
      </c>
      <c r="D67" s="26"/>
      <c r="E67" s="26">
        <f t="shared" si="2"/>
        <v>168</v>
      </c>
      <c r="F67" s="26">
        <f>RyOSF3378!D58</f>
        <v>149</v>
      </c>
      <c r="G67" s="26">
        <f>RyOSF3378!AN58</f>
        <v>8</v>
      </c>
      <c r="H67" s="26">
        <f>RyOSF3378!BR58</f>
        <v>11</v>
      </c>
      <c r="I67" s="26">
        <f t="shared" si="3"/>
        <v>604</v>
      </c>
      <c r="J67" s="26">
        <f>RyOSF3378!G58</f>
        <v>75</v>
      </c>
      <c r="K67" s="26">
        <f>RyOSF3378!AP58+RyOSF3378!AQ58</f>
        <v>230</v>
      </c>
      <c r="L67" s="26">
        <f>RyOSF3378!BT58+RyOSF3378!BU58</f>
        <v>299</v>
      </c>
      <c r="M67" s="13" t="s">
        <v>13</v>
      </c>
      <c r="N67" s="13" t="s">
        <v>13</v>
      </c>
      <c r="O67" s="13" t="s">
        <v>13</v>
      </c>
      <c r="P67" s="13" t="s">
        <v>13</v>
      </c>
      <c r="Q67" s="26">
        <f t="shared" si="4"/>
        <v>28</v>
      </c>
      <c r="R67" s="26">
        <f>RyOSF3378!M58+RyOSF3378!K58</f>
        <v>19</v>
      </c>
      <c r="S67" s="26">
        <f>RyOSF3378!BV58</f>
        <v>9</v>
      </c>
      <c r="T67" s="26">
        <f t="shared" si="5"/>
        <v>44</v>
      </c>
      <c r="U67" s="26">
        <f>RyOSF3378!$N58</f>
        <v>20</v>
      </c>
      <c r="V67" s="26">
        <f>RyOSF3378!$AR58</f>
        <v>24</v>
      </c>
      <c r="W67" s="13" t="s">
        <v>13</v>
      </c>
      <c r="X67" s="13" t="s">
        <v>13</v>
      </c>
      <c r="Y67" s="13" t="s">
        <v>13</v>
      </c>
      <c r="Z67" s="26">
        <f t="shared" si="6"/>
        <v>844</v>
      </c>
      <c r="AA67" s="26">
        <f t="shared" si="7"/>
        <v>263</v>
      </c>
      <c r="AB67" s="26">
        <f t="shared" si="8"/>
        <v>262</v>
      </c>
      <c r="AC67" s="26">
        <f t="shared" si="9"/>
        <v>319</v>
      </c>
      <c r="AD67" s="26"/>
      <c r="AE67" s="26">
        <f t="shared" si="10"/>
        <v>772</v>
      </c>
      <c r="AF67" s="26">
        <f t="shared" si="11"/>
        <v>224</v>
      </c>
      <c r="AG67" s="26">
        <f t="shared" si="12"/>
        <v>238</v>
      </c>
      <c r="AH67" s="26">
        <f t="shared" si="13"/>
        <v>310</v>
      </c>
      <c r="AI67" s="26"/>
      <c r="AJ67" s="26">
        <f t="shared" si="14"/>
        <v>263</v>
      </c>
      <c r="AK67" s="26">
        <f t="shared" si="15"/>
        <v>149</v>
      </c>
      <c r="AL67" s="26">
        <f t="shared" si="16"/>
        <v>75</v>
      </c>
      <c r="AM67" s="67">
        <v>0</v>
      </c>
      <c r="AN67" s="26">
        <f t="shared" si="17"/>
        <v>19</v>
      </c>
      <c r="AO67" s="26">
        <f t="shared" si="18"/>
        <v>20</v>
      </c>
    </row>
    <row r="68" spans="1:41" ht="15.6" customHeight="1" x14ac:dyDescent="0.3">
      <c r="A68" s="2">
        <v>1939</v>
      </c>
      <c r="B68" s="26">
        <f t="shared" si="0"/>
        <v>1094</v>
      </c>
      <c r="C68" s="26">
        <f t="shared" si="1"/>
        <v>1021</v>
      </c>
      <c r="D68" s="26"/>
      <c r="E68" s="26">
        <f t="shared" si="2"/>
        <v>248</v>
      </c>
      <c r="F68" s="26">
        <f>RyOSF3378!D59</f>
        <v>223</v>
      </c>
      <c r="G68" s="26">
        <f>RyOSF3378!AN59</f>
        <v>12</v>
      </c>
      <c r="H68" s="26">
        <f>RyOSF3378!BR59</f>
        <v>13</v>
      </c>
      <c r="I68" s="26">
        <f t="shared" si="3"/>
        <v>773</v>
      </c>
      <c r="J68" s="26">
        <f>RyOSF3378!G59</f>
        <v>94</v>
      </c>
      <c r="K68" s="26">
        <f>RyOSF3378!AP59+RyOSF3378!AQ59</f>
        <v>281</v>
      </c>
      <c r="L68" s="26">
        <f>RyOSF3378!BT59+RyOSF3378!BU59</f>
        <v>398</v>
      </c>
      <c r="M68" s="13" t="s">
        <v>13</v>
      </c>
      <c r="N68" s="13" t="s">
        <v>13</v>
      </c>
      <c r="O68" s="13" t="s">
        <v>13</v>
      </c>
      <c r="P68" s="13" t="s">
        <v>13</v>
      </c>
      <c r="Q68" s="26">
        <f t="shared" si="4"/>
        <v>27</v>
      </c>
      <c r="R68" s="26">
        <f>RyOSF3378!M59+RyOSF3378!K59</f>
        <v>17</v>
      </c>
      <c r="S68" s="26">
        <f>RyOSF3378!BV59</f>
        <v>10</v>
      </c>
      <c r="T68" s="26">
        <f t="shared" si="5"/>
        <v>46</v>
      </c>
      <c r="U68" s="26">
        <f>RyOSF3378!$N59</f>
        <v>16</v>
      </c>
      <c r="V68" s="26">
        <f>RyOSF3378!$AR59</f>
        <v>30</v>
      </c>
      <c r="W68" s="13" t="s">
        <v>13</v>
      </c>
      <c r="X68" s="13" t="s">
        <v>13</v>
      </c>
      <c r="Y68" s="13" t="s">
        <v>13</v>
      </c>
      <c r="Z68" s="26">
        <f t="shared" si="6"/>
        <v>1094</v>
      </c>
      <c r="AA68" s="26">
        <f t="shared" si="7"/>
        <v>350</v>
      </c>
      <c r="AB68" s="26">
        <f t="shared" si="8"/>
        <v>323</v>
      </c>
      <c r="AC68" s="26">
        <f t="shared" si="9"/>
        <v>421</v>
      </c>
      <c r="AD68" s="26"/>
      <c r="AE68" s="26">
        <f t="shared" si="10"/>
        <v>1021</v>
      </c>
      <c r="AF68" s="26">
        <f t="shared" si="11"/>
        <v>317</v>
      </c>
      <c r="AG68" s="26">
        <f t="shared" si="12"/>
        <v>293</v>
      </c>
      <c r="AH68" s="26">
        <f t="shared" si="13"/>
        <v>411</v>
      </c>
      <c r="AI68" s="26"/>
      <c r="AJ68" s="26">
        <f t="shared" si="14"/>
        <v>350</v>
      </c>
      <c r="AK68" s="26">
        <f t="shared" si="15"/>
        <v>223</v>
      </c>
      <c r="AL68" s="26">
        <f t="shared" si="16"/>
        <v>94</v>
      </c>
      <c r="AM68" s="67">
        <v>0</v>
      </c>
      <c r="AN68" s="26">
        <f t="shared" si="17"/>
        <v>17</v>
      </c>
      <c r="AO68" s="26">
        <f t="shared" si="18"/>
        <v>16</v>
      </c>
    </row>
    <row r="69" spans="1:41" x14ac:dyDescent="0.3">
      <c r="A69" s="2">
        <v>1940</v>
      </c>
      <c r="B69" s="26">
        <f t="shared" si="0"/>
        <v>1154</v>
      </c>
      <c r="C69" s="26">
        <f t="shared" si="1"/>
        <v>1106</v>
      </c>
      <c r="D69" s="26"/>
      <c r="E69" s="26">
        <f t="shared" si="2"/>
        <v>340</v>
      </c>
      <c r="F69" s="26">
        <f>RyOSF3378!D60</f>
        <v>308</v>
      </c>
      <c r="G69" s="26">
        <f>RyOSF3378!AN60</f>
        <v>9</v>
      </c>
      <c r="H69" s="26">
        <f>RyOSF3378!BR60</f>
        <v>23</v>
      </c>
      <c r="I69" s="26">
        <f t="shared" si="3"/>
        <v>766</v>
      </c>
      <c r="J69" s="26">
        <f>RyOSF3378!G60</f>
        <v>85</v>
      </c>
      <c r="K69" s="26">
        <f>RyOSF3378!AP60+RyOSF3378!AQ60</f>
        <v>274</v>
      </c>
      <c r="L69" s="26">
        <f>RyOSF3378!BT60+RyOSF3378!BU60</f>
        <v>407</v>
      </c>
      <c r="M69" s="13" t="s">
        <v>13</v>
      </c>
      <c r="N69" s="13" t="s">
        <v>13</v>
      </c>
      <c r="O69" s="13" t="s">
        <v>13</v>
      </c>
      <c r="P69" s="13" t="s">
        <v>13</v>
      </c>
      <c r="Q69" s="26">
        <f t="shared" si="4"/>
        <v>28</v>
      </c>
      <c r="R69" s="26">
        <f>RyOSF3378!M60+RyOSF3378!K60</f>
        <v>16</v>
      </c>
      <c r="S69" s="26">
        <f>RyOSF3378!BV60</f>
        <v>12</v>
      </c>
      <c r="T69" s="26">
        <f t="shared" si="5"/>
        <v>20</v>
      </c>
      <c r="U69" s="26">
        <f>RyOSF3378!$N60</f>
        <v>3</v>
      </c>
      <c r="V69" s="26">
        <f>RyOSF3378!$AR60</f>
        <v>17</v>
      </c>
      <c r="W69" s="13" t="s">
        <v>13</v>
      </c>
      <c r="X69" s="13" t="s">
        <v>13</v>
      </c>
      <c r="Y69" s="13" t="s">
        <v>13</v>
      </c>
      <c r="Z69" s="26">
        <f t="shared" si="6"/>
        <v>1154</v>
      </c>
      <c r="AA69" s="26">
        <f t="shared" si="7"/>
        <v>412</v>
      </c>
      <c r="AB69" s="26">
        <f t="shared" si="8"/>
        <v>300</v>
      </c>
      <c r="AC69" s="26">
        <f t="shared" si="9"/>
        <v>442</v>
      </c>
      <c r="AD69" s="26"/>
      <c r="AE69" s="26">
        <f t="shared" si="10"/>
        <v>1106</v>
      </c>
      <c r="AF69" s="26">
        <f t="shared" si="11"/>
        <v>393</v>
      </c>
      <c r="AG69" s="26">
        <f t="shared" si="12"/>
        <v>283</v>
      </c>
      <c r="AH69" s="26">
        <f t="shared" si="13"/>
        <v>430</v>
      </c>
      <c r="AI69" s="26"/>
      <c r="AJ69" s="26">
        <f t="shared" si="14"/>
        <v>412</v>
      </c>
      <c r="AK69" s="26">
        <f t="shared" si="15"/>
        <v>308</v>
      </c>
      <c r="AL69" s="26">
        <f t="shared" si="16"/>
        <v>85</v>
      </c>
      <c r="AM69" s="67">
        <v>0</v>
      </c>
      <c r="AN69" s="26">
        <f t="shared" si="17"/>
        <v>16</v>
      </c>
      <c r="AO69" s="26">
        <f t="shared" si="18"/>
        <v>3</v>
      </c>
    </row>
    <row r="70" spans="1:41" x14ac:dyDescent="0.3">
      <c r="A70" s="2">
        <v>1941</v>
      </c>
      <c r="B70" s="26">
        <f t="shared" si="0"/>
        <v>1572</v>
      </c>
      <c r="C70" s="26">
        <f t="shared" si="1"/>
        <v>1519</v>
      </c>
      <c r="D70" s="26"/>
      <c r="E70" s="26">
        <f t="shared" si="2"/>
        <v>472</v>
      </c>
      <c r="F70" s="26">
        <f>RyOSF3378!D61</f>
        <v>454</v>
      </c>
      <c r="G70" s="26">
        <f>RyOSF3378!AN61</f>
        <v>11</v>
      </c>
      <c r="H70" s="26">
        <f>RyOSF3378!BR61</f>
        <v>7</v>
      </c>
      <c r="I70" s="26">
        <f t="shared" si="3"/>
        <v>1047</v>
      </c>
      <c r="J70" s="26">
        <f>RyOSF3378!G61</f>
        <v>90</v>
      </c>
      <c r="K70" s="26">
        <f>RyOSF3378!AP61+RyOSF3378!AQ61</f>
        <v>363</v>
      </c>
      <c r="L70" s="26">
        <f>RyOSF3378!BT61+RyOSF3378!BU61</f>
        <v>594</v>
      </c>
      <c r="M70" s="13" t="s">
        <v>13</v>
      </c>
      <c r="N70" s="13" t="s">
        <v>13</v>
      </c>
      <c r="O70" s="13" t="s">
        <v>13</v>
      </c>
      <c r="P70" s="13" t="s">
        <v>13</v>
      </c>
      <c r="Q70" s="26">
        <f t="shared" si="4"/>
        <v>33</v>
      </c>
      <c r="R70" s="26">
        <f>RyOSF3378!M61+RyOSF3378!K61</f>
        <v>15</v>
      </c>
      <c r="S70" s="26">
        <f>RyOSF3378!BV61</f>
        <v>18</v>
      </c>
      <c r="T70" s="26">
        <f t="shared" si="5"/>
        <v>20</v>
      </c>
      <c r="U70" s="26">
        <f>RyOSF3378!$N61</f>
        <v>10</v>
      </c>
      <c r="V70" s="26">
        <f>RyOSF3378!$AR61</f>
        <v>10</v>
      </c>
      <c r="W70" s="13" t="s">
        <v>13</v>
      </c>
      <c r="X70" s="13" t="s">
        <v>13</v>
      </c>
      <c r="Y70" s="13" t="s">
        <v>13</v>
      </c>
      <c r="Z70" s="26">
        <f t="shared" si="6"/>
        <v>1572</v>
      </c>
      <c r="AA70" s="26">
        <f t="shared" si="7"/>
        <v>569</v>
      </c>
      <c r="AB70" s="26">
        <f t="shared" si="8"/>
        <v>384</v>
      </c>
      <c r="AC70" s="26">
        <f t="shared" si="9"/>
        <v>619</v>
      </c>
      <c r="AD70" s="26"/>
      <c r="AE70" s="26">
        <f t="shared" si="10"/>
        <v>1519</v>
      </c>
      <c r="AF70" s="26">
        <f t="shared" si="11"/>
        <v>544</v>
      </c>
      <c r="AG70" s="26">
        <f t="shared" si="12"/>
        <v>374</v>
      </c>
      <c r="AH70" s="26">
        <f t="shared" si="13"/>
        <v>601</v>
      </c>
      <c r="AI70" s="26"/>
      <c r="AJ70" s="26">
        <f t="shared" si="14"/>
        <v>569</v>
      </c>
      <c r="AK70" s="26">
        <f t="shared" si="15"/>
        <v>454</v>
      </c>
      <c r="AL70" s="26">
        <f t="shared" si="16"/>
        <v>90</v>
      </c>
      <c r="AM70" s="67">
        <v>0</v>
      </c>
      <c r="AN70" s="26">
        <f t="shared" si="17"/>
        <v>15</v>
      </c>
      <c r="AO70" s="26">
        <f t="shared" si="18"/>
        <v>10</v>
      </c>
    </row>
    <row r="71" spans="1:41" ht="15.6" customHeight="1" x14ac:dyDescent="0.3">
      <c r="A71" s="2">
        <v>1942</v>
      </c>
      <c r="B71" s="26">
        <f t="shared" si="0"/>
        <v>2231</v>
      </c>
      <c r="C71" s="26">
        <f t="shared" si="1"/>
        <v>2025</v>
      </c>
      <c r="D71" s="26"/>
      <c r="E71" s="26">
        <f t="shared" si="2"/>
        <v>768</v>
      </c>
      <c r="F71" s="26">
        <f>RyOSF3378!D62</f>
        <v>593</v>
      </c>
      <c r="G71" s="26">
        <f>RyOSF3378!AN62</f>
        <v>154</v>
      </c>
      <c r="H71" s="26">
        <f>RyOSF3378!BR62</f>
        <v>21</v>
      </c>
      <c r="I71" s="26">
        <f t="shared" si="3"/>
        <v>1257</v>
      </c>
      <c r="J71" s="26">
        <f>RyOSF3378!G62</f>
        <v>133</v>
      </c>
      <c r="K71" s="26">
        <f>RyOSF3378!AP62+RyOSF3378!AQ62</f>
        <v>331</v>
      </c>
      <c r="L71" s="26">
        <f>RyOSF3378!BT62+RyOSF3378!BU62</f>
        <v>793</v>
      </c>
      <c r="M71" s="13" t="s">
        <v>13</v>
      </c>
      <c r="N71" s="13" t="s">
        <v>13</v>
      </c>
      <c r="O71" s="13" t="s">
        <v>13</v>
      </c>
      <c r="P71" s="13" t="s">
        <v>13</v>
      </c>
      <c r="Q71" s="26">
        <f t="shared" si="4"/>
        <v>100</v>
      </c>
      <c r="R71" s="26">
        <f>RyOSF3378!M62+RyOSF3378!K62</f>
        <v>21</v>
      </c>
      <c r="S71" s="26">
        <f>RyOSF3378!BV62</f>
        <v>79</v>
      </c>
      <c r="T71" s="26">
        <f t="shared" si="5"/>
        <v>106</v>
      </c>
      <c r="U71" s="26">
        <f>RyOSF3378!$N62</f>
        <v>74</v>
      </c>
      <c r="V71" s="26">
        <f>RyOSF3378!$AR62</f>
        <v>32</v>
      </c>
      <c r="W71" s="13" t="s">
        <v>13</v>
      </c>
      <c r="X71" s="13" t="s">
        <v>13</v>
      </c>
      <c r="Y71" s="13" t="s">
        <v>13</v>
      </c>
      <c r="Z71" s="26">
        <f t="shared" si="6"/>
        <v>2231</v>
      </c>
      <c r="AA71" s="26">
        <f t="shared" si="7"/>
        <v>821</v>
      </c>
      <c r="AB71" s="26">
        <f t="shared" si="8"/>
        <v>517</v>
      </c>
      <c r="AC71" s="26">
        <f t="shared" si="9"/>
        <v>893</v>
      </c>
      <c r="AD71" s="26"/>
      <c r="AE71" s="26">
        <f t="shared" si="10"/>
        <v>2025</v>
      </c>
      <c r="AF71" s="26">
        <f t="shared" si="11"/>
        <v>726</v>
      </c>
      <c r="AG71" s="26">
        <f t="shared" si="12"/>
        <v>485</v>
      </c>
      <c r="AH71" s="26">
        <f t="shared" si="13"/>
        <v>814</v>
      </c>
      <c r="AI71" s="26"/>
      <c r="AJ71" s="26">
        <f t="shared" si="14"/>
        <v>821</v>
      </c>
      <c r="AK71" s="26">
        <f t="shared" si="15"/>
        <v>593</v>
      </c>
      <c r="AL71" s="26">
        <f t="shared" si="16"/>
        <v>133</v>
      </c>
      <c r="AM71" s="67">
        <v>0</v>
      </c>
      <c r="AN71" s="26">
        <f t="shared" si="17"/>
        <v>21</v>
      </c>
      <c r="AO71" s="26">
        <f t="shared" si="18"/>
        <v>74</v>
      </c>
    </row>
    <row r="72" spans="1:41" x14ac:dyDescent="0.3">
      <c r="A72" s="2">
        <v>1943</v>
      </c>
      <c r="B72" s="26">
        <f t="shared" si="0"/>
        <v>2699</v>
      </c>
      <c r="C72" s="26">
        <f t="shared" si="1"/>
        <v>2426</v>
      </c>
      <c r="D72" s="26"/>
      <c r="E72" s="26">
        <f t="shared" si="2"/>
        <v>765</v>
      </c>
      <c r="F72" s="26">
        <f>RyOSF3378!D63</f>
        <v>531</v>
      </c>
      <c r="G72" s="26">
        <f>RyOSF3378!AN63</f>
        <v>199</v>
      </c>
      <c r="H72" s="26">
        <f>RyOSF3378!BR63</f>
        <v>35</v>
      </c>
      <c r="I72" s="26">
        <f t="shared" si="3"/>
        <v>1661</v>
      </c>
      <c r="J72" s="26">
        <f>RyOSF3378!G63</f>
        <v>202</v>
      </c>
      <c r="K72" s="26">
        <f>RyOSF3378!AP63+RyOSF3378!AQ63</f>
        <v>464</v>
      </c>
      <c r="L72" s="26">
        <f>RyOSF3378!BT63+RyOSF3378!BU63</f>
        <v>995</v>
      </c>
      <c r="M72" s="13" t="s">
        <v>13</v>
      </c>
      <c r="N72" s="13" t="s">
        <v>13</v>
      </c>
      <c r="O72" s="13" t="s">
        <v>13</v>
      </c>
      <c r="P72" s="13" t="s">
        <v>13</v>
      </c>
      <c r="Q72" s="26">
        <f t="shared" ref="Q72:Q98" si="19">R72+S72</f>
        <v>74</v>
      </c>
      <c r="R72" s="26">
        <f>RyOSF3378!M63+RyOSF3378!K63</f>
        <v>30</v>
      </c>
      <c r="S72" s="26">
        <f>RyOSF3378!BV63</f>
        <v>44</v>
      </c>
      <c r="T72" s="26">
        <f t="shared" si="5"/>
        <v>199</v>
      </c>
      <c r="U72" s="26">
        <f>RyOSF3378!$N63</f>
        <v>115</v>
      </c>
      <c r="V72" s="26">
        <f>RyOSF3378!$AR63</f>
        <v>84</v>
      </c>
      <c r="W72" s="13" t="s">
        <v>13</v>
      </c>
      <c r="X72" s="13" t="s">
        <v>13</v>
      </c>
      <c r="Y72" s="13" t="s">
        <v>13</v>
      </c>
      <c r="Z72" s="26">
        <f t="shared" si="6"/>
        <v>2699</v>
      </c>
      <c r="AA72" s="26">
        <f t="shared" si="7"/>
        <v>878</v>
      </c>
      <c r="AB72" s="26">
        <f t="shared" si="8"/>
        <v>747</v>
      </c>
      <c r="AC72" s="26">
        <f t="shared" si="9"/>
        <v>1074</v>
      </c>
      <c r="AD72" s="26"/>
      <c r="AE72" s="26">
        <f t="shared" si="10"/>
        <v>2426</v>
      </c>
      <c r="AF72" s="26">
        <f t="shared" si="11"/>
        <v>733</v>
      </c>
      <c r="AG72" s="26">
        <f t="shared" si="12"/>
        <v>663</v>
      </c>
      <c r="AH72" s="26">
        <f t="shared" si="13"/>
        <v>1030</v>
      </c>
      <c r="AI72" s="26"/>
      <c r="AJ72" s="26">
        <f t="shared" si="14"/>
        <v>878</v>
      </c>
      <c r="AK72" s="26">
        <f t="shared" si="15"/>
        <v>531</v>
      </c>
      <c r="AL72" s="26">
        <f t="shared" si="16"/>
        <v>202</v>
      </c>
      <c r="AM72" s="67">
        <v>0</v>
      </c>
      <c r="AN72" s="26">
        <f t="shared" si="17"/>
        <v>30</v>
      </c>
      <c r="AO72" s="26">
        <f t="shared" si="18"/>
        <v>115</v>
      </c>
    </row>
    <row r="73" spans="1:41" x14ac:dyDescent="0.3">
      <c r="A73" s="2">
        <v>1944</v>
      </c>
      <c r="B73" s="26">
        <f t="shared" si="0"/>
        <v>3708</v>
      </c>
      <c r="C73" s="26">
        <f t="shared" si="1"/>
        <v>3252</v>
      </c>
      <c r="D73" s="26"/>
      <c r="E73" s="26">
        <f t="shared" si="2"/>
        <v>940</v>
      </c>
      <c r="F73" s="26">
        <f>RyOSF3378!D64</f>
        <v>616</v>
      </c>
      <c r="G73" s="26">
        <f>RyOSF3378!AN64</f>
        <v>251</v>
      </c>
      <c r="H73" s="26">
        <f>RyOSF3378!BR64</f>
        <v>73</v>
      </c>
      <c r="I73" s="26">
        <f t="shared" si="3"/>
        <v>2312</v>
      </c>
      <c r="J73" s="26">
        <f>RyOSF3378!G64</f>
        <v>436</v>
      </c>
      <c r="K73" s="26">
        <f>RyOSF3378!AP64+RyOSF3378!AQ64</f>
        <v>514</v>
      </c>
      <c r="L73" s="26">
        <f>RyOSF3378!BT64+RyOSF3378!BU64</f>
        <v>1362</v>
      </c>
      <c r="M73" s="13" t="s">
        <v>13</v>
      </c>
      <c r="N73" s="13" t="s">
        <v>13</v>
      </c>
      <c r="O73" s="13" t="s">
        <v>13</v>
      </c>
      <c r="P73" s="13" t="s">
        <v>13</v>
      </c>
      <c r="Q73" s="26">
        <f t="shared" si="19"/>
        <v>236</v>
      </c>
      <c r="R73" s="26">
        <f>RyOSF3378!M64+RyOSF3378!K64</f>
        <v>73</v>
      </c>
      <c r="S73" s="26">
        <f>RyOSF3378!BV64</f>
        <v>163</v>
      </c>
      <c r="T73" s="26">
        <f t="shared" si="5"/>
        <v>220</v>
      </c>
      <c r="U73" s="26">
        <f>RyOSF3378!$N64</f>
        <v>123</v>
      </c>
      <c r="V73" s="26">
        <f>RyOSF3378!$AR64</f>
        <v>97</v>
      </c>
      <c r="W73" s="13" t="s">
        <v>13</v>
      </c>
      <c r="X73" s="13" t="s">
        <v>13</v>
      </c>
      <c r="Y73" s="13" t="s">
        <v>13</v>
      </c>
      <c r="Z73" s="26">
        <f t="shared" si="6"/>
        <v>3708</v>
      </c>
      <c r="AA73" s="26">
        <f t="shared" si="7"/>
        <v>1248</v>
      </c>
      <c r="AB73" s="26">
        <f t="shared" si="8"/>
        <v>862</v>
      </c>
      <c r="AC73" s="26">
        <f t="shared" si="9"/>
        <v>1598</v>
      </c>
      <c r="AD73" s="26"/>
      <c r="AE73" s="26">
        <f t="shared" si="10"/>
        <v>3252</v>
      </c>
      <c r="AF73" s="26">
        <f t="shared" si="11"/>
        <v>1052</v>
      </c>
      <c r="AG73" s="26">
        <f t="shared" si="12"/>
        <v>765</v>
      </c>
      <c r="AH73" s="26">
        <f t="shared" si="13"/>
        <v>1435</v>
      </c>
      <c r="AI73" s="26"/>
      <c r="AJ73" s="26">
        <f t="shared" si="14"/>
        <v>1248</v>
      </c>
      <c r="AK73" s="26">
        <f t="shared" si="15"/>
        <v>616</v>
      </c>
      <c r="AL73" s="26">
        <f t="shared" si="16"/>
        <v>436</v>
      </c>
      <c r="AM73" s="67">
        <v>0</v>
      </c>
      <c r="AN73" s="26">
        <f t="shared" si="17"/>
        <v>73</v>
      </c>
      <c r="AO73" s="26">
        <f t="shared" si="18"/>
        <v>123</v>
      </c>
    </row>
    <row r="74" spans="1:41" ht="15.6" customHeight="1" x14ac:dyDescent="0.3">
      <c r="A74" s="2">
        <v>1945</v>
      </c>
      <c r="B74" s="26">
        <f t="shared" si="0"/>
        <v>4728</v>
      </c>
      <c r="C74" s="26">
        <f t="shared" si="1"/>
        <v>4077</v>
      </c>
      <c r="D74" s="26"/>
      <c r="E74" s="26">
        <f t="shared" si="2"/>
        <v>1139</v>
      </c>
      <c r="F74" s="26">
        <f>RyOSF3378!D65</f>
        <v>693</v>
      </c>
      <c r="G74" s="26">
        <f>RyOSF3378!AN65</f>
        <v>293</v>
      </c>
      <c r="H74" s="26">
        <f>RyOSF3378!BR65</f>
        <v>153</v>
      </c>
      <c r="I74" s="26">
        <f t="shared" si="3"/>
        <v>2938</v>
      </c>
      <c r="J74" s="26">
        <f>RyOSF3378!G65</f>
        <v>474</v>
      </c>
      <c r="K74" s="26">
        <f>RyOSF3378!AP65+RyOSF3378!AQ65</f>
        <v>767</v>
      </c>
      <c r="L74" s="26">
        <f>RyOSF3378!BT65+RyOSF3378!BU65</f>
        <v>1697</v>
      </c>
      <c r="M74" s="13" t="s">
        <v>13</v>
      </c>
      <c r="N74" s="13" t="s">
        <v>13</v>
      </c>
      <c r="O74" s="13" t="s">
        <v>13</v>
      </c>
      <c r="P74" s="13" t="s">
        <v>13</v>
      </c>
      <c r="Q74" s="26">
        <f t="shared" si="19"/>
        <v>531</v>
      </c>
      <c r="R74" s="26">
        <f>RyOSF3378!M65+RyOSF3378!K65</f>
        <v>341</v>
      </c>
      <c r="S74" s="26">
        <f>RyOSF3378!BV65</f>
        <v>190</v>
      </c>
      <c r="T74" s="26">
        <f t="shared" si="5"/>
        <v>120</v>
      </c>
      <c r="U74" s="26">
        <f>RyOSF3378!$N65</f>
        <v>0</v>
      </c>
      <c r="V74" s="26">
        <f>RyOSF3378!$AR65</f>
        <v>120</v>
      </c>
      <c r="W74" s="13" t="s">
        <v>13</v>
      </c>
      <c r="X74" s="13" t="s">
        <v>13</v>
      </c>
      <c r="Y74" s="13" t="s">
        <v>13</v>
      </c>
      <c r="Z74" s="26">
        <f t="shared" si="6"/>
        <v>4728</v>
      </c>
      <c r="AA74" s="26">
        <f t="shared" si="7"/>
        <v>1508</v>
      </c>
      <c r="AB74" s="26">
        <f t="shared" si="8"/>
        <v>1180</v>
      </c>
      <c r="AC74" s="26">
        <f t="shared" si="9"/>
        <v>2040</v>
      </c>
      <c r="AD74" s="26"/>
      <c r="AE74" s="26">
        <f t="shared" si="10"/>
        <v>4077</v>
      </c>
      <c r="AF74" s="26">
        <f t="shared" si="11"/>
        <v>1167</v>
      </c>
      <c r="AG74" s="26">
        <f t="shared" si="12"/>
        <v>1060</v>
      </c>
      <c r="AH74" s="26">
        <f t="shared" si="13"/>
        <v>1850</v>
      </c>
      <c r="AI74" s="26"/>
      <c r="AJ74" s="26">
        <f t="shared" si="14"/>
        <v>1508</v>
      </c>
      <c r="AK74" s="26">
        <f t="shared" si="15"/>
        <v>693</v>
      </c>
      <c r="AL74" s="26">
        <f t="shared" si="16"/>
        <v>474</v>
      </c>
      <c r="AM74" s="67">
        <v>0</v>
      </c>
      <c r="AN74" s="26">
        <f t="shared" si="17"/>
        <v>341</v>
      </c>
      <c r="AO74" s="26">
        <f t="shared" si="18"/>
        <v>0</v>
      </c>
    </row>
    <row r="75" spans="1:41" x14ac:dyDescent="0.3">
      <c r="A75" s="2">
        <v>1946</v>
      </c>
      <c r="B75" s="26">
        <f t="shared" si="0"/>
        <v>5724</v>
      </c>
      <c r="C75" s="26">
        <f t="shared" si="1"/>
        <v>4908</v>
      </c>
      <c r="D75" s="26"/>
      <c r="E75" s="26">
        <f t="shared" si="2"/>
        <v>1328</v>
      </c>
      <c r="F75" s="26">
        <f>RyOSF3378!D66</f>
        <v>976</v>
      </c>
      <c r="G75" s="26">
        <f>RyOSF3378!AN66</f>
        <v>214</v>
      </c>
      <c r="H75" s="26">
        <f>RyOSF3378!BR66</f>
        <v>138</v>
      </c>
      <c r="I75" s="26">
        <f t="shared" si="3"/>
        <v>3580</v>
      </c>
      <c r="J75" s="26">
        <f>RyOSF3378!G66</f>
        <v>607</v>
      </c>
      <c r="K75" s="26">
        <f>RyOSF3378!AP66+RyOSF3378!AQ66</f>
        <v>1031</v>
      </c>
      <c r="L75" s="26">
        <f>RyOSF3378!BT66+RyOSF3378!BU66</f>
        <v>1942</v>
      </c>
      <c r="M75" s="13" t="s">
        <v>13</v>
      </c>
      <c r="N75" s="13" t="s">
        <v>13</v>
      </c>
      <c r="O75" s="13" t="s">
        <v>13</v>
      </c>
      <c r="P75" s="13" t="s">
        <v>13</v>
      </c>
      <c r="Q75" s="26">
        <f t="shared" si="19"/>
        <v>640</v>
      </c>
      <c r="R75" s="26">
        <f>RyOSF3378!M66+RyOSF3378!K66</f>
        <v>360</v>
      </c>
      <c r="S75" s="26">
        <f>RyOSF3378!BV66</f>
        <v>280</v>
      </c>
      <c r="T75" s="26">
        <f t="shared" si="5"/>
        <v>176</v>
      </c>
      <c r="U75" s="26">
        <f>RyOSF3378!$N66</f>
        <v>0</v>
      </c>
      <c r="V75" s="26">
        <f>RyOSF3378!$AR66</f>
        <v>176</v>
      </c>
      <c r="W75" s="13" t="s">
        <v>13</v>
      </c>
      <c r="X75" s="13" t="s">
        <v>13</v>
      </c>
      <c r="Y75" s="13" t="s">
        <v>13</v>
      </c>
      <c r="Z75" s="26">
        <f t="shared" si="6"/>
        <v>5724</v>
      </c>
      <c r="AA75" s="26">
        <f t="shared" si="7"/>
        <v>1943</v>
      </c>
      <c r="AB75" s="26">
        <f t="shared" si="8"/>
        <v>1421</v>
      </c>
      <c r="AC75" s="26">
        <f t="shared" si="9"/>
        <v>2360</v>
      </c>
      <c r="AD75" s="26"/>
      <c r="AE75" s="26">
        <f t="shared" si="10"/>
        <v>4908</v>
      </c>
      <c r="AF75" s="26">
        <f t="shared" si="11"/>
        <v>1583</v>
      </c>
      <c r="AG75" s="26">
        <f t="shared" si="12"/>
        <v>1245</v>
      </c>
      <c r="AH75" s="26">
        <f t="shared" si="13"/>
        <v>2080</v>
      </c>
      <c r="AI75" s="26"/>
      <c r="AJ75" s="26">
        <f t="shared" si="14"/>
        <v>1943</v>
      </c>
      <c r="AK75" s="26">
        <f t="shared" si="15"/>
        <v>976</v>
      </c>
      <c r="AL75" s="26">
        <f t="shared" si="16"/>
        <v>607</v>
      </c>
      <c r="AM75" s="67">
        <v>0</v>
      </c>
      <c r="AN75" s="26">
        <f t="shared" si="17"/>
        <v>360</v>
      </c>
      <c r="AO75" s="26">
        <f t="shared" si="18"/>
        <v>0</v>
      </c>
    </row>
    <row r="76" spans="1:41" x14ac:dyDescent="0.3">
      <c r="A76" s="2">
        <v>1947</v>
      </c>
      <c r="B76" s="26">
        <f t="shared" si="0"/>
        <v>6763</v>
      </c>
      <c r="C76" s="26">
        <f t="shared" si="1"/>
        <v>5746</v>
      </c>
      <c r="D76" s="26"/>
      <c r="E76" s="26">
        <f t="shared" si="2"/>
        <v>1316</v>
      </c>
      <c r="F76" s="26">
        <f>RyOSF3378!D67</f>
        <v>958</v>
      </c>
      <c r="G76" s="26">
        <f>RyOSF3378!AN67</f>
        <v>194</v>
      </c>
      <c r="H76" s="26">
        <f>RyOSF3378!BR67</f>
        <v>164</v>
      </c>
      <c r="I76" s="26">
        <f t="shared" si="3"/>
        <v>4430</v>
      </c>
      <c r="J76" s="26">
        <f>RyOSF3378!G67</f>
        <v>836</v>
      </c>
      <c r="K76" s="26">
        <f>RyOSF3378!AP67+RyOSF3378!AQ67</f>
        <v>1266</v>
      </c>
      <c r="L76" s="26">
        <f>RyOSF3378!BT67+RyOSF3378!BU67</f>
        <v>2328</v>
      </c>
      <c r="M76" s="13" t="s">
        <v>13</v>
      </c>
      <c r="N76" s="13" t="s">
        <v>13</v>
      </c>
      <c r="O76" s="13" t="s">
        <v>13</v>
      </c>
      <c r="P76" s="13" t="s">
        <v>13</v>
      </c>
      <c r="Q76" s="26">
        <f t="shared" si="19"/>
        <v>758</v>
      </c>
      <c r="R76" s="26">
        <f>RyOSF3378!M67+RyOSF3378!K67</f>
        <v>482</v>
      </c>
      <c r="S76" s="26">
        <f>RyOSF3378!BV67</f>
        <v>276</v>
      </c>
      <c r="T76" s="26">
        <f t="shared" si="5"/>
        <v>259</v>
      </c>
      <c r="U76" s="26">
        <f>RyOSF3378!$N67</f>
        <v>1</v>
      </c>
      <c r="V76" s="26">
        <f>RyOSF3378!$AR67</f>
        <v>258</v>
      </c>
      <c r="W76" s="13" t="s">
        <v>13</v>
      </c>
      <c r="X76" s="13" t="s">
        <v>13</v>
      </c>
      <c r="Y76" s="13" t="s">
        <v>13</v>
      </c>
      <c r="Z76" s="26">
        <f t="shared" si="6"/>
        <v>6763</v>
      </c>
      <c r="AA76" s="26">
        <f t="shared" si="7"/>
        <v>2277</v>
      </c>
      <c r="AB76" s="26">
        <f t="shared" si="8"/>
        <v>1718</v>
      </c>
      <c r="AC76" s="26">
        <f t="shared" si="9"/>
        <v>2768</v>
      </c>
      <c r="AD76" s="26"/>
      <c r="AE76" s="26">
        <f t="shared" si="10"/>
        <v>5746</v>
      </c>
      <c r="AF76" s="26">
        <f t="shared" si="11"/>
        <v>1794</v>
      </c>
      <c r="AG76" s="26">
        <f t="shared" si="12"/>
        <v>1460</v>
      </c>
      <c r="AH76" s="26">
        <f t="shared" si="13"/>
        <v>2492</v>
      </c>
      <c r="AI76" s="26"/>
      <c r="AJ76" s="26">
        <f t="shared" si="14"/>
        <v>2277</v>
      </c>
      <c r="AK76" s="26">
        <f t="shared" si="15"/>
        <v>958</v>
      </c>
      <c r="AL76" s="26">
        <f t="shared" si="16"/>
        <v>836</v>
      </c>
      <c r="AM76" s="67">
        <v>0</v>
      </c>
      <c r="AN76" s="26">
        <f t="shared" si="17"/>
        <v>482</v>
      </c>
      <c r="AO76" s="26">
        <f t="shared" si="18"/>
        <v>1</v>
      </c>
    </row>
    <row r="77" spans="1:41" x14ac:dyDescent="0.3">
      <c r="A77" s="2">
        <v>1948</v>
      </c>
      <c r="B77" s="26">
        <f t="shared" si="0"/>
        <v>8109</v>
      </c>
      <c r="C77" s="26">
        <f t="shared" si="1"/>
        <v>7040</v>
      </c>
      <c r="D77" s="26"/>
      <c r="E77" s="26">
        <f t="shared" si="2"/>
        <v>1777</v>
      </c>
      <c r="F77" s="26">
        <f>RyOSF3378!D68</f>
        <v>1424</v>
      </c>
      <c r="G77" s="26">
        <f>RyOSF3378!AN68</f>
        <v>198</v>
      </c>
      <c r="H77" s="26">
        <f>RyOSF3378!BR68</f>
        <v>155</v>
      </c>
      <c r="I77" s="26">
        <f t="shared" si="3"/>
        <v>5263</v>
      </c>
      <c r="J77" s="26">
        <f>RyOSF3378!G68</f>
        <v>832</v>
      </c>
      <c r="K77" s="26">
        <f>RyOSF3378!AP68+RyOSF3378!AQ68</f>
        <v>1742</v>
      </c>
      <c r="L77" s="26">
        <f>RyOSF3378!BT68+RyOSF3378!BU68</f>
        <v>2689</v>
      </c>
      <c r="M77" s="13" t="s">
        <v>13</v>
      </c>
      <c r="N77" s="13" t="s">
        <v>13</v>
      </c>
      <c r="O77" s="13" t="s">
        <v>13</v>
      </c>
      <c r="P77" s="13" t="s">
        <v>13</v>
      </c>
      <c r="Q77" s="26">
        <f t="shared" si="19"/>
        <v>781</v>
      </c>
      <c r="R77" s="26">
        <f>RyOSF3378!M68+RyOSF3378!K68</f>
        <v>362</v>
      </c>
      <c r="S77" s="26">
        <f>RyOSF3378!BV68</f>
        <v>419</v>
      </c>
      <c r="T77" s="26">
        <f t="shared" si="5"/>
        <v>288</v>
      </c>
      <c r="U77" s="26">
        <f>RyOSF3378!$N68</f>
        <v>1</v>
      </c>
      <c r="V77" s="26">
        <f>RyOSF3378!$AR68</f>
        <v>287</v>
      </c>
      <c r="W77" s="13" t="s">
        <v>13</v>
      </c>
      <c r="X77" s="13" t="s">
        <v>13</v>
      </c>
      <c r="Y77" s="13" t="s">
        <v>13</v>
      </c>
      <c r="Z77" s="26">
        <f t="shared" si="6"/>
        <v>8109</v>
      </c>
      <c r="AA77" s="26">
        <f t="shared" si="7"/>
        <v>2619</v>
      </c>
      <c r="AB77" s="26">
        <f t="shared" si="8"/>
        <v>2227</v>
      </c>
      <c r="AC77" s="26">
        <f t="shared" si="9"/>
        <v>3263</v>
      </c>
      <c r="AD77" s="26"/>
      <c r="AE77" s="26">
        <f t="shared" si="10"/>
        <v>7040</v>
      </c>
      <c r="AF77" s="26">
        <f t="shared" si="11"/>
        <v>2256</v>
      </c>
      <c r="AG77" s="26">
        <f t="shared" si="12"/>
        <v>1940</v>
      </c>
      <c r="AH77" s="26">
        <f t="shared" si="13"/>
        <v>2844</v>
      </c>
      <c r="AI77" s="26"/>
      <c r="AJ77" s="26">
        <f t="shared" si="14"/>
        <v>2619</v>
      </c>
      <c r="AK77" s="26">
        <f t="shared" si="15"/>
        <v>1424</v>
      </c>
      <c r="AL77" s="26">
        <f t="shared" si="16"/>
        <v>832</v>
      </c>
      <c r="AM77" s="67">
        <v>0</v>
      </c>
      <c r="AN77" s="26">
        <f t="shared" si="17"/>
        <v>362</v>
      </c>
      <c r="AO77" s="26">
        <f t="shared" si="18"/>
        <v>1</v>
      </c>
    </row>
    <row r="78" spans="1:41" x14ac:dyDescent="0.3">
      <c r="A78" s="2">
        <v>1949</v>
      </c>
      <c r="B78" s="26">
        <f t="shared" si="0"/>
        <v>9050</v>
      </c>
      <c r="C78" s="26">
        <f t="shared" si="1"/>
        <v>8149</v>
      </c>
      <c r="D78" s="26"/>
      <c r="E78" s="26">
        <f t="shared" si="2"/>
        <v>2225</v>
      </c>
      <c r="F78" s="26">
        <f>RyOSF3378!D69</f>
        <v>1910</v>
      </c>
      <c r="G78" s="26">
        <f>RyOSF3378!AN69</f>
        <v>138</v>
      </c>
      <c r="H78" s="26">
        <f>RyOSF3378!BR69</f>
        <v>177</v>
      </c>
      <c r="I78" s="26">
        <f t="shared" si="3"/>
        <v>5924</v>
      </c>
      <c r="J78" s="26">
        <f>RyOSF3378!G69</f>
        <v>455</v>
      </c>
      <c r="K78" s="26">
        <f>RyOSF3378!AP69+RyOSF3378!AQ69</f>
        <v>2557</v>
      </c>
      <c r="L78" s="26">
        <f>RyOSF3378!BT69+RyOSF3378!BU69</f>
        <v>2912</v>
      </c>
      <c r="M78" s="13" t="s">
        <v>13</v>
      </c>
      <c r="N78" s="13" t="s">
        <v>13</v>
      </c>
      <c r="O78" s="13" t="s">
        <v>13</v>
      </c>
      <c r="P78" s="13" t="s">
        <v>13</v>
      </c>
      <c r="Q78" s="26">
        <f t="shared" si="19"/>
        <v>727</v>
      </c>
      <c r="R78" s="26">
        <f>RyOSF3378!M69+RyOSF3378!K69</f>
        <v>266</v>
      </c>
      <c r="S78" s="26">
        <f>RyOSF3378!BV69</f>
        <v>461</v>
      </c>
      <c r="T78" s="26">
        <f t="shared" si="5"/>
        <v>174</v>
      </c>
      <c r="U78" s="26">
        <f>RyOSF3378!$N69</f>
        <v>7</v>
      </c>
      <c r="V78" s="26">
        <f>RyOSF3378!$AR69</f>
        <v>167</v>
      </c>
      <c r="W78" s="13" t="s">
        <v>13</v>
      </c>
      <c r="X78" s="13" t="s">
        <v>13</v>
      </c>
      <c r="Y78" s="13" t="s">
        <v>13</v>
      </c>
      <c r="Z78" s="26">
        <f t="shared" si="6"/>
        <v>9050</v>
      </c>
      <c r="AA78" s="26">
        <f t="shared" si="7"/>
        <v>2638</v>
      </c>
      <c r="AB78" s="26">
        <f t="shared" si="8"/>
        <v>2862</v>
      </c>
      <c r="AC78" s="26">
        <f t="shared" si="9"/>
        <v>3550</v>
      </c>
      <c r="AD78" s="26"/>
      <c r="AE78" s="26">
        <f t="shared" si="10"/>
        <v>8149</v>
      </c>
      <c r="AF78" s="26">
        <f t="shared" si="11"/>
        <v>2365</v>
      </c>
      <c r="AG78" s="26">
        <f t="shared" si="12"/>
        <v>2695</v>
      </c>
      <c r="AH78" s="26">
        <f t="shared" si="13"/>
        <v>3089</v>
      </c>
      <c r="AI78" s="26"/>
      <c r="AJ78" s="26">
        <f t="shared" si="14"/>
        <v>2638</v>
      </c>
      <c r="AK78" s="26">
        <f t="shared" si="15"/>
        <v>1910</v>
      </c>
      <c r="AL78" s="26">
        <f t="shared" si="16"/>
        <v>455</v>
      </c>
      <c r="AM78" s="67">
        <v>0</v>
      </c>
      <c r="AN78" s="26">
        <f t="shared" si="17"/>
        <v>266</v>
      </c>
      <c r="AO78" s="26">
        <f t="shared" si="18"/>
        <v>7</v>
      </c>
    </row>
    <row r="79" spans="1:41" x14ac:dyDescent="0.3">
      <c r="A79" s="2">
        <v>1950</v>
      </c>
      <c r="B79" s="26">
        <f t="shared" si="0"/>
        <v>10106</v>
      </c>
      <c r="C79" s="26">
        <f t="shared" si="1"/>
        <v>8925</v>
      </c>
      <c r="D79" s="26"/>
      <c r="E79" s="26">
        <f t="shared" si="2"/>
        <v>2019</v>
      </c>
      <c r="F79" s="26">
        <f>RyOSF3378!D70</f>
        <v>1421</v>
      </c>
      <c r="G79" s="26">
        <f>RyOSF3378!AN70</f>
        <v>281</v>
      </c>
      <c r="H79" s="26">
        <f>RyOSF3378!BR70</f>
        <v>317</v>
      </c>
      <c r="I79" s="26">
        <f t="shared" si="3"/>
        <v>6906</v>
      </c>
      <c r="J79" s="26">
        <f>RyOSF3378!G70</f>
        <v>435</v>
      </c>
      <c r="K79" s="26">
        <f>RyOSF3378!AP70+RyOSF3378!AQ70</f>
        <v>3012</v>
      </c>
      <c r="L79" s="26">
        <f>RyOSF3378!BT70+RyOSF3378!BU70</f>
        <v>3459</v>
      </c>
      <c r="M79" s="13" t="s">
        <v>13</v>
      </c>
      <c r="N79" s="13" t="s">
        <v>13</v>
      </c>
      <c r="O79" s="13" t="s">
        <v>13</v>
      </c>
      <c r="P79" s="13" t="s">
        <v>13</v>
      </c>
      <c r="Q79" s="26">
        <f t="shared" si="19"/>
        <v>1042</v>
      </c>
      <c r="R79" s="26">
        <f>RyOSF3378!M70+RyOSF3378!K70</f>
        <v>479</v>
      </c>
      <c r="S79" s="26">
        <f>RyOSF3378!BV70</f>
        <v>563</v>
      </c>
      <c r="T79" s="26">
        <f t="shared" si="5"/>
        <v>139</v>
      </c>
      <c r="U79" s="26">
        <f>RyOSF3378!$N70</f>
        <v>3</v>
      </c>
      <c r="V79" s="26">
        <f>RyOSF3378!$AR70</f>
        <v>136</v>
      </c>
      <c r="W79" s="13" t="s">
        <v>13</v>
      </c>
      <c r="X79" s="13" t="s">
        <v>13</v>
      </c>
      <c r="Y79" s="13" t="s">
        <v>13</v>
      </c>
      <c r="Z79" s="26">
        <f t="shared" si="6"/>
        <v>10106</v>
      </c>
      <c r="AA79" s="26">
        <f t="shared" si="7"/>
        <v>2338</v>
      </c>
      <c r="AB79" s="26">
        <f t="shared" si="8"/>
        <v>3429</v>
      </c>
      <c r="AC79" s="26">
        <f t="shared" si="9"/>
        <v>4339</v>
      </c>
      <c r="AD79" s="26"/>
      <c r="AE79" s="26">
        <f t="shared" si="10"/>
        <v>8925</v>
      </c>
      <c r="AF79" s="26">
        <f t="shared" si="11"/>
        <v>1856</v>
      </c>
      <c r="AG79" s="26">
        <f t="shared" si="12"/>
        <v>3293</v>
      </c>
      <c r="AH79" s="26">
        <f t="shared" si="13"/>
        <v>3776</v>
      </c>
      <c r="AI79" s="26"/>
      <c r="AJ79" s="26">
        <f t="shared" si="14"/>
        <v>2338</v>
      </c>
      <c r="AK79" s="26">
        <f t="shared" si="15"/>
        <v>1421</v>
      </c>
      <c r="AL79" s="26">
        <f t="shared" si="16"/>
        <v>435</v>
      </c>
      <c r="AM79" s="67">
        <v>0</v>
      </c>
      <c r="AN79" s="26">
        <f t="shared" si="17"/>
        <v>479</v>
      </c>
      <c r="AO79" s="26">
        <f t="shared" si="18"/>
        <v>3</v>
      </c>
    </row>
    <row r="80" spans="1:41" x14ac:dyDescent="0.3">
      <c r="A80" s="2">
        <v>1951</v>
      </c>
      <c r="B80" s="26">
        <f t="shared" si="0"/>
        <v>12361</v>
      </c>
      <c r="C80" s="26">
        <f t="shared" si="1"/>
        <v>10724</v>
      </c>
      <c r="D80" s="26"/>
      <c r="E80" s="26">
        <f t="shared" si="2"/>
        <v>1775</v>
      </c>
      <c r="F80" s="26">
        <f>RyOSF3378!D71</f>
        <v>1433</v>
      </c>
      <c r="G80" s="26">
        <f>RyOSF3378!AN71</f>
        <v>77</v>
      </c>
      <c r="H80" s="26">
        <f>RyOSF3378!BR71</f>
        <v>265</v>
      </c>
      <c r="I80" s="26">
        <f t="shared" si="3"/>
        <v>8949</v>
      </c>
      <c r="J80" s="26">
        <f>RyOSF3378!G71</f>
        <v>659</v>
      </c>
      <c r="K80" s="26">
        <f>RyOSF3378!AP71+RyOSF3378!AQ71</f>
        <v>4037</v>
      </c>
      <c r="L80" s="26">
        <f>RyOSF3378!BT71+RyOSF3378!BU71</f>
        <v>4253</v>
      </c>
      <c r="M80" s="13" t="s">
        <v>13</v>
      </c>
      <c r="N80" s="13" t="s">
        <v>13</v>
      </c>
      <c r="O80" s="13" t="s">
        <v>13</v>
      </c>
      <c r="P80" s="13" t="s">
        <v>13</v>
      </c>
      <c r="Q80" s="26">
        <f t="shared" si="19"/>
        <v>1300</v>
      </c>
      <c r="R80" s="26">
        <f>RyOSF3378!M71+RyOSF3378!K71</f>
        <v>583</v>
      </c>
      <c r="S80" s="26">
        <f>RyOSF3378!BV71</f>
        <v>717</v>
      </c>
      <c r="T80" s="26">
        <f t="shared" si="5"/>
        <v>337</v>
      </c>
      <c r="U80" s="26">
        <f>RyOSF3378!$N71</f>
        <v>47</v>
      </c>
      <c r="V80" s="26">
        <f>RyOSF3378!$AR71</f>
        <v>290</v>
      </c>
      <c r="W80" s="13" t="s">
        <v>13</v>
      </c>
      <c r="X80" s="13" t="s">
        <v>13</v>
      </c>
      <c r="Y80" s="13" t="s">
        <v>13</v>
      </c>
      <c r="Z80" s="26">
        <f t="shared" si="6"/>
        <v>12361</v>
      </c>
      <c r="AA80" s="26">
        <f t="shared" si="7"/>
        <v>2722</v>
      </c>
      <c r="AB80" s="26">
        <f t="shared" si="8"/>
        <v>4404</v>
      </c>
      <c r="AC80" s="26">
        <f t="shared" si="9"/>
        <v>5235</v>
      </c>
      <c r="AD80" s="26"/>
      <c r="AE80" s="26">
        <f t="shared" si="10"/>
        <v>10724</v>
      </c>
      <c r="AF80" s="26">
        <f t="shared" si="11"/>
        <v>2092</v>
      </c>
      <c r="AG80" s="26">
        <f t="shared" si="12"/>
        <v>4114</v>
      </c>
      <c r="AH80" s="26">
        <f t="shared" si="13"/>
        <v>4518</v>
      </c>
      <c r="AI80" s="26"/>
      <c r="AJ80" s="26">
        <f t="shared" si="14"/>
        <v>2722</v>
      </c>
      <c r="AK80" s="26">
        <f t="shared" si="15"/>
        <v>1433</v>
      </c>
      <c r="AL80" s="26">
        <f t="shared" si="16"/>
        <v>659</v>
      </c>
      <c r="AM80" s="67">
        <v>0</v>
      </c>
      <c r="AN80" s="26">
        <f t="shared" si="17"/>
        <v>583</v>
      </c>
      <c r="AO80" s="26">
        <f t="shared" si="18"/>
        <v>47</v>
      </c>
    </row>
    <row r="81" spans="1:41" x14ac:dyDescent="0.3">
      <c r="A81" s="2">
        <v>1952</v>
      </c>
      <c r="B81" s="26">
        <f t="shared" si="0"/>
        <v>13825</v>
      </c>
      <c r="C81" s="26">
        <f t="shared" si="1"/>
        <v>11799</v>
      </c>
      <c r="D81" s="26"/>
      <c r="E81" s="26">
        <f t="shared" si="2"/>
        <v>1890</v>
      </c>
      <c r="F81" s="26">
        <f>RyOSF3378!D72</f>
        <v>1539</v>
      </c>
      <c r="G81" s="26">
        <f>RyOSF3378!AN72</f>
        <v>139</v>
      </c>
      <c r="H81" s="26">
        <f>RyOSF3378!BR72</f>
        <v>212</v>
      </c>
      <c r="I81" s="26">
        <f t="shared" si="3"/>
        <v>9909</v>
      </c>
      <c r="J81" s="26">
        <f>RyOSF3378!G72</f>
        <v>784</v>
      </c>
      <c r="K81" s="26">
        <f>RyOSF3378!AP72+RyOSF3378!AQ72</f>
        <v>4370</v>
      </c>
      <c r="L81" s="26">
        <f>RyOSF3378!BT72+RyOSF3378!BU72</f>
        <v>4755</v>
      </c>
      <c r="M81" s="13" t="s">
        <v>13</v>
      </c>
      <c r="N81" s="13" t="s">
        <v>13</v>
      </c>
      <c r="O81" s="13" t="s">
        <v>13</v>
      </c>
      <c r="P81" s="13" t="s">
        <v>13</v>
      </c>
      <c r="Q81" s="26">
        <f t="shared" si="19"/>
        <v>1682</v>
      </c>
      <c r="R81" s="26">
        <f>RyOSF3378!M72+RyOSF3378!K72</f>
        <v>782</v>
      </c>
      <c r="S81" s="26">
        <f>RyOSF3378!BV72</f>
        <v>900</v>
      </c>
      <c r="T81" s="26">
        <f t="shared" si="5"/>
        <v>344</v>
      </c>
      <c r="U81" s="26">
        <f>RyOSF3378!$N72</f>
        <v>2</v>
      </c>
      <c r="V81" s="26">
        <f>RyOSF3378!$AR72</f>
        <v>342</v>
      </c>
      <c r="W81" s="13" t="s">
        <v>13</v>
      </c>
      <c r="X81" s="13" t="s">
        <v>13</v>
      </c>
      <c r="Y81" s="13" t="s">
        <v>13</v>
      </c>
      <c r="Z81" s="26">
        <f t="shared" si="6"/>
        <v>13825</v>
      </c>
      <c r="AA81" s="26">
        <f t="shared" si="7"/>
        <v>3107</v>
      </c>
      <c r="AB81" s="26">
        <f t="shared" si="8"/>
        <v>4851</v>
      </c>
      <c r="AC81" s="26">
        <f t="shared" si="9"/>
        <v>5867</v>
      </c>
      <c r="AD81" s="26"/>
      <c r="AE81" s="26">
        <f t="shared" si="10"/>
        <v>11799</v>
      </c>
      <c r="AF81" s="26">
        <f t="shared" si="11"/>
        <v>2323</v>
      </c>
      <c r="AG81" s="26">
        <f t="shared" si="12"/>
        <v>4509</v>
      </c>
      <c r="AH81" s="26">
        <f t="shared" si="13"/>
        <v>4967</v>
      </c>
      <c r="AI81" s="26"/>
      <c r="AJ81" s="26">
        <f t="shared" si="14"/>
        <v>3107</v>
      </c>
      <c r="AK81" s="26">
        <f t="shared" si="15"/>
        <v>1539</v>
      </c>
      <c r="AL81" s="26">
        <f t="shared" si="16"/>
        <v>784</v>
      </c>
      <c r="AM81" s="67">
        <v>0</v>
      </c>
      <c r="AN81" s="26">
        <f t="shared" si="17"/>
        <v>782</v>
      </c>
      <c r="AO81" s="26">
        <f t="shared" si="18"/>
        <v>2</v>
      </c>
    </row>
    <row r="82" spans="1:41" x14ac:dyDescent="0.3">
      <c r="A82" s="2">
        <v>1953</v>
      </c>
      <c r="B82" s="26">
        <f t="shared" si="0"/>
        <v>15794</v>
      </c>
      <c r="C82" s="26">
        <f t="shared" si="1"/>
        <v>13475</v>
      </c>
      <c r="D82" s="26"/>
      <c r="E82" s="26">
        <f t="shared" si="2"/>
        <v>2345</v>
      </c>
      <c r="F82" s="26">
        <f>RyOSF3378!D73</f>
        <v>1761</v>
      </c>
      <c r="G82" s="26">
        <f>RyOSF3378!AN73</f>
        <v>266</v>
      </c>
      <c r="H82" s="26">
        <f>RyOSF3378!BR73</f>
        <v>318</v>
      </c>
      <c r="I82" s="26">
        <f t="shared" si="3"/>
        <v>11130</v>
      </c>
      <c r="J82" s="26">
        <f>RyOSF3378!G73</f>
        <v>1029</v>
      </c>
      <c r="K82" s="26">
        <f>RyOSF3378!AP73+RyOSF3378!AQ73</f>
        <v>5221</v>
      </c>
      <c r="L82" s="26">
        <f>RyOSF3378!BT73+RyOSF3378!BU73</f>
        <v>4880</v>
      </c>
      <c r="M82" s="13" t="s">
        <v>13</v>
      </c>
      <c r="N82" s="13" t="s">
        <v>13</v>
      </c>
      <c r="O82" s="13" t="s">
        <v>13</v>
      </c>
      <c r="P82" s="13" t="s">
        <v>13</v>
      </c>
      <c r="Q82" s="26">
        <f t="shared" si="19"/>
        <v>1890</v>
      </c>
      <c r="R82" s="26">
        <f>RyOSF3378!M73+RyOSF3378!K73</f>
        <v>863</v>
      </c>
      <c r="S82" s="26">
        <f>RyOSF3378!BV73</f>
        <v>1027</v>
      </c>
      <c r="T82" s="26">
        <f t="shared" si="5"/>
        <v>429</v>
      </c>
      <c r="U82" s="26">
        <f>RyOSF3378!$N73</f>
        <v>8</v>
      </c>
      <c r="V82" s="26">
        <f>RyOSF3378!$AR73</f>
        <v>421</v>
      </c>
      <c r="W82" s="13" t="s">
        <v>13</v>
      </c>
      <c r="X82" s="13" t="s">
        <v>13</v>
      </c>
      <c r="Y82" s="13" t="s">
        <v>13</v>
      </c>
      <c r="Z82" s="26">
        <f t="shared" si="6"/>
        <v>15794</v>
      </c>
      <c r="AA82" s="26">
        <f t="shared" si="7"/>
        <v>3661</v>
      </c>
      <c r="AB82" s="26">
        <f t="shared" si="8"/>
        <v>5908</v>
      </c>
      <c r="AC82" s="26">
        <f t="shared" si="9"/>
        <v>6225</v>
      </c>
      <c r="AD82" s="26"/>
      <c r="AE82" s="26">
        <f t="shared" si="10"/>
        <v>13475</v>
      </c>
      <c r="AF82" s="26">
        <f t="shared" si="11"/>
        <v>2790</v>
      </c>
      <c r="AG82" s="26">
        <f t="shared" si="12"/>
        <v>5487</v>
      </c>
      <c r="AH82" s="26">
        <f t="shared" si="13"/>
        <v>5198</v>
      </c>
      <c r="AI82" s="26"/>
      <c r="AJ82" s="26">
        <f t="shared" si="14"/>
        <v>3661</v>
      </c>
      <c r="AK82" s="26">
        <f t="shared" si="15"/>
        <v>1761</v>
      </c>
      <c r="AL82" s="26">
        <f t="shared" si="16"/>
        <v>1029</v>
      </c>
      <c r="AM82" s="67">
        <v>0</v>
      </c>
      <c r="AN82" s="26">
        <f t="shared" si="17"/>
        <v>863</v>
      </c>
      <c r="AO82" s="26">
        <f t="shared" si="18"/>
        <v>8</v>
      </c>
    </row>
    <row r="83" spans="1:41" x14ac:dyDescent="0.3">
      <c r="A83" s="2">
        <v>1954</v>
      </c>
      <c r="B83" s="26">
        <f t="shared" si="0"/>
        <v>18942</v>
      </c>
      <c r="C83" s="26">
        <f t="shared" si="1"/>
        <v>16764</v>
      </c>
      <c r="D83" s="26"/>
      <c r="E83" s="26">
        <f t="shared" si="2"/>
        <v>2919</v>
      </c>
      <c r="F83" s="26">
        <f>RyOSF3378!D74</f>
        <v>2334</v>
      </c>
      <c r="G83" s="26">
        <f>RyOSF3378!AN74</f>
        <v>273</v>
      </c>
      <c r="H83" s="26">
        <f>RyOSF3378!BR74</f>
        <v>312</v>
      </c>
      <c r="I83" s="26">
        <f t="shared" si="3"/>
        <v>13845</v>
      </c>
      <c r="J83" s="26">
        <f>RyOSF3378!G74</f>
        <v>1041</v>
      </c>
      <c r="K83" s="26">
        <f>RyOSF3378!AP74+RyOSF3378!AQ74</f>
        <v>6847</v>
      </c>
      <c r="L83" s="26">
        <f>RyOSF3378!BT74+RyOSF3378!BU74</f>
        <v>5957</v>
      </c>
      <c r="M83" s="13" t="s">
        <v>13</v>
      </c>
      <c r="N83" s="13" t="s">
        <v>13</v>
      </c>
      <c r="O83" s="13" t="s">
        <v>13</v>
      </c>
      <c r="P83" s="13" t="s">
        <v>13</v>
      </c>
      <c r="Q83" s="26">
        <f t="shared" si="19"/>
        <v>1900</v>
      </c>
      <c r="R83" s="26">
        <f>RyOSF3378!M74+RyOSF3378!K74</f>
        <v>813</v>
      </c>
      <c r="S83" s="26">
        <f>RyOSF3378!BV74</f>
        <v>1087</v>
      </c>
      <c r="T83" s="26">
        <f t="shared" si="5"/>
        <v>278</v>
      </c>
      <c r="U83" s="26">
        <f>RyOSF3378!$N74</f>
        <v>5</v>
      </c>
      <c r="V83" s="26">
        <f>RyOSF3378!$AR74</f>
        <v>273</v>
      </c>
      <c r="W83" s="13" t="s">
        <v>13</v>
      </c>
      <c r="X83" s="13" t="s">
        <v>13</v>
      </c>
      <c r="Y83" s="13" t="s">
        <v>13</v>
      </c>
      <c r="Z83" s="26">
        <f t="shared" si="6"/>
        <v>18942</v>
      </c>
      <c r="AA83" s="26">
        <f t="shared" si="7"/>
        <v>4193</v>
      </c>
      <c r="AB83" s="26">
        <f t="shared" si="8"/>
        <v>7393</v>
      </c>
      <c r="AC83" s="26">
        <f t="shared" si="9"/>
        <v>7356</v>
      </c>
      <c r="AD83" s="26"/>
      <c r="AE83" s="26">
        <f t="shared" si="10"/>
        <v>16764</v>
      </c>
      <c r="AF83" s="26">
        <f t="shared" si="11"/>
        <v>3375</v>
      </c>
      <c r="AG83" s="26">
        <f t="shared" si="12"/>
        <v>7120</v>
      </c>
      <c r="AH83" s="26">
        <f t="shared" si="13"/>
        <v>6269</v>
      </c>
      <c r="AI83" s="26"/>
      <c r="AJ83" s="26">
        <f t="shared" si="14"/>
        <v>4193</v>
      </c>
      <c r="AK83" s="26">
        <f t="shared" si="15"/>
        <v>2334</v>
      </c>
      <c r="AL83" s="26">
        <f t="shared" si="16"/>
        <v>1041</v>
      </c>
      <c r="AM83" s="67">
        <v>0</v>
      </c>
      <c r="AN83" s="26">
        <f t="shared" si="17"/>
        <v>813</v>
      </c>
      <c r="AO83" s="26">
        <f t="shared" si="18"/>
        <v>5</v>
      </c>
    </row>
    <row r="84" spans="1:41" x14ac:dyDescent="0.3">
      <c r="A84" s="2">
        <v>1955</v>
      </c>
      <c r="B84" s="26">
        <f t="shared" si="0"/>
        <v>19622</v>
      </c>
      <c r="C84" s="26">
        <f t="shared" si="1"/>
        <v>17435</v>
      </c>
      <c r="D84" s="26"/>
      <c r="E84" s="26">
        <f t="shared" si="2"/>
        <v>2941</v>
      </c>
      <c r="F84" s="26">
        <f>RyOSF3378!D75</f>
        <v>1818</v>
      </c>
      <c r="G84" s="26">
        <f>RyOSF3378!AN75</f>
        <v>451</v>
      </c>
      <c r="H84" s="26">
        <f>RyOSF3378!BR75</f>
        <v>672</v>
      </c>
      <c r="I84" s="26">
        <f t="shared" si="3"/>
        <v>14494</v>
      </c>
      <c r="J84" s="26">
        <f>RyOSF3378!G75</f>
        <v>427</v>
      </c>
      <c r="K84" s="26">
        <f>RyOSF3378!AP75+RyOSF3378!AQ75</f>
        <v>6937</v>
      </c>
      <c r="L84" s="26">
        <f>RyOSF3378!BT75+RyOSF3378!BU75</f>
        <v>7130</v>
      </c>
      <c r="M84" s="13" t="s">
        <v>13</v>
      </c>
      <c r="N84" s="13" t="s">
        <v>13</v>
      </c>
      <c r="O84" s="13" t="s">
        <v>13</v>
      </c>
      <c r="P84" s="13" t="s">
        <v>13</v>
      </c>
      <c r="Q84" s="26">
        <f t="shared" si="19"/>
        <v>1836</v>
      </c>
      <c r="R84" s="26">
        <f>RyOSF3378!M75+RyOSF3378!K75</f>
        <v>410</v>
      </c>
      <c r="S84" s="26">
        <f>RyOSF3378!BV75</f>
        <v>1426</v>
      </c>
      <c r="T84" s="26">
        <f t="shared" si="5"/>
        <v>351</v>
      </c>
      <c r="U84" s="26">
        <f>RyOSF3378!$N75</f>
        <v>0</v>
      </c>
      <c r="V84" s="26">
        <f>RyOSF3378!$AR75</f>
        <v>351</v>
      </c>
      <c r="W84" s="13" t="s">
        <v>13</v>
      </c>
      <c r="X84" s="13" t="s">
        <v>13</v>
      </c>
      <c r="Y84" s="13" t="s">
        <v>13</v>
      </c>
      <c r="Z84" s="26">
        <f t="shared" si="6"/>
        <v>19622</v>
      </c>
      <c r="AA84" s="26">
        <f t="shared" si="7"/>
        <v>2655</v>
      </c>
      <c r="AB84" s="26">
        <f t="shared" si="8"/>
        <v>7739</v>
      </c>
      <c r="AC84" s="26">
        <f t="shared" si="9"/>
        <v>9228</v>
      </c>
      <c r="AD84" s="26"/>
      <c r="AE84" s="26">
        <f t="shared" si="10"/>
        <v>17435</v>
      </c>
      <c r="AF84" s="26">
        <f t="shared" si="11"/>
        <v>2245</v>
      </c>
      <c r="AG84" s="26">
        <f t="shared" si="12"/>
        <v>7388</v>
      </c>
      <c r="AH84" s="26">
        <f t="shared" si="13"/>
        <v>7802</v>
      </c>
      <c r="AI84" s="26"/>
      <c r="AJ84" s="26">
        <f t="shared" si="14"/>
        <v>2655</v>
      </c>
      <c r="AK84" s="26">
        <f t="shared" si="15"/>
        <v>1818</v>
      </c>
      <c r="AL84" s="26">
        <f t="shared" si="16"/>
        <v>427</v>
      </c>
      <c r="AM84" s="67">
        <v>0</v>
      </c>
      <c r="AN84" s="26">
        <f t="shared" si="17"/>
        <v>410</v>
      </c>
      <c r="AO84" s="26">
        <f t="shared" si="18"/>
        <v>0</v>
      </c>
    </row>
    <row r="85" spans="1:41" x14ac:dyDescent="0.3">
      <c r="A85" s="2">
        <v>1956</v>
      </c>
      <c r="B85" s="26">
        <f t="shared" si="0"/>
        <v>21937</v>
      </c>
      <c r="C85" s="26">
        <f t="shared" si="1"/>
        <v>19366</v>
      </c>
      <c r="D85" s="26"/>
      <c r="E85" s="26">
        <f t="shared" si="2"/>
        <v>2698</v>
      </c>
      <c r="F85" s="26">
        <f>RyOSF3378!D76</f>
        <v>1266</v>
      </c>
      <c r="G85" s="26">
        <f>RyOSF3378!AN76</f>
        <v>551</v>
      </c>
      <c r="H85" s="26">
        <f>RyOSF3378!BR76</f>
        <v>881</v>
      </c>
      <c r="I85" s="26">
        <f t="shared" si="3"/>
        <v>16668</v>
      </c>
      <c r="J85" s="26">
        <f>RyOSF3378!G76</f>
        <v>1041</v>
      </c>
      <c r="K85" s="26">
        <f>RyOSF3378!AP76+RyOSF3378!AQ76</f>
        <v>7203</v>
      </c>
      <c r="L85" s="26">
        <f>RyOSF3378!BT76+RyOSF3378!BU76</f>
        <v>8424</v>
      </c>
      <c r="M85" s="13" t="s">
        <v>13</v>
      </c>
      <c r="N85" s="13" t="s">
        <v>13</v>
      </c>
      <c r="O85" s="13" t="s">
        <v>13</v>
      </c>
      <c r="P85" s="13" t="s">
        <v>13</v>
      </c>
      <c r="Q85" s="26">
        <f t="shared" si="19"/>
        <v>2034</v>
      </c>
      <c r="R85" s="26">
        <f>RyOSF3378!M76+RyOSF3378!K76</f>
        <v>445</v>
      </c>
      <c r="S85" s="26">
        <f>RyOSF3378!BV76</f>
        <v>1589</v>
      </c>
      <c r="T85" s="26">
        <f t="shared" si="5"/>
        <v>537</v>
      </c>
      <c r="U85" s="26">
        <f>RyOSF3378!$N76</f>
        <v>0</v>
      </c>
      <c r="V85" s="26">
        <f>RyOSF3378!$AR76</f>
        <v>537</v>
      </c>
      <c r="W85" s="13" t="s">
        <v>13</v>
      </c>
      <c r="X85" s="13" t="s">
        <v>13</v>
      </c>
      <c r="Y85" s="13" t="s">
        <v>13</v>
      </c>
      <c r="Z85" s="26">
        <f t="shared" si="6"/>
        <v>21937</v>
      </c>
      <c r="AA85" s="26">
        <f t="shared" si="7"/>
        <v>2752</v>
      </c>
      <c r="AB85" s="26">
        <f t="shared" si="8"/>
        <v>8291</v>
      </c>
      <c r="AC85" s="26">
        <f t="shared" si="9"/>
        <v>10894</v>
      </c>
      <c r="AD85" s="26"/>
      <c r="AE85" s="26">
        <f t="shared" si="10"/>
        <v>19366</v>
      </c>
      <c r="AF85" s="26">
        <f t="shared" si="11"/>
        <v>2307</v>
      </c>
      <c r="AG85" s="26">
        <f t="shared" si="12"/>
        <v>7754</v>
      </c>
      <c r="AH85" s="26">
        <f t="shared" si="13"/>
        <v>9305</v>
      </c>
      <c r="AI85" s="26"/>
      <c r="AJ85" s="26">
        <f t="shared" si="14"/>
        <v>2752</v>
      </c>
      <c r="AK85" s="26">
        <f t="shared" si="15"/>
        <v>1266</v>
      </c>
      <c r="AL85" s="26">
        <f t="shared" si="16"/>
        <v>1041</v>
      </c>
      <c r="AM85" s="67">
        <v>0</v>
      </c>
      <c r="AN85" s="26">
        <f t="shared" si="17"/>
        <v>445</v>
      </c>
      <c r="AO85" s="26">
        <f t="shared" si="18"/>
        <v>0</v>
      </c>
    </row>
    <row r="86" spans="1:41" x14ac:dyDescent="0.3">
      <c r="A86" s="2">
        <v>1957</v>
      </c>
      <c r="B86" s="26">
        <f t="shared" si="0"/>
        <v>25412</v>
      </c>
      <c r="C86" s="26">
        <f t="shared" si="1"/>
        <v>22198</v>
      </c>
      <c r="D86" s="26"/>
      <c r="E86" s="26">
        <f t="shared" si="2"/>
        <v>3356</v>
      </c>
      <c r="F86" s="26">
        <f>RyOSF3378!D77</f>
        <v>1552</v>
      </c>
      <c r="G86" s="26">
        <f>RyOSF3378!AN77</f>
        <v>690</v>
      </c>
      <c r="H86" s="26">
        <f>RyOSF3378!BR77</f>
        <v>1114</v>
      </c>
      <c r="I86" s="26">
        <f t="shared" si="3"/>
        <v>18842</v>
      </c>
      <c r="J86" s="26">
        <f>RyOSF3378!G77</f>
        <v>1017</v>
      </c>
      <c r="K86" s="26">
        <f>RyOSF3378!AP77+RyOSF3378!AQ77</f>
        <v>8202</v>
      </c>
      <c r="L86" s="26">
        <f>RyOSF3378!BT77+RyOSF3378!BU77</f>
        <v>9623</v>
      </c>
      <c r="M86" s="13" t="s">
        <v>13</v>
      </c>
      <c r="N86" s="13" t="s">
        <v>13</v>
      </c>
      <c r="O86" s="13" t="s">
        <v>13</v>
      </c>
      <c r="P86" s="13" t="s">
        <v>13</v>
      </c>
      <c r="Q86" s="26">
        <f t="shared" si="19"/>
        <v>2929</v>
      </c>
      <c r="R86" s="26">
        <f>RyOSF3378!M77+RyOSF3378!K77</f>
        <v>633</v>
      </c>
      <c r="S86" s="26">
        <f>RyOSF3378!BV77</f>
        <v>2296</v>
      </c>
      <c r="T86" s="26">
        <f t="shared" si="5"/>
        <v>285</v>
      </c>
      <c r="U86" s="26">
        <f>RyOSF3378!$N77</f>
        <v>0</v>
      </c>
      <c r="V86" s="26">
        <f>RyOSF3378!$AR77</f>
        <v>285</v>
      </c>
      <c r="W86" s="13" t="s">
        <v>13</v>
      </c>
      <c r="X86" s="13" t="s">
        <v>13</v>
      </c>
      <c r="Y86" s="13" t="s">
        <v>13</v>
      </c>
      <c r="Z86" s="26">
        <f t="shared" si="6"/>
        <v>25412</v>
      </c>
      <c r="AA86" s="26">
        <f t="shared" si="7"/>
        <v>3202</v>
      </c>
      <c r="AB86" s="26">
        <f t="shared" si="8"/>
        <v>9177</v>
      </c>
      <c r="AC86" s="26">
        <f t="shared" si="9"/>
        <v>13033</v>
      </c>
      <c r="AD86" s="26"/>
      <c r="AE86" s="26">
        <f t="shared" si="10"/>
        <v>22198</v>
      </c>
      <c r="AF86" s="26">
        <f t="shared" si="11"/>
        <v>2569</v>
      </c>
      <c r="AG86" s="26">
        <f t="shared" si="12"/>
        <v>8892</v>
      </c>
      <c r="AH86" s="26">
        <f t="shared" si="13"/>
        <v>10737</v>
      </c>
      <c r="AI86" s="26"/>
      <c r="AJ86" s="26">
        <f t="shared" si="14"/>
        <v>3202</v>
      </c>
      <c r="AK86" s="26">
        <f t="shared" si="15"/>
        <v>1552</v>
      </c>
      <c r="AL86" s="26">
        <f t="shared" si="16"/>
        <v>1017</v>
      </c>
      <c r="AM86" s="67">
        <v>0</v>
      </c>
      <c r="AN86" s="26">
        <f t="shared" si="17"/>
        <v>633</v>
      </c>
      <c r="AO86" s="26">
        <f t="shared" si="18"/>
        <v>0</v>
      </c>
    </row>
    <row r="87" spans="1:41" x14ac:dyDescent="0.3">
      <c r="A87" s="2">
        <v>1958</v>
      </c>
      <c r="B87" s="26">
        <f t="shared" si="0"/>
        <v>30358</v>
      </c>
      <c r="C87" s="26">
        <f t="shared" si="1"/>
        <v>26503</v>
      </c>
      <c r="D87" s="26"/>
      <c r="E87" s="26">
        <f t="shared" si="2"/>
        <v>4499</v>
      </c>
      <c r="F87" s="26">
        <f>RyOSF3378!D78</f>
        <v>2383</v>
      </c>
      <c r="G87" s="26">
        <f>RyOSF3378!AN78</f>
        <v>560</v>
      </c>
      <c r="H87" s="26">
        <f>RyOSF3378!BR78</f>
        <v>1556</v>
      </c>
      <c r="I87" s="26">
        <f t="shared" si="3"/>
        <v>22004</v>
      </c>
      <c r="J87" s="26">
        <f>RyOSF3378!G78</f>
        <v>1950</v>
      </c>
      <c r="K87" s="26">
        <f>RyOSF3378!AP78+RyOSF3378!AQ78</f>
        <v>9784</v>
      </c>
      <c r="L87" s="26">
        <f>RyOSF3378!BT78+RyOSF3378!BU78</f>
        <v>10270</v>
      </c>
      <c r="M87" s="13" t="s">
        <v>13</v>
      </c>
      <c r="N87" s="13" t="s">
        <v>13</v>
      </c>
      <c r="O87" s="13" t="s">
        <v>13</v>
      </c>
      <c r="P87" s="13" t="s">
        <v>13</v>
      </c>
      <c r="Q87" s="26">
        <f t="shared" si="19"/>
        <v>3372</v>
      </c>
      <c r="R87" s="26">
        <f>RyOSF3378!M78+RyOSF3378!K78</f>
        <v>748</v>
      </c>
      <c r="S87" s="26">
        <f>RyOSF3378!BV78</f>
        <v>2624</v>
      </c>
      <c r="T87" s="26">
        <f t="shared" si="5"/>
        <v>483</v>
      </c>
      <c r="U87" s="26">
        <f>RyOSF3378!$N78</f>
        <v>1</v>
      </c>
      <c r="V87" s="26">
        <f>RyOSF3378!$AR78</f>
        <v>482</v>
      </c>
      <c r="W87" s="13" t="s">
        <v>13</v>
      </c>
      <c r="X87" s="13" t="s">
        <v>13</v>
      </c>
      <c r="Y87" s="13" t="s">
        <v>13</v>
      </c>
      <c r="Z87" s="26">
        <f t="shared" si="6"/>
        <v>30358</v>
      </c>
      <c r="AA87" s="26">
        <f t="shared" si="7"/>
        <v>5082</v>
      </c>
      <c r="AB87" s="26">
        <f t="shared" si="8"/>
        <v>10826</v>
      </c>
      <c r="AC87" s="26">
        <f t="shared" si="9"/>
        <v>14450</v>
      </c>
      <c r="AD87" s="26"/>
      <c r="AE87" s="26">
        <f t="shared" si="10"/>
        <v>26503</v>
      </c>
      <c r="AF87" s="26">
        <f t="shared" si="11"/>
        <v>4333</v>
      </c>
      <c r="AG87" s="26">
        <f t="shared" si="12"/>
        <v>10344</v>
      </c>
      <c r="AH87" s="26">
        <f t="shared" si="13"/>
        <v>11826</v>
      </c>
      <c r="AI87" s="26"/>
      <c r="AJ87" s="26">
        <f t="shared" si="14"/>
        <v>5082</v>
      </c>
      <c r="AK87" s="26">
        <f t="shared" si="15"/>
        <v>2383</v>
      </c>
      <c r="AL87" s="26">
        <f t="shared" si="16"/>
        <v>1950</v>
      </c>
      <c r="AM87" s="67">
        <v>0</v>
      </c>
      <c r="AN87" s="26">
        <f t="shared" si="17"/>
        <v>748</v>
      </c>
      <c r="AO87" s="26">
        <f t="shared" si="18"/>
        <v>1</v>
      </c>
    </row>
    <row r="88" spans="1:41" x14ac:dyDescent="0.3">
      <c r="A88" s="2">
        <v>1959</v>
      </c>
      <c r="B88" s="26">
        <f t="shared" si="0"/>
        <v>35528</v>
      </c>
      <c r="C88" s="26">
        <f t="shared" si="1"/>
        <v>31149</v>
      </c>
      <c r="D88" s="26"/>
      <c r="E88" s="26">
        <f t="shared" si="2"/>
        <v>4147</v>
      </c>
      <c r="F88" s="26">
        <f>RyOSF3378!D79</f>
        <v>1479</v>
      </c>
      <c r="G88" s="26">
        <f>RyOSF3378!AN79</f>
        <v>339</v>
      </c>
      <c r="H88" s="26">
        <f>RyOSF3378!BR79</f>
        <v>2329</v>
      </c>
      <c r="I88" s="26">
        <f t="shared" si="3"/>
        <v>27002</v>
      </c>
      <c r="J88" s="26">
        <f>RyOSF3378!G79</f>
        <v>2848</v>
      </c>
      <c r="K88" s="26">
        <f>RyOSF3378!AP79+RyOSF3378!AQ79</f>
        <v>11736</v>
      </c>
      <c r="L88" s="26">
        <f>RyOSF3378!BT79+RyOSF3378!BU79</f>
        <v>12418</v>
      </c>
      <c r="M88" s="13" t="s">
        <v>13</v>
      </c>
      <c r="N88" s="13" t="s">
        <v>13</v>
      </c>
      <c r="O88" s="13" t="s">
        <v>13</v>
      </c>
      <c r="P88" s="13" t="s">
        <v>13</v>
      </c>
      <c r="Q88" s="26">
        <f t="shared" si="19"/>
        <v>3913</v>
      </c>
      <c r="R88" s="26">
        <f>RyOSF3378!M79+RyOSF3378!K79</f>
        <v>1134</v>
      </c>
      <c r="S88" s="26">
        <f>RyOSF3378!BV79</f>
        <v>2779</v>
      </c>
      <c r="T88" s="26">
        <f t="shared" si="5"/>
        <v>466</v>
      </c>
      <c r="U88" s="26">
        <f>RyOSF3378!$N79</f>
        <v>11</v>
      </c>
      <c r="V88" s="26">
        <f>RyOSF3378!$AR79</f>
        <v>455</v>
      </c>
      <c r="W88" s="13" t="s">
        <v>13</v>
      </c>
      <c r="X88" s="13" t="s">
        <v>13</v>
      </c>
      <c r="Y88" s="13" t="s">
        <v>13</v>
      </c>
      <c r="Z88" s="26">
        <f t="shared" si="6"/>
        <v>35528</v>
      </c>
      <c r="AA88" s="26">
        <f t="shared" si="7"/>
        <v>5472</v>
      </c>
      <c r="AB88" s="26">
        <f t="shared" si="8"/>
        <v>12530</v>
      </c>
      <c r="AC88" s="26">
        <f t="shared" si="9"/>
        <v>17526</v>
      </c>
      <c r="AD88" s="26"/>
      <c r="AE88" s="26">
        <f t="shared" si="10"/>
        <v>31149</v>
      </c>
      <c r="AF88" s="26">
        <f t="shared" si="11"/>
        <v>4327</v>
      </c>
      <c r="AG88" s="26">
        <f t="shared" si="12"/>
        <v>12075</v>
      </c>
      <c r="AH88" s="26">
        <f t="shared" si="13"/>
        <v>14747</v>
      </c>
      <c r="AI88" s="26"/>
      <c r="AJ88" s="26">
        <f t="shared" si="14"/>
        <v>5472</v>
      </c>
      <c r="AK88" s="26">
        <f t="shared" si="15"/>
        <v>1479</v>
      </c>
      <c r="AL88" s="26">
        <f t="shared" si="16"/>
        <v>2848</v>
      </c>
      <c r="AM88" s="67">
        <v>0</v>
      </c>
      <c r="AN88" s="26">
        <f t="shared" si="17"/>
        <v>1134</v>
      </c>
      <c r="AO88" s="26">
        <f t="shared" si="18"/>
        <v>11</v>
      </c>
    </row>
    <row r="89" spans="1:41" x14ac:dyDescent="0.3">
      <c r="A89" s="2">
        <v>1960</v>
      </c>
      <c r="B89" s="26">
        <f t="shared" si="0"/>
        <v>45024</v>
      </c>
      <c r="C89" s="26">
        <f t="shared" si="1"/>
        <v>39544</v>
      </c>
      <c r="D89" s="26"/>
      <c r="E89" s="26">
        <f t="shared" si="2"/>
        <v>5412</v>
      </c>
      <c r="F89" s="26">
        <f>RyOSF3378!D80</f>
        <v>1713</v>
      </c>
      <c r="G89" s="26">
        <f>RyOSF3378!AN80</f>
        <v>762</v>
      </c>
      <c r="H89" s="26">
        <f>RyOSF3378!BR80</f>
        <v>2937</v>
      </c>
      <c r="I89" s="26">
        <f t="shared" si="3"/>
        <v>34132</v>
      </c>
      <c r="J89" s="26">
        <f>RyOSF3378!G80</f>
        <v>3303</v>
      </c>
      <c r="K89" s="26">
        <f>RyOSF3378!AP80+RyOSF3378!AQ80</f>
        <v>15955</v>
      </c>
      <c r="L89" s="26">
        <f>RyOSF3378!BT80+RyOSF3378!BU80</f>
        <v>14874</v>
      </c>
      <c r="M89" s="13" t="s">
        <v>13</v>
      </c>
      <c r="N89" s="13" t="s">
        <v>13</v>
      </c>
      <c r="O89" s="13" t="s">
        <v>13</v>
      </c>
      <c r="P89" s="13" t="s">
        <v>13</v>
      </c>
      <c r="Q89" s="26">
        <f t="shared" si="19"/>
        <v>4952</v>
      </c>
      <c r="R89" s="26">
        <f>RyOSF3378!M80+RyOSF3378!K80</f>
        <v>1136</v>
      </c>
      <c r="S89" s="26">
        <f>RyOSF3378!BV80</f>
        <v>3816</v>
      </c>
      <c r="T89" s="26">
        <f t="shared" si="5"/>
        <v>528</v>
      </c>
      <c r="U89" s="26">
        <f>RyOSF3378!$N80</f>
        <v>4</v>
      </c>
      <c r="V89" s="26">
        <f>RyOSF3378!$AR80</f>
        <v>524</v>
      </c>
      <c r="W89" s="13" t="s">
        <v>13</v>
      </c>
      <c r="X89" s="13" t="s">
        <v>13</v>
      </c>
      <c r="Y89" s="13" t="s">
        <v>13</v>
      </c>
      <c r="Z89" s="26">
        <f t="shared" si="6"/>
        <v>45024</v>
      </c>
      <c r="AA89" s="26">
        <f t="shared" si="7"/>
        <v>6156</v>
      </c>
      <c r="AB89" s="26">
        <f t="shared" si="8"/>
        <v>17241</v>
      </c>
      <c r="AC89" s="26">
        <f t="shared" si="9"/>
        <v>21627</v>
      </c>
      <c r="AD89" s="26"/>
      <c r="AE89" s="26">
        <f t="shared" si="10"/>
        <v>39544</v>
      </c>
      <c r="AF89" s="26">
        <f t="shared" si="11"/>
        <v>5016</v>
      </c>
      <c r="AG89" s="26">
        <f t="shared" si="12"/>
        <v>16717</v>
      </c>
      <c r="AH89" s="26">
        <f t="shared" si="13"/>
        <v>17811</v>
      </c>
      <c r="AI89" s="26"/>
      <c r="AJ89" s="26">
        <f t="shared" si="14"/>
        <v>6156</v>
      </c>
      <c r="AK89" s="26">
        <f t="shared" si="15"/>
        <v>1713</v>
      </c>
      <c r="AL89" s="26">
        <f t="shared" si="16"/>
        <v>3303</v>
      </c>
      <c r="AM89" s="67">
        <v>0</v>
      </c>
      <c r="AN89" s="26">
        <f t="shared" si="17"/>
        <v>1136</v>
      </c>
      <c r="AO89" s="26">
        <f t="shared" si="18"/>
        <v>4</v>
      </c>
    </row>
    <row r="90" spans="1:41" x14ac:dyDescent="0.3">
      <c r="A90" s="2">
        <v>1961</v>
      </c>
      <c r="B90" s="26">
        <f t="shared" si="0"/>
        <v>52083</v>
      </c>
      <c r="C90" s="26">
        <f t="shared" si="1"/>
        <v>45975</v>
      </c>
      <c r="D90" s="26"/>
      <c r="E90" s="26">
        <f t="shared" si="2"/>
        <v>5385</v>
      </c>
      <c r="F90" s="26">
        <f>RyOSF3378!D81</f>
        <v>1292</v>
      </c>
      <c r="G90" s="26">
        <f>RyOSF3378!AN81</f>
        <v>665</v>
      </c>
      <c r="H90" s="26">
        <f>RyOSF3378!BR81</f>
        <v>3428</v>
      </c>
      <c r="I90" s="26">
        <f t="shared" si="3"/>
        <v>40590</v>
      </c>
      <c r="J90" s="26">
        <f>RyOSF3378!G81</f>
        <v>5434</v>
      </c>
      <c r="K90" s="26">
        <f>RyOSF3378!AP81+RyOSF3378!AQ81</f>
        <v>18425</v>
      </c>
      <c r="L90" s="26">
        <f>RyOSF3378!BT81+RyOSF3378!BU81</f>
        <v>16731</v>
      </c>
      <c r="M90" s="13" t="s">
        <v>13</v>
      </c>
      <c r="N90" s="13" t="s">
        <v>13</v>
      </c>
      <c r="O90" s="13" t="s">
        <v>13</v>
      </c>
      <c r="P90" s="13" t="s">
        <v>13</v>
      </c>
      <c r="Q90" s="26">
        <f t="shared" si="19"/>
        <v>5420</v>
      </c>
      <c r="R90" s="26">
        <f>RyOSF3378!M81+RyOSF3378!K81</f>
        <v>1176</v>
      </c>
      <c r="S90" s="26">
        <f>RyOSF3378!BV81</f>
        <v>4244</v>
      </c>
      <c r="T90" s="26">
        <f t="shared" si="5"/>
        <v>688</v>
      </c>
      <c r="U90" s="26">
        <f>RyOSF3378!$N81</f>
        <v>11</v>
      </c>
      <c r="V90" s="26">
        <f>RyOSF3378!$AR81</f>
        <v>677</v>
      </c>
      <c r="W90" s="13" t="s">
        <v>13</v>
      </c>
      <c r="X90" s="13" t="s">
        <v>13</v>
      </c>
      <c r="Y90" s="13" t="s">
        <v>13</v>
      </c>
      <c r="Z90" s="26">
        <f t="shared" si="6"/>
        <v>52083</v>
      </c>
      <c r="AA90" s="26">
        <f t="shared" si="7"/>
        <v>7913</v>
      </c>
      <c r="AB90" s="26">
        <f t="shared" si="8"/>
        <v>19767</v>
      </c>
      <c r="AC90" s="26">
        <f t="shared" si="9"/>
        <v>24403</v>
      </c>
      <c r="AD90" s="26"/>
      <c r="AE90" s="26">
        <f t="shared" si="10"/>
        <v>45975</v>
      </c>
      <c r="AF90" s="26">
        <f t="shared" si="11"/>
        <v>6726</v>
      </c>
      <c r="AG90" s="26">
        <f t="shared" si="12"/>
        <v>19090</v>
      </c>
      <c r="AH90" s="26">
        <f t="shared" si="13"/>
        <v>20159</v>
      </c>
      <c r="AI90" s="26"/>
      <c r="AJ90" s="26">
        <f t="shared" si="14"/>
        <v>7913</v>
      </c>
      <c r="AK90" s="26">
        <f t="shared" si="15"/>
        <v>1292</v>
      </c>
      <c r="AL90" s="26">
        <f t="shared" si="16"/>
        <v>5434</v>
      </c>
      <c r="AM90" s="67">
        <v>0</v>
      </c>
      <c r="AN90" s="26">
        <f t="shared" si="17"/>
        <v>1176</v>
      </c>
      <c r="AO90" s="26">
        <f t="shared" si="18"/>
        <v>11</v>
      </c>
    </row>
    <row r="91" spans="1:41" x14ac:dyDescent="0.3">
      <c r="A91" s="2">
        <v>1962</v>
      </c>
      <c r="B91" s="26">
        <f t="shared" si="0"/>
        <v>60079</v>
      </c>
      <c r="C91" s="26">
        <f t="shared" si="1"/>
        <v>53422</v>
      </c>
      <c r="D91" s="26"/>
      <c r="E91" s="26">
        <f t="shared" si="2"/>
        <v>5559</v>
      </c>
      <c r="F91" s="26">
        <f>RyOSF3378!D82</f>
        <v>383</v>
      </c>
      <c r="G91" s="26">
        <f>RyOSF3378!AN82</f>
        <v>803</v>
      </c>
      <c r="H91" s="26">
        <f>RyOSF3378!BR82</f>
        <v>4373</v>
      </c>
      <c r="I91" s="26">
        <f t="shared" si="3"/>
        <v>47863</v>
      </c>
      <c r="J91" s="26">
        <f>RyOSF3378!G82</f>
        <v>7645</v>
      </c>
      <c r="K91" s="26">
        <f>RyOSF3378!AP82+RyOSF3378!AQ82</f>
        <v>20911</v>
      </c>
      <c r="L91" s="26">
        <f>RyOSF3378!BT82+RyOSF3378!BU82</f>
        <v>19307</v>
      </c>
      <c r="M91" s="13" t="s">
        <v>13</v>
      </c>
      <c r="N91" s="13" t="s">
        <v>13</v>
      </c>
      <c r="O91" s="13" t="s">
        <v>13</v>
      </c>
      <c r="P91" s="13" t="s">
        <v>13</v>
      </c>
      <c r="Q91" s="26">
        <f t="shared" si="19"/>
        <v>5999</v>
      </c>
      <c r="R91" s="26">
        <f>RyOSF3378!M82+RyOSF3378!K82</f>
        <v>1092</v>
      </c>
      <c r="S91" s="26">
        <f>RyOSF3378!BV82</f>
        <v>4907</v>
      </c>
      <c r="T91" s="26">
        <f t="shared" si="5"/>
        <v>658</v>
      </c>
      <c r="U91" s="26">
        <f>RyOSF3378!$N82</f>
        <v>24</v>
      </c>
      <c r="V91" s="26">
        <f>RyOSF3378!$AR82</f>
        <v>634</v>
      </c>
      <c r="W91" s="13" t="s">
        <v>13</v>
      </c>
      <c r="X91" s="13" t="s">
        <v>13</v>
      </c>
      <c r="Y91" s="13" t="s">
        <v>13</v>
      </c>
      <c r="Z91" s="26">
        <f t="shared" si="6"/>
        <v>60079</v>
      </c>
      <c r="AA91" s="26">
        <f t="shared" si="7"/>
        <v>9144</v>
      </c>
      <c r="AB91" s="26">
        <f t="shared" si="8"/>
        <v>22348</v>
      </c>
      <c r="AC91" s="26">
        <f t="shared" si="9"/>
        <v>28587</v>
      </c>
      <c r="AD91" s="26"/>
      <c r="AE91" s="26">
        <f t="shared" si="10"/>
        <v>53422</v>
      </c>
      <c r="AF91" s="26">
        <f t="shared" si="11"/>
        <v>8028</v>
      </c>
      <c r="AG91" s="26">
        <f t="shared" si="12"/>
        <v>21714</v>
      </c>
      <c r="AH91" s="26">
        <f t="shared" si="13"/>
        <v>23680</v>
      </c>
      <c r="AI91" s="26"/>
      <c r="AJ91" s="26">
        <f t="shared" si="14"/>
        <v>9144</v>
      </c>
      <c r="AK91" s="26">
        <f t="shared" si="15"/>
        <v>383</v>
      </c>
      <c r="AL91" s="26">
        <f t="shared" si="16"/>
        <v>7645</v>
      </c>
      <c r="AM91" s="67">
        <v>0</v>
      </c>
      <c r="AN91" s="26">
        <f t="shared" si="17"/>
        <v>1092</v>
      </c>
      <c r="AO91" s="26">
        <f t="shared" si="18"/>
        <v>24</v>
      </c>
    </row>
    <row r="92" spans="1:41" x14ac:dyDescent="0.3">
      <c r="A92" s="2">
        <v>1963</v>
      </c>
      <c r="B92" s="26">
        <f t="shared" si="0"/>
        <v>69219</v>
      </c>
      <c r="C92" s="26">
        <f t="shared" si="1"/>
        <v>60947</v>
      </c>
      <c r="D92" s="26"/>
      <c r="E92" s="26">
        <f t="shared" si="2"/>
        <v>8622</v>
      </c>
      <c r="F92" s="26">
        <f>RyOSF3378!D83</f>
        <v>1808</v>
      </c>
      <c r="G92" s="26">
        <f>RyOSF3378!AN83</f>
        <v>401</v>
      </c>
      <c r="H92" s="26">
        <f>RyOSF3378!BR83</f>
        <v>6413</v>
      </c>
      <c r="I92" s="26">
        <f t="shared" si="3"/>
        <v>52325</v>
      </c>
      <c r="J92" s="26">
        <f>RyOSF3378!G83</f>
        <v>6260</v>
      </c>
      <c r="K92" s="26">
        <f>RyOSF3378!AP83+RyOSF3378!AQ83</f>
        <v>23151</v>
      </c>
      <c r="L92" s="26">
        <f>RyOSF3378!BT83+RyOSF3378!BU83</f>
        <v>22914</v>
      </c>
      <c r="M92" s="13" t="s">
        <v>13</v>
      </c>
      <c r="N92" s="13" t="s">
        <v>13</v>
      </c>
      <c r="O92" s="13" t="s">
        <v>13</v>
      </c>
      <c r="P92" s="13" t="s">
        <v>13</v>
      </c>
      <c r="Q92" s="26">
        <f t="shared" si="19"/>
        <v>6494</v>
      </c>
      <c r="R92" s="26">
        <f>RyOSF3378!M83+RyOSF3378!K83</f>
        <v>1380</v>
      </c>
      <c r="S92" s="26">
        <f>RyOSF3378!BV83</f>
        <v>5114</v>
      </c>
      <c r="T92" s="26">
        <f t="shared" si="5"/>
        <v>1778</v>
      </c>
      <c r="U92" s="26">
        <f>RyOSF3378!$N83</f>
        <v>19</v>
      </c>
      <c r="V92" s="26">
        <f>RyOSF3378!$AR83</f>
        <v>1759</v>
      </c>
      <c r="W92" s="13" t="s">
        <v>13</v>
      </c>
      <c r="X92" s="13" t="s">
        <v>13</v>
      </c>
      <c r="Y92" s="13" t="s">
        <v>13</v>
      </c>
      <c r="Z92" s="26">
        <f t="shared" si="6"/>
        <v>69219</v>
      </c>
      <c r="AA92" s="26">
        <f t="shared" si="7"/>
        <v>9467</v>
      </c>
      <c r="AB92" s="26">
        <f t="shared" si="8"/>
        <v>25311</v>
      </c>
      <c r="AC92" s="26">
        <f t="shared" si="9"/>
        <v>34441</v>
      </c>
      <c r="AD92" s="26"/>
      <c r="AE92" s="26">
        <f t="shared" si="10"/>
        <v>60947</v>
      </c>
      <c r="AF92" s="26">
        <f t="shared" si="11"/>
        <v>8068</v>
      </c>
      <c r="AG92" s="26">
        <f t="shared" si="12"/>
        <v>23552</v>
      </c>
      <c r="AH92" s="26">
        <f t="shared" si="13"/>
        <v>29327</v>
      </c>
      <c r="AI92" s="26"/>
      <c r="AJ92" s="26">
        <f t="shared" si="14"/>
        <v>9467</v>
      </c>
      <c r="AK92" s="26">
        <f t="shared" si="15"/>
        <v>1808</v>
      </c>
      <c r="AL92" s="26">
        <f t="shared" si="16"/>
        <v>6260</v>
      </c>
      <c r="AM92" s="67">
        <v>0</v>
      </c>
      <c r="AN92" s="26">
        <f t="shared" si="17"/>
        <v>1380</v>
      </c>
      <c r="AO92" s="26">
        <f t="shared" si="18"/>
        <v>19</v>
      </c>
    </row>
    <row r="93" spans="1:41" x14ac:dyDescent="0.3">
      <c r="A93" s="2">
        <v>1964</v>
      </c>
      <c r="B93" s="26">
        <f t="shared" si="0"/>
        <v>85094</v>
      </c>
      <c r="C93" s="26">
        <f t="shared" si="1"/>
        <v>74998</v>
      </c>
      <c r="D93" s="26"/>
      <c r="E93" s="26">
        <f t="shared" si="2"/>
        <v>12267</v>
      </c>
      <c r="F93" s="26">
        <f>RyOSF3378!D84</f>
        <v>1963</v>
      </c>
      <c r="G93" s="26">
        <f>RyOSF3378!AN84</f>
        <v>578</v>
      </c>
      <c r="H93" s="26">
        <f>RyOSF3378!BR84</f>
        <v>9726</v>
      </c>
      <c r="I93" s="26">
        <f t="shared" si="3"/>
        <v>62731</v>
      </c>
      <c r="J93" s="26">
        <f>RyOSF3378!G84</f>
        <v>6054</v>
      </c>
      <c r="K93" s="26">
        <f>RyOSF3378!AP84+RyOSF3378!AQ84</f>
        <v>28091</v>
      </c>
      <c r="L93" s="26">
        <f>RyOSF3378!BT84+RyOSF3378!BU84</f>
        <v>28586</v>
      </c>
      <c r="M93" s="13" t="s">
        <v>13</v>
      </c>
      <c r="N93" s="13" t="s">
        <v>13</v>
      </c>
      <c r="O93" s="13" t="s">
        <v>13</v>
      </c>
      <c r="P93" s="13" t="s">
        <v>13</v>
      </c>
      <c r="Q93" s="26">
        <f t="shared" si="19"/>
        <v>7338</v>
      </c>
      <c r="R93" s="26">
        <f>RyOSF3378!M84+RyOSF3378!K84</f>
        <v>1382</v>
      </c>
      <c r="S93" s="26">
        <f>RyOSF3378!BV84</f>
        <v>5956</v>
      </c>
      <c r="T93" s="26">
        <f t="shared" si="5"/>
        <v>2758</v>
      </c>
      <c r="U93" s="26">
        <f>RyOSF3378!$N84</f>
        <v>456</v>
      </c>
      <c r="V93" s="26">
        <f>RyOSF3378!$AR84</f>
        <v>2302</v>
      </c>
      <c r="W93" s="13" t="s">
        <v>13</v>
      </c>
      <c r="X93" s="13" t="s">
        <v>13</v>
      </c>
      <c r="Y93" s="13" t="s">
        <v>13</v>
      </c>
      <c r="Z93" s="26">
        <f t="shared" si="6"/>
        <v>85094</v>
      </c>
      <c r="AA93" s="26">
        <f t="shared" si="7"/>
        <v>9855</v>
      </c>
      <c r="AB93" s="26">
        <f t="shared" si="8"/>
        <v>30971</v>
      </c>
      <c r="AC93" s="26">
        <f t="shared" si="9"/>
        <v>44268</v>
      </c>
      <c r="AD93" s="26"/>
      <c r="AE93" s="26">
        <f t="shared" si="10"/>
        <v>74998</v>
      </c>
      <c r="AF93" s="26">
        <f t="shared" si="11"/>
        <v>8017</v>
      </c>
      <c r="AG93" s="26">
        <f t="shared" si="12"/>
        <v>28669</v>
      </c>
      <c r="AH93" s="26">
        <f t="shared" si="13"/>
        <v>38312</v>
      </c>
      <c r="AI93" s="26"/>
      <c r="AJ93" s="26">
        <f t="shared" si="14"/>
        <v>9855</v>
      </c>
      <c r="AK93" s="26">
        <f t="shared" si="15"/>
        <v>1963</v>
      </c>
      <c r="AL93" s="26">
        <f t="shared" si="16"/>
        <v>6054</v>
      </c>
      <c r="AM93" s="67">
        <v>0</v>
      </c>
      <c r="AN93" s="26">
        <f t="shared" si="17"/>
        <v>1382</v>
      </c>
      <c r="AO93" s="26">
        <f t="shared" si="18"/>
        <v>456</v>
      </c>
    </row>
    <row r="94" spans="1:41" x14ac:dyDescent="0.3">
      <c r="A94" s="2">
        <v>1965</v>
      </c>
      <c r="B94" s="26">
        <f t="shared" ref="B94:B111" si="20">I94+Q94+T94+E94</f>
        <v>98497</v>
      </c>
      <c r="C94" s="26">
        <f t="shared" ref="C94:C118" si="21">AE94</f>
        <v>88235</v>
      </c>
      <c r="D94" s="26"/>
      <c r="E94" s="26">
        <f t="shared" ref="E94:E118" si="22">F94+G94+H94</f>
        <v>21336</v>
      </c>
      <c r="F94" s="26">
        <f>RyOSF3378!D85</f>
        <v>7955</v>
      </c>
      <c r="G94" s="26">
        <f>RyOSF3378!AN85</f>
        <v>2259</v>
      </c>
      <c r="H94" s="26">
        <f>RyOSF3378!BR85</f>
        <v>11122</v>
      </c>
      <c r="I94" s="26">
        <f t="shared" si="3"/>
        <v>66899</v>
      </c>
      <c r="J94" s="26">
        <f>RyOSF3378!G85</f>
        <v>2291</v>
      </c>
      <c r="K94" s="26">
        <f>RyOSF3378!AP85+RyOSF3378!AQ85</f>
        <v>30483</v>
      </c>
      <c r="L94" s="26">
        <f>RyOSF3378!BT85+RyOSF3378!BU85</f>
        <v>34125</v>
      </c>
      <c r="M94" s="13" t="s">
        <v>13</v>
      </c>
      <c r="N94" s="13" t="s">
        <v>13</v>
      </c>
      <c r="O94" s="13" t="s">
        <v>13</v>
      </c>
      <c r="P94" s="13" t="s">
        <v>13</v>
      </c>
      <c r="Q94" s="26">
        <f t="shared" si="19"/>
        <v>7340</v>
      </c>
      <c r="R94" s="26">
        <f>RyOSF3378!M85+RyOSF3378!K85</f>
        <v>1432</v>
      </c>
      <c r="S94" s="26">
        <f>RyOSF3378!BV85</f>
        <v>5908</v>
      </c>
      <c r="T94" s="26">
        <f t="shared" si="5"/>
        <v>2922</v>
      </c>
      <c r="U94" s="26">
        <f>RyOSF3378!$N85</f>
        <v>202</v>
      </c>
      <c r="V94" s="26">
        <f>RyOSF3378!$AR85</f>
        <v>2720</v>
      </c>
      <c r="W94" s="13" t="s">
        <v>13</v>
      </c>
      <c r="X94" s="13" t="s">
        <v>13</v>
      </c>
      <c r="Y94" s="13" t="s">
        <v>13</v>
      </c>
      <c r="Z94" s="26">
        <f t="shared" si="6"/>
        <v>98497</v>
      </c>
      <c r="AA94" s="26">
        <f t="shared" ref="AA94:AA109" si="23">J94+R94+U94+F94</f>
        <v>11880</v>
      </c>
      <c r="AB94" s="26">
        <f t="shared" ref="AB94:AB110" si="24">K94+V94+G94</f>
        <v>35462</v>
      </c>
      <c r="AC94" s="26">
        <f t="shared" ref="AC94:AC111" si="25">L94+S94+H94</f>
        <v>51155</v>
      </c>
      <c r="AD94" s="26"/>
      <c r="AE94" s="26">
        <f t="shared" si="10"/>
        <v>88235</v>
      </c>
      <c r="AF94" s="26">
        <f t="shared" ref="AF94:AF118" si="26">J94+F94</f>
        <v>10246</v>
      </c>
      <c r="AG94" s="26">
        <f t="shared" ref="AG94:AG118" si="27">K94+G94</f>
        <v>32742</v>
      </c>
      <c r="AH94" s="26">
        <f t="shared" ref="AH94:AH118" si="28">L94+H94</f>
        <v>45247</v>
      </c>
      <c r="AI94" s="26"/>
      <c r="AJ94" s="26">
        <f t="shared" si="14"/>
        <v>11880</v>
      </c>
      <c r="AK94" s="26">
        <f t="shared" si="15"/>
        <v>7955</v>
      </c>
      <c r="AL94" s="26">
        <f t="shared" si="16"/>
        <v>2291</v>
      </c>
      <c r="AM94" s="67">
        <v>0</v>
      </c>
      <c r="AN94" s="26">
        <f t="shared" si="17"/>
        <v>1432</v>
      </c>
      <c r="AO94" s="26">
        <f t="shared" si="18"/>
        <v>202</v>
      </c>
    </row>
    <row r="95" spans="1:41" x14ac:dyDescent="0.3">
      <c r="A95" s="2">
        <v>1966</v>
      </c>
      <c r="B95" s="26">
        <f t="shared" si="20"/>
        <v>115256</v>
      </c>
      <c r="C95" s="26">
        <f t="shared" si="21"/>
        <v>104186</v>
      </c>
      <c r="D95" s="26"/>
      <c r="E95" s="26">
        <f t="shared" si="22"/>
        <v>26941</v>
      </c>
      <c r="F95" s="26">
        <f>RyOSF3378!D86</f>
        <v>10093</v>
      </c>
      <c r="G95" s="26">
        <f>RyOSF3378!AN86</f>
        <v>2248</v>
      </c>
      <c r="H95" s="26">
        <f>RyOSF3378!BR86</f>
        <v>14600</v>
      </c>
      <c r="I95" s="26">
        <f t="shared" si="3"/>
        <v>77245</v>
      </c>
      <c r="J95" s="26">
        <f>RyOSF3378!G86</f>
        <v>2917</v>
      </c>
      <c r="K95" s="26">
        <f>RyOSF3378!AP86+RyOSF3378!AQ86</f>
        <v>33121</v>
      </c>
      <c r="L95" s="26">
        <f>RyOSF3378!BT86+RyOSF3378!BU86</f>
        <v>41207</v>
      </c>
      <c r="M95" s="13" t="s">
        <v>13</v>
      </c>
      <c r="N95" s="13" t="s">
        <v>13</v>
      </c>
      <c r="O95" s="13" t="s">
        <v>13</v>
      </c>
      <c r="P95" s="13" t="s">
        <v>13</v>
      </c>
      <c r="Q95" s="26">
        <f t="shared" si="19"/>
        <v>7731</v>
      </c>
      <c r="R95" s="26">
        <f>RyOSF3378!M86+RyOSF3378!K86</f>
        <v>893</v>
      </c>
      <c r="S95" s="26">
        <f>RyOSF3378!BV86</f>
        <v>6838</v>
      </c>
      <c r="T95" s="26">
        <f t="shared" si="5"/>
        <v>3339</v>
      </c>
      <c r="U95" s="26">
        <f>RyOSF3378!$N86</f>
        <v>119</v>
      </c>
      <c r="V95" s="26">
        <f>RyOSF3378!$AR86</f>
        <v>3220</v>
      </c>
      <c r="W95" s="13" t="s">
        <v>13</v>
      </c>
      <c r="X95" s="13" t="s">
        <v>13</v>
      </c>
      <c r="Y95" s="13" t="s">
        <v>13</v>
      </c>
      <c r="Z95" s="26">
        <f t="shared" si="6"/>
        <v>115256</v>
      </c>
      <c r="AA95" s="26">
        <f t="shared" si="23"/>
        <v>14022</v>
      </c>
      <c r="AB95" s="26">
        <f t="shared" si="24"/>
        <v>38589</v>
      </c>
      <c r="AC95" s="26">
        <f t="shared" si="25"/>
        <v>62645</v>
      </c>
      <c r="AD95" s="26"/>
      <c r="AE95" s="26">
        <f t="shared" si="10"/>
        <v>104186</v>
      </c>
      <c r="AF95" s="26">
        <f t="shared" si="26"/>
        <v>13010</v>
      </c>
      <c r="AG95" s="26">
        <f t="shared" si="27"/>
        <v>35369</v>
      </c>
      <c r="AH95" s="26">
        <f t="shared" si="28"/>
        <v>55807</v>
      </c>
      <c r="AI95" s="26"/>
      <c r="AJ95" s="26">
        <f t="shared" si="14"/>
        <v>14022</v>
      </c>
      <c r="AK95" s="26">
        <f t="shared" si="15"/>
        <v>10093</v>
      </c>
      <c r="AL95" s="26">
        <f t="shared" si="16"/>
        <v>2917</v>
      </c>
      <c r="AM95" s="67">
        <v>0</v>
      </c>
      <c r="AN95" s="26">
        <f t="shared" si="17"/>
        <v>893</v>
      </c>
      <c r="AO95" s="26">
        <f t="shared" si="18"/>
        <v>119</v>
      </c>
    </row>
    <row r="96" spans="1:41" x14ac:dyDescent="0.3">
      <c r="A96" s="2">
        <v>1967</v>
      </c>
      <c r="B96" s="26">
        <f t="shared" si="20"/>
        <v>133509</v>
      </c>
      <c r="C96" s="26">
        <f t="shared" si="21"/>
        <v>121037</v>
      </c>
      <c r="D96" s="26"/>
      <c r="E96" s="26">
        <f t="shared" si="22"/>
        <v>29998</v>
      </c>
      <c r="F96" s="26">
        <f>RyOSF3378!D87</f>
        <v>8682</v>
      </c>
      <c r="G96" s="26">
        <f>RyOSF3378!AN87</f>
        <v>3711</v>
      </c>
      <c r="H96" s="26">
        <f>RyOSF3378!BR87</f>
        <v>17605</v>
      </c>
      <c r="I96" s="26">
        <f t="shared" si="3"/>
        <v>91039</v>
      </c>
      <c r="J96" s="26">
        <f>RyOSF3378!G87</f>
        <v>3705</v>
      </c>
      <c r="K96" s="26">
        <f>RyOSF3378!AP87+RyOSF3378!AQ87</f>
        <v>38006</v>
      </c>
      <c r="L96" s="26">
        <f>RyOSF3378!BT87+RyOSF3378!BU87</f>
        <v>49328</v>
      </c>
      <c r="M96" s="13" t="s">
        <v>13</v>
      </c>
      <c r="N96" s="13" t="s">
        <v>13</v>
      </c>
      <c r="O96" s="13" t="s">
        <v>13</v>
      </c>
      <c r="P96" s="13" t="s">
        <v>13</v>
      </c>
      <c r="Q96" s="26">
        <f t="shared" si="19"/>
        <v>8331</v>
      </c>
      <c r="R96" s="26">
        <f>RyOSF3378!M87+RyOSF3378!K87</f>
        <v>1373</v>
      </c>
      <c r="S96" s="26">
        <f>RyOSF3378!BV87</f>
        <v>6958</v>
      </c>
      <c r="T96" s="26">
        <f t="shared" si="5"/>
        <v>4141</v>
      </c>
      <c r="U96" s="26">
        <f>RyOSF3378!$N87</f>
        <v>21</v>
      </c>
      <c r="V96" s="26">
        <f>RyOSF3378!$AR87</f>
        <v>4120</v>
      </c>
      <c r="W96" s="13" t="s">
        <v>13</v>
      </c>
      <c r="X96" s="13" t="s">
        <v>13</v>
      </c>
      <c r="Y96" s="13" t="s">
        <v>13</v>
      </c>
      <c r="Z96" s="26">
        <f t="shared" si="6"/>
        <v>133509</v>
      </c>
      <c r="AA96" s="26">
        <f t="shared" si="23"/>
        <v>13781</v>
      </c>
      <c r="AB96" s="26">
        <f t="shared" si="24"/>
        <v>45837</v>
      </c>
      <c r="AC96" s="26">
        <f t="shared" si="25"/>
        <v>73891</v>
      </c>
      <c r="AD96" s="26"/>
      <c r="AE96" s="26">
        <f t="shared" si="10"/>
        <v>121037</v>
      </c>
      <c r="AF96" s="26">
        <f t="shared" si="26"/>
        <v>12387</v>
      </c>
      <c r="AG96" s="26">
        <f t="shared" si="27"/>
        <v>41717</v>
      </c>
      <c r="AH96" s="26">
        <f t="shared" si="28"/>
        <v>66933</v>
      </c>
      <c r="AI96" s="26"/>
      <c r="AJ96" s="26">
        <f t="shared" si="14"/>
        <v>13781</v>
      </c>
      <c r="AK96" s="26">
        <f t="shared" si="15"/>
        <v>8682</v>
      </c>
      <c r="AL96" s="26">
        <f t="shared" si="16"/>
        <v>3705</v>
      </c>
      <c r="AM96" s="67">
        <v>0</v>
      </c>
      <c r="AN96" s="26">
        <f t="shared" si="17"/>
        <v>1373</v>
      </c>
      <c r="AO96" s="26">
        <f t="shared" si="18"/>
        <v>21</v>
      </c>
    </row>
    <row r="97" spans="1:42" x14ac:dyDescent="0.3">
      <c r="A97" s="2">
        <v>1968</v>
      </c>
      <c r="B97" s="26">
        <f t="shared" si="20"/>
        <v>152990</v>
      </c>
      <c r="C97" s="26">
        <f t="shared" si="21"/>
        <v>138525</v>
      </c>
      <c r="D97" s="26"/>
      <c r="E97" s="26">
        <f t="shared" si="22"/>
        <v>34937</v>
      </c>
      <c r="F97" s="26">
        <f>RyOSF3378!D88</f>
        <v>11000</v>
      </c>
      <c r="G97" s="26">
        <f>RyOSF3378!AN88</f>
        <v>3684</v>
      </c>
      <c r="H97" s="26">
        <f>RyOSF3378!BR88</f>
        <v>20253</v>
      </c>
      <c r="I97" s="26">
        <f t="shared" si="3"/>
        <v>103588</v>
      </c>
      <c r="J97" s="26">
        <f>RyOSF3378!G88</f>
        <v>2260</v>
      </c>
      <c r="K97" s="26">
        <f>RyOSF3378!AP88+RyOSF3378!AQ88</f>
        <v>42851</v>
      </c>
      <c r="L97" s="26">
        <f>RyOSF3378!BT88+RyOSF3378!BU88</f>
        <v>58477</v>
      </c>
      <c r="M97" s="13" t="s">
        <v>13</v>
      </c>
      <c r="N97" s="13" t="s">
        <v>13</v>
      </c>
      <c r="O97" s="13" t="s">
        <v>13</v>
      </c>
      <c r="P97" s="13" t="s">
        <v>13</v>
      </c>
      <c r="Q97" s="26">
        <f t="shared" si="19"/>
        <v>8775</v>
      </c>
      <c r="R97" s="26">
        <f>RyOSF3378!M88+RyOSF3378!K88</f>
        <v>1317</v>
      </c>
      <c r="S97" s="26">
        <f>RyOSF3378!BV88</f>
        <v>7458</v>
      </c>
      <c r="T97" s="26">
        <f t="shared" si="5"/>
        <v>5690</v>
      </c>
      <c r="U97" s="26">
        <f>RyOSF3378!$N88</f>
        <v>19</v>
      </c>
      <c r="V97" s="26">
        <f>RyOSF3378!$AR88</f>
        <v>5671</v>
      </c>
      <c r="W97" s="13" t="s">
        <v>13</v>
      </c>
      <c r="X97" s="13" t="s">
        <v>13</v>
      </c>
      <c r="Y97" s="13" t="s">
        <v>13</v>
      </c>
      <c r="Z97" s="26">
        <f t="shared" si="6"/>
        <v>152990</v>
      </c>
      <c r="AA97" s="26">
        <f t="shared" si="23"/>
        <v>14596</v>
      </c>
      <c r="AB97" s="26">
        <f t="shared" si="24"/>
        <v>52206</v>
      </c>
      <c r="AC97" s="26">
        <f t="shared" si="25"/>
        <v>86188</v>
      </c>
      <c r="AD97" s="26"/>
      <c r="AE97" s="26">
        <f t="shared" si="10"/>
        <v>138525</v>
      </c>
      <c r="AF97" s="26">
        <f t="shared" si="26"/>
        <v>13260</v>
      </c>
      <c r="AG97" s="26">
        <f t="shared" si="27"/>
        <v>46535</v>
      </c>
      <c r="AH97" s="26">
        <f t="shared" si="28"/>
        <v>78730</v>
      </c>
      <c r="AI97" s="26"/>
      <c r="AJ97" s="26">
        <f t="shared" si="14"/>
        <v>14596</v>
      </c>
      <c r="AK97" s="26">
        <f t="shared" si="15"/>
        <v>11000</v>
      </c>
      <c r="AL97" s="26">
        <f t="shared" si="16"/>
        <v>2260</v>
      </c>
      <c r="AM97" s="67">
        <v>0</v>
      </c>
      <c r="AN97" s="26">
        <f t="shared" si="17"/>
        <v>1317</v>
      </c>
      <c r="AO97" s="26">
        <f t="shared" si="18"/>
        <v>19</v>
      </c>
    </row>
    <row r="98" spans="1:42" x14ac:dyDescent="0.3">
      <c r="A98" s="2">
        <v>1969</v>
      </c>
      <c r="B98" s="26">
        <f t="shared" si="20"/>
        <v>183583</v>
      </c>
      <c r="C98" s="26">
        <f t="shared" si="21"/>
        <v>166760</v>
      </c>
      <c r="D98" s="26"/>
      <c r="E98" s="26">
        <f t="shared" si="22"/>
        <v>41845</v>
      </c>
      <c r="F98" s="26">
        <f>RyOSF3378!D89</f>
        <v>16538</v>
      </c>
      <c r="G98" s="26">
        <f>RyOSF3378!AN89</f>
        <v>1632</v>
      </c>
      <c r="H98" s="26">
        <f>RyOSF3378!BR89</f>
        <v>23675</v>
      </c>
      <c r="I98" s="26">
        <f t="shared" si="3"/>
        <v>124915</v>
      </c>
      <c r="J98" s="26">
        <f>RyOSF3378!G89</f>
        <v>1802</v>
      </c>
      <c r="K98" s="26">
        <f>RyOSF3378!AP89+RyOSF3378!AQ89</f>
        <v>50290</v>
      </c>
      <c r="L98" s="26">
        <f>RyOSF3378!BT89+RyOSF3378!BU89</f>
        <v>72823</v>
      </c>
      <c r="M98" s="13" t="s">
        <v>13</v>
      </c>
      <c r="N98" s="13" t="s">
        <v>13</v>
      </c>
      <c r="O98" s="13" t="s">
        <v>13</v>
      </c>
      <c r="P98" s="13" t="s">
        <v>13</v>
      </c>
      <c r="Q98" s="26">
        <f t="shared" si="19"/>
        <v>9609</v>
      </c>
      <c r="R98" s="26">
        <f>RyOSF3378!M89+RyOSF3378!K89</f>
        <v>900</v>
      </c>
      <c r="S98" s="26">
        <f>RyOSF3378!BV89</f>
        <v>8709</v>
      </c>
      <c r="T98" s="26">
        <f t="shared" si="5"/>
        <v>7214</v>
      </c>
      <c r="U98" s="26">
        <f>RyOSF3378!$N89</f>
        <v>123</v>
      </c>
      <c r="V98" s="26">
        <f>RyOSF3378!$AR89</f>
        <v>7091</v>
      </c>
      <c r="W98" s="13" t="s">
        <v>13</v>
      </c>
      <c r="X98" s="13" t="s">
        <v>13</v>
      </c>
      <c r="Y98" s="13" t="s">
        <v>13</v>
      </c>
      <c r="Z98" s="26">
        <f t="shared" si="6"/>
        <v>183583</v>
      </c>
      <c r="AA98" s="26">
        <f t="shared" si="23"/>
        <v>19363</v>
      </c>
      <c r="AB98" s="26">
        <f t="shared" si="24"/>
        <v>59013</v>
      </c>
      <c r="AC98" s="26">
        <f t="shared" si="25"/>
        <v>105207</v>
      </c>
      <c r="AD98" s="26"/>
      <c r="AE98" s="26">
        <f t="shared" si="10"/>
        <v>166760</v>
      </c>
      <c r="AF98" s="26">
        <f t="shared" si="26"/>
        <v>18340</v>
      </c>
      <c r="AG98" s="26">
        <f t="shared" si="27"/>
        <v>51922</v>
      </c>
      <c r="AH98" s="26">
        <f t="shared" si="28"/>
        <v>96498</v>
      </c>
      <c r="AI98" s="26"/>
      <c r="AJ98" s="26">
        <f t="shared" si="14"/>
        <v>19363</v>
      </c>
      <c r="AK98" s="26">
        <f t="shared" si="15"/>
        <v>16538</v>
      </c>
      <c r="AL98" s="26">
        <f t="shared" si="16"/>
        <v>1802</v>
      </c>
      <c r="AM98" s="67">
        <v>0</v>
      </c>
      <c r="AN98" s="26">
        <f t="shared" si="17"/>
        <v>900</v>
      </c>
      <c r="AO98" s="26">
        <f t="shared" si="18"/>
        <v>123</v>
      </c>
    </row>
    <row r="99" spans="1:42" x14ac:dyDescent="0.3">
      <c r="A99" s="2">
        <v>1970</v>
      </c>
      <c r="B99" s="26">
        <f t="shared" si="20"/>
        <v>211367</v>
      </c>
      <c r="C99" s="26">
        <f t="shared" si="21"/>
        <v>193912</v>
      </c>
      <c r="D99" s="26"/>
      <c r="E99" s="26">
        <f t="shared" si="22"/>
        <v>46535</v>
      </c>
      <c r="F99" s="26">
        <f>RyOSF3378!D90</f>
        <v>17143</v>
      </c>
      <c r="G99" s="26">
        <f>RyOSF3378!AN90</f>
        <v>2329</v>
      </c>
      <c r="H99" s="26">
        <f>RyOSF3378!BR90</f>
        <v>27063</v>
      </c>
      <c r="I99" s="26">
        <f t="shared" ref="I99:I118" si="29">J99+K99+L99</f>
        <v>147377</v>
      </c>
      <c r="J99" s="26">
        <f>RyOSF3378!G90</f>
        <v>2201</v>
      </c>
      <c r="K99" s="26">
        <f>RyOSF3378!AP90+RyOSF3378!AQ90</f>
        <v>55091</v>
      </c>
      <c r="L99" s="26">
        <f>RyOSF3378!BT90+RyOSF3378!BU90</f>
        <v>90085</v>
      </c>
      <c r="M99" s="13" t="s">
        <v>13</v>
      </c>
      <c r="N99" s="13" t="s">
        <v>13</v>
      </c>
      <c r="O99" s="13" t="s">
        <v>13</v>
      </c>
      <c r="P99" s="13" t="s">
        <v>13</v>
      </c>
      <c r="Q99" s="26">
        <f>R99+S99</f>
        <v>10266</v>
      </c>
      <c r="R99" s="26">
        <f>RyOSF3378!M90+RyOSF3378!K90</f>
        <v>943</v>
      </c>
      <c r="S99" s="26">
        <f>RyOSF3378!BV90</f>
        <v>9323</v>
      </c>
      <c r="T99" s="26">
        <f>U99+V99</f>
        <v>7189</v>
      </c>
      <c r="U99" s="26">
        <f>RyOSF3378!$N90</f>
        <v>45</v>
      </c>
      <c r="V99" s="26">
        <f>RyOSF3378!$AR90</f>
        <v>7144</v>
      </c>
      <c r="W99" s="13" t="s">
        <v>13</v>
      </c>
      <c r="X99" s="13" t="s">
        <v>13</v>
      </c>
      <c r="Y99" s="13" t="s">
        <v>13</v>
      </c>
      <c r="Z99" s="26">
        <f>AA99+AB99+AC99</f>
        <v>211367</v>
      </c>
      <c r="AA99" s="26">
        <f t="shared" si="23"/>
        <v>20332</v>
      </c>
      <c r="AB99" s="26">
        <f t="shared" si="24"/>
        <v>64564</v>
      </c>
      <c r="AC99" s="26">
        <f t="shared" si="25"/>
        <v>126471</v>
      </c>
      <c r="AD99" s="26"/>
      <c r="AE99" s="26">
        <f>AF99+AG99+AH99</f>
        <v>193912</v>
      </c>
      <c r="AF99" s="26">
        <f t="shared" si="26"/>
        <v>19344</v>
      </c>
      <c r="AG99" s="26">
        <f t="shared" si="27"/>
        <v>57420</v>
      </c>
      <c r="AH99" s="26">
        <f t="shared" si="28"/>
        <v>117148</v>
      </c>
      <c r="AI99" s="26"/>
      <c r="AJ99" s="26">
        <f t="shared" si="14"/>
        <v>20332</v>
      </c>
      <c r="AK99" s="26">
        <f t="shared" si="15"/>
        <v>17143</v>
      </c>
      <c r="AL99" s="26">
        <f t="shared" si="16"/>
        <v>2201</v>
      </c>
      <c r="AM99" s="67">
        <v>0</v>
      </c>
      <c r="AN99" s="26">
        <f t="shared" si="17"/>
        <v>943</v>
      </c>
      <c r="AO99" s="26">
        <f t="shared" si="18"/>
        <v>45</v>
      </c>
    </row>
    <row r="100" spans="1:42" x14ac:dyDescent="0.3">
      <c r="A100" s="2">
        <v>1971</v>
      </c>
      <c r="B100" s="26">
        <f t="shared" si="20"/>
        <v>241832</v>
      </c>
      <c r="C100" s="26">
        <f t="shared" si="21"/>
        <v>220885</v>
      </c>
      <c r="D100" s="26"/>
      <c r="E100" s="26">
        <f t="shared" si="22"/>
        <v>51719</v>
      </c>
      <c r="F100" s="26">
        <f>RyOSF3378!D91</f>
        <v>14576</v>
      </c>
      <c r="G100" s="26">
        <f>RyOSF3378!AN91</f>
        <v>2740</v>
      </c>
      <c r="H100" s="26">
        <f>RyOSF3378!BR91</f>
        <v>34403</v>
      </c>
      <c r="I100" s="26">
        <f t="shared" si="29"/>
        <v>169166</v>
      </c>
      <c r="J100" s="26">
        <f>RyOSF3378!G91</f>
        <v>3170</v>
      </c>
      <c r="K100" s="26">
        <f>RyOSF3378!AP91+RyOSF3378!AQ91</f>
        <v>65356</v>
      </c>
      <c r="L100" s="26">
        <f>RyOSF3378!BT91+RyOSF3378!BU91</f>
        <v>100640</v>
      </c>
      <c r="M100" s="13" t="s">
        <v>13</v>
      </c>
      <c r="N100" s="13" t="s">
        <v>13</v>
      </c>
      <c r="O100" s="13" t="s">
        <v>13</v>
      </c>
      <c r="P100" s="13" t="s">
        <v>13</v>
      </c>
      <c r="Q100" s="26">
        <f t="shared" ref="Q100:Q107" si="30">R100+S100</f>
        <v>10436</v>
      </c>
      <c r="R100" s="26">
        <f>RyOSF3378!M91+RyOSF3378!K91</f>
        <v>443</v>
      </c>
      <c r="S100" s="26">
        <f>RyOSF3378!BV91</f>
        <v>9993</v>
      </c>
      <c r="T100" s="26">
        <f t="shared" ref="T100:T107" si="31">U100+V100</f>
        <v>10511</v>
      </c>
      <c r="U100" s="26">
        <f>RyOSF3378!$N91</f>
        <v>868</v>
      </c>
      <c r="V100" s="26">
        <f>RyOSF3378!$AR91</f>
        <v>9643</v>
      </c>
      <c r="W100" s="13" t="s">
        <v>13</v>
      </c>
      <c r="X100" s="13" t="s">
        <v>13</v>
      </c>
      <c r="Y100" s="13" t="s">
        <v>13</v>
      </c>
      <c r="Z100" s="26">
        <f t="shared" ref="Z100:Z107" si="32">AA100+AB100+AC100</f>
        <v>241832</v>
      </c>
      <c r="AA100" s="26">
        <f t="shared" si="23"/>
        <v>19057</v>
      </c>
      <c r="AB100" s="26">
        <f t="shared" si="24"/>
        <v>77739</v>
      </c>
      <c r="AC100" s="26">
        <f t="shared" si="25"/>
        <v>145036</v>
      </c>
      <c r="AD100" s="26"/>
      <c r="AE100" s="26">
        <f t="shared" ref="AE100:AE107" si="33">AF100+AG100+AH100</f>
        <v>220885</v>
      </c>
      <c r="AF100" s="26">
        <f t="shared" si="26"/>
        <v>17746</v>
      </c>
      <c r="AG100" s="26">
        <f t="shared" si="27"/>
        <v>68096</v>
      </c>
      <c r="AH100" s="26">
        <f t="shared" si="28"/>
        <v>135043</v>
      </c>
      <c r="AI100" s="26"/>
      <c r="AJ100" s="26">
        <f t="shared" si="14"/>
        <v>19057</v>
      </c>
      <c r="AK100" s="26">
        <f t="shared" si="15"/>
        <v>14576</v>
      </c>
      <c r="AL100" s="26">
        <f t="shared" si="16"/>
        <v>3170</v>
      </c>
      <c r="AM100" s="67">
        <v>0</v>
      </c>
      <c r="AN100" s="26">
        <f t="shared" si="17"/>
        <v>443</v>
      </c>
      <c r="AO100" s="26">
        <f t="shared" si="18"/>
        <v>868</v>
      </c>
    </row>
    <row r="101" spans="1:42" x14ac:dyDescent="0.3">
      <c r="A101" s="2">
        <v>1972</v>
      </c>
      <c r="B101" s="26">
        <f t="shared" si="20"/>
        <v>280308</v>
      </c>
      <c r="C101" s="26">
        <f t="shared" si="21"/>
        <v>255695</v>
      </c>
      <c r="D101" s="26"/>
      <c r="E101" s="26">
        <f t="shared" si="22"/>
        <v>64688</v>
      </c>
      <c r="F101" s="26">
        <f>RyOSF3378!D92</f>
        <v>37577</v>
      </c>
      <c r="G101" s="26">
        <f>RyOSF3378!AN92</f>
        <v>2778</v>
      </c>
      <c r="H101" s="26">
        <f>RyOSF3378!BR92</f>
        <v>24333</v>
      </c>
      <c r="I101" s="26">
        <f t="shared" si="29"/>
        <v>191007</v>
      </c>
      <c r="J101" s="26">
        <f>RyOSF3378!G92</f>
        <v>2326</v>
      </c>
      <c r="K101" s="26">
        <f>RyOSF3378!AP92+RyOSF3378!AQ92</f>
        <v>73329</v>
      </c>
      <c r="L101" s="26">
        <f>RyOSF3378!BT92+RyOSF3378!BU92</f>
        <v>115352</v>
      </c>
      <c r="M101" s="13" t="s">
        <v>13</v>
      </c>
      <c r="N101" s="13" t="s">
        <v>13</v>
      </c>
      <c r="O101" s="13" t="s">
        <v>13</v>
      </c>
      <c r="P101" s="13" t="s">
        <v>13</v>
      </c>
      <c r="Q101" s="26">
        <f t="shared" si="30"/>
        <v>11291</v>
      </c>
      <c r="R101" s="26">
        <f>RyOSF3378!M92+RyOSF3378!K92</f>
        <v>468</v>
      </c>
      <c r="S101" s="26">
        <f>RyOSF3378!BV92</f>
        <v>10823</v>
      </c>
      <c r="T101" s="26">
        <f t="shared" si="31"/>
        <v>13322</v>
      </c>
      <c r="U101" s="26">
        <f>RyOSF3378!$N92</f>
        <v>21</v>
      </c>
      <c r="V101" s="26">
        <f>RyOSF3378!$AR92</f>
        <v>13301</v>
      </c>
      <c r="W101" s="13" t="s">
        <v>13</v>
      </c>
      <c r="X101" s="13" t="s">
        <v>13</v>
      </c>
      <c r="Y101" s="13" t="s">
        <v>13</v>
      </c>
      <c r="Z101" s="26">
        <f t="shared" si="32"/>
        <v>280308</v>
      </c>
      <c r="AA101" s="26">
        <f t="shared" si="23"/>
        <v>40392</v>
      </c>
      <c r="AB101" s="26">
        <f t="shared" si="24"/>
        <v>89408</v>
      </c>
      <c r="AC101" s="26">
        <f t="shared" si="25"/>
        <v>150508</v>
      </c>
      <c r="AD101" s="26"/>
      <c r="AE101" s="26">
        <f t="shared" si="33"/>
        <v>255695</v>
      </c>
      <c r="AF101" s="26">
        <f t="shared" si="26"/>
        <v>39903</v>
      </c>
      <c r="AG101" s="26">
        <f t="shared" si="27"/>
        <v>76107</v>
      </c>
      <c r="AH101" s="26">
        <f t="shared" si="28"/>
        <v>139685</v>
      </c>
      <c r="AI101" s="26"/>
      <c r="AJ101" s="26">
        <f t="shared" si="14"/>
        <v>40392</v>
      </c>
      <c r="AK101" s="26">
        <f t="shared" si="15"/>
        <v>37577</v>
      </c>
      <c r="AL101" s="26">
        <f t="shared" si="16"/>
        <v>2326</v>
      </c>
      <c r="AM101" s="67">
        <v>0</v>
      </c>
      <c r="AN101" s="26">
        <f t="shared" si="17"/>
        <v>468</v>
      </c>
      <c r="AO101" s="26">
        <f t="shared" si="18"/>
        <v>21</v>
      </c>
    </row>
    <row r="102" spans="1:42" x14ac:dyDescent="0.3">
      <c r="A102" s="2">
        <v>1973</v>
      </c>
      <c r="B102" s="26">
        <f t="shared" si="20"/>
        <v>333554</v>
      </c>
      <c r="C102" s="26">
        <f t="shared" si="21"/>
        <v>302635</v>
      </c>
      <c r="D102" s="26"/>
      <c r="E102" s="26">
        <f t="shared" si="22"/>
        <v>83573</v>
      </c>
      <c r="F102" s="26">
        <f>RyOSF3378!D93</f>
        <v>59215</v>
      </c>
      <c r="G102" s="26">
        <f>RyOSF3378!AN93</f>
        <v>1896</v>
      </c>
      <c r="H102" s="26">
        <f>RyOSF3378!BR93</f>
        <v>22462</v>
      </c>
      <c r="I102" s="26">
        <f t="shared" si="29"/>
        <v>219062</v>
      </c>
      <c r="J102" s="26">
        <f>RyOSF3378!G93</f>
        <v>3157</v>
      </c>
      <c r="K102" s="26">
        <f>RyOSF3378!AP93+RyOSF3378!AQ93</f>
        <v>89641</v>
      </c>
      <c r="L102" s="26">
        <f>RyOSF3378!BT93+RyOSF3378!BU93</f>
        <v>126264</v>
      </c>
      <c r="M102" s="13" t="s">
        <v>13</v>
      </c>
      <c r="N102" s="13" t="s">
        <v>13</v>
      </c>
      <c r="O102" s="13" t="s">
        <v>13</v>
      </c>
      <c r="P102" s="13" t="s">
        <v>13</v>
      </c>
      <c r="Q102" s="26">
        <f t="shared" si="30"/>
        <v>13633</v>
      </c>
      <c r="R102" s="26">
        <f>RyOSF3378!M93+RyOSF3378!K93</f>
        <v>670</v>
      </c>
      <c r="S102" s="26">
        <f>RyOSF3378!BV93</f>
        <v>12963</v>
      </c>
      <c r="T102" s="26">
        <f t="shared" si="31"/>
        <v>17286</v>
      </c>
      <c r="U102" s="26">
        <f>RyOSF3378!$N93</f>
        <v>0</v>
      </c>
      <c r="V102" s="26">
        <f>RyOSF3378!$AR93</f>
        <v>17286</v>
      </c>
      <c r="W102" s="13" t="s">
        <v>13</v>
      </c>
      <c r="X102" s="13" t="s">
        <v>13</v>
      </c>
      <c r="Y102" s="13" t="s">
        <v>13</v>
      </c>
      <c r="Z102" s="26">
        <f t="shared" si="32"/>
        <v>333554</v>
      </c>
      <c r="AA102" s="26">
        <f t="shared" si="23"/>
        <v>63042</v>
      </c>
      <c r="AB102" s="26">
        <f t="shared" si="24"/>
        <v>108823</v>
      </c>
      <c r="AC102" s="26">
        <f t="shared" si="25"/>
        <v>161689</v>
      </c>
      <c r="AD102" s="26"/>
      <c r="AE102" s="26">
        <f t="shared" si="33"/>
        <v>302635</v>
      </c>
      <c r="AF102" s="26">
        <f t="shared" si="26"/>
        <v>62372</v>
      </c>
      <c r="AG102" s="26">
        <f t="shared" si="27"/>
        <v>91537</v>
      </c>
      <c r="AH102" s="26">
        <f t="shared" si="28"/>
        <v>148726</v>
      </c>
      <c r="AI102" s="26"/>
      <c r="AJ102" s="26">
        <f t="shared" si="14"/>
        <v>63042</v>
      </c>
      <c r="AK102" s="26">
        <f t="shared" si="15"/>
        <v>59215</v>
      </c>
      <c r="AL102" s="26">
        <f t="shared" si="16"/>
        <v>3157</v>
      </c>
      <c r="AM102" s="67">
        <v>0</v>
      </c>
      <c r="AN102" s="26">
        <f t="shared" si="17"/>
        <v>670</v>
      </c>
      <c r="AO102" s="26">
        <f t="shared" si="18"/>
        <v>0</v>
      </c>
    </row>
    <row r="103" spans="1:42" x14ac:dyDescent="0.3">
      <c r="A103" s="2">
        <v>1974</v>
      </c>
      <c r="B103" s="26">
        <f t="shared" si="20"/>
        <v>412458</v>
      </c>
      <c r="C103" s="26">
        <f t="shared" si="21"/>
        <v>373881</v>
      </c>
      <c r="D103" s="26"/>
      <c r="E103" s="26">
        <f t="shared" si="22"/>
        <v>113727</v>
      </c>
      <c r="F103" s="26">
        <f>RyOSF3378!D94</f>
        <v>90928</v>
      </c>
      <c r="G103" s="26">
        <f>RyOSF3378!AN94</f>
        <v>2135</v>
      </c>
      <c r="H103" s="26">
        <f>RyOSF3378!BR94</f>
        <v>20664</v>
      </c>
      <c r="I103" s="26">
        <f t="shared" si="29"/>
        <v>260154</v>
      </c>
      <c r="J103" s="26">
        <f>RyOSF3378!G94</f>
        <v>5055</v>
      </c>
      <c r="K103" s="26">
        <f>RyOSF3378!AP94+RyOSF3378!AQ94</f>
        <v>114105</v>
      </c>
      <c r="L103" s="26">
        <f>RyOSF3378!BT94+RyOSF3378!BU94</f>
        <v>140994</v>
      </c>
      <c r="M103" s="13" t="s">
        <v>13</v>
      </c>
      <c r="N103" s="13" t="s">
        <v>13</v>
      </c>
      <c r="O103" s="13" t="s">
        <v>13</v>
      </c>
      <c r="P103" s="13" t="s">
        <v>13</v>
      </c>
      <c r="Q103" s="26">
        <f t="shared" si="30"/>
        <v>15850</v>
      </c>
      <c r="R103" s="26">
        <f>RyOSF3378!M94+RyOSF3378!K94</f>
        <v>477</v>
      </c>
      <c r="S103" s="26">
        <f>RyOSF3378!BV94</f>
        <v>15373</v>
      </c>
      <c r="T103" s="26">
        <f t="shared" si="31"/>
        <v>22727</v>
      </c>
      <c r="U103" s="26">
        <f>RyOSF3378!$N94</f>
        <v>2</v>
      </c>
      <c r="V103" s="26">
        <f>RyOSF3378!$AR94</f>
        <v>22725</v>
      </c>
      <c r="W103" s="13" t="s">
        <v>13</v>
      </c>
      <c r="X103" s="13" t="s">
        <v>13</v>
      </c>
      <c r="Y103" s="13" t="s">
        <v>13</v>
      </c>
      <c r="Z103" s="26">
        <f t="shared" si="32"/>
        <v>412458</v>
      </c>
      <c r="AA103" s="26">
        <f t="shared" si="23"/>
        <v>96462</v>
      </c>
      <c r="AB103" s="26">
        <f t="shared" si="24"/>
        <v>138965</v>
      </c>
      <c r="AC103" s="26">
        <f t="shared" si="25"/>
        <v>177031</v>
      </c>
      <c r="AD103" s="26"/>
      <c r="AE103" s="26">
        <f t="shared" si="33"/>
        <v>373881</v>
      </c>
      <c r="AF103" s="26">
        <f t="shared" si="26"/>
        <v>95983</v>
      </c>
      <c r="AG103" s="26">
        <f t="shared" si="27"/>
        <v>116240</v>
      </c>
      <c r="AH103" s="26">
        <f t="shared" si="28"/>
        <v>161658</v>
      </c>
      <c r="AI103" s="26"/>
      <c r="AJ103" s="26">
        <f t="shared" si="14"/>
        <v>96462</v>
      </c>
      <c r="AK103" s="26">
        <f t="shared" si="15"/>
        <v>90928</v>
      </c>
      <c r="AL103" s="26">
        <f t="shared" si="16"/>
        <v>5055</v>
      </c>
      <c r="AM103" s="67">
        <v>0</v>
      </c>
      <c r="AN103" s="26">
        <f t="shared" si="17"/>
        <v>477</v>
      </c>
      <c r="AO103" s="26">
        <f t="shared" si="18"/>
        <v>2</v>
      </c>
    </row>
    <row r="104" spans="1:42" x14ac:dyDescent="0.3">
      <c r="A104" s="2">
        <v>1975</v>
      </c>
      <c r="B104" s="26">
        <f t="shared" si="20"/>
        <v>526849</v>
      </c>
      <c r="C104" s="26">
        <f t="shared" si="21"/>
        <v>477477</v>
      </c>
      <c r="D104" s="26"/>
      <c r="E104" s="26">
        <f t="shared" si="22"/>
        <v>155617</v>
      </c>
      <c r="F104" s="26">
        <f>RyOSF3378!D95</f>
        <v>123409</v>
      </c>
      <c r="G104" s="26">
        <f>RyOSF3378!AN95</f>
        <v>4587</v>
      </c>
      <c r="H104" s="26">
        <f>RyOSF3378!BR95</f>
        <v>27621</v>
      </c>
      <c r="I104" s="26">
        <f t="shared" si="29"/>
        <v>321860</v>
      </c>
      <c r="J104" s="26">
        <f>RyOSF3378!G95</f>
        <v>5056</v>
      </c>
      <c r="K104" s="26">
        <f>RyOSF3378!AP95+RyOSF3378!AQ95</f>
        <v>149979</v>
      </c>
      <c r="L104" s="26">
        <f>RyOSF3378!BT95+RyOSF3378!BU95</f>
        <v>166825</v>
      </c>
      <c r="M104" s="13" t="s">
        <v>13</v>
      </c>
      <c r="N104" s="13" t="s">
        <v>13</v>
      </c>
      <c r="O104" s="13" t="s">
        <v>13</v>
      </c>
      <c r="P104" s="13" t="s">
        <v>13</v>
      </c>
      <c r="Q104" s="26">
        <f t="shared" si="30"/>
        <v>18156</v>
      </c>
      <c r="R104" s="26">
        <f>RyOSF3378!M95+RyOSF3378!K95</f>
        <v>816</v>
      </c>
      <c r="S104" s="26">
        <f>RyOSF3378!BV95</f>
        <v>17340</v>
      </c>
      <c r="T104" s="26">
        <f t="shared" si="31"/>
        <v>31216</v>
      </c>
      <c r="U104" s="26">
        <f>RyOSF3378!$N95</f>
        <v>0</v>
      </c>
      <c r="V104" s="26">
        <f>RyOSF3378!$AR95</f>
        <v>31216</v>
      </c>
      <c r="W104" s="13" t="s">
        <v>13</v>
      </c>
      <c r="X104" s="13" t="s">
        <v>13</v>
      </c>
      <c r="Y104" s="13" t="s">
        <v>13</v>
      </c>
      <c r="Z104" s="26">
        <f t="shared" si="32"/>
        <v>526849</v>
      </c>
      <c r="AA104" s="26">
        <f t="shared" si="23"/>
        <v>129281</v>
      </c>
      <c r="AB104" s="26">
        <f t="shared" si="24"/>
        <v>185782</v>
      </c>
      <c r="AC104" s="26">
        <f t="shared" si="25"/>
        <v>211786</v>
      </c>
      <c r="AD104" s="26"/>
      <c r="AE104" s="26">
        <f t="shared" si="33"/>
        <v>477477</v>
      </c>
      <c r="AF104" s="26">
        <f t="shared" si="26"/>
        <v>128465</v>
      </c>
      <c r="AG104" s="26">
        <f t="shared" si="27"/>
        <v>154566</v>
      </c>
      <c r="AH104" s="26">
        <f t="shared" si="28"/>
        <v>194446</v>
      </c>
      <c r="AI104" s="26"/>
      <c r="AJ104" s="26">
        <f t="shared" si="14"/>
        <v>129281</v>
      </c>
      <c r="AK104" s="26">
        <f t="shared" si="15"/>
        <v>123409</v>
      </c>
      <c r="AL104" s="26">
        <f t="shared" si="16"/>
        <v>5056</v>
      </c>
      <c r="AM104" s="67">
        <v>0</v>
      </c>
      <c r="AN104" s="26">
        <f t="shared" si="17"/>
        <v>816</v>
      </c>
      <c r="AO104" s="26">
        <f t="shared" si="18"/>
        <v>0</v>
      </c>
    </row>
    <row r="105" spans="1:42" x14ac:dyDescent="0.3">
      <c r="A105" s="2">
        <v>1976</v>
      </c>
      <c r="B105" s="26">
        <f t="shared" si="20"/>
        <v>741342</v>
      </c>
      <c r="C105" s="26">
        <f t="shared" si="21"/>
        <v>658477</v>
      </c>
      <c r="D105" s="26"/>
      <c r="E105" s="26">
        <f t="shared" si="22"/>
        <v>214273</v>
      </c>
      <c r="F105" s="26">
        <f>RyOSF3378!D96</f>
        <v>122564</v>
      </c>
      <c r="G105" s="26">
        <f>RyOSF3378!AN96</f>
        <v>6188</v>
      </c>
      <c r="H105" s="26">
        <f>RyOSF3378!BR96</f>
        <v>85521</v>
      </c>
      <c r="I105" s="26">
        <f t="shared" si="29"/>
        <v>444204</v>
      </c>
      <c r="J105" s="26">
        <f>RyOSF3378!G96</f>
        <v>11599</v>
      </c>
      <c r="K105" s="26">
        <f>RyOSF3378!AP96+RyOSF3378!AQ96</f>
        <v>237676</v>
      </c>
      <c r="L105" s="26">
        <f>RyOSF3378!BT96+RyOSF3378!BU96</f>
        <v>194929</v>
      </c>
      <c r="M105" s="13" t="s">
        <v>13</v>
      </c>
      <c r="N105" s="13" t="s">
        <v>13</v>
      </c>
      <c r="O105" s="13" t="s">
        <v>13</v>
      </c>
      <c r="P105" s="13" t="s">
        <v>13</v>
      </c>
      <c r="Q105" s="26">
        <f t="shared" si="30"/>
        <v>22848</v>
      </c>
      <c r="R105" s="26">
        <f>RyOSF3378!M96+RyOSF3378!K96</f>
        <v>1128</v>
      </c>
      <c r="S105" s="26">
        <f>RyOSF3378!BV96</f>
        <v>21720</v>
      </c>
      <c r="T105" s="26">
        <f t="shared" si="31"/>
        <v>60017</v>
      </c>
      <c r="U105" s="26">
        <f>RyOSF3378!$N96</f>
        <v>19332</v>
      </c>
      <c r="V105" s="26">
        <f>RyOSF3378!$AR96</f>
        <v>40685</v>
      </c>
      <c r="W105" s="13" t="s">
        <v>13</v>
      </c>
      <c r="X105" s="13" t="s">
        <v>13</v>
      </c>
      <c r="Y105" s="13" t="s">
        <v>13</v>
      </c>
      <c r="Z105" s="26">
        <f t="shared" si="32"/>
        <v>741342</v>
      </c>
      <c r="AA105" s="26">
        <f t="shared" si="23"/>
        <v>154623</v>
      </c>
      <c r="AB105" s="26">
        <f t="shared" si="24"/>
        <v>284549</v>
      </c>
      <c r="AC105" s="26">
        <f t="shared" si="25"/>
        <v>302170</v>
      </c>
      <c r="AD105" s="26"/>
      <c r="AE105" s="26">
        <f t="shared" si="33"/>
        <v>658477</v>
      </c>
      <c r="AF105" s="26">
        <f t="shared" si="26"/>
        <v>134163</v>
      </c>
      <c r="AG105" s="26">
        <f t="shared" si="27"/>
        <v>243864</v>
      </c>
      <c r="AH105" s="26">
        <f t="shared" si="28"/>
        <v>280450</v>
      </c>
      <c r="AI105" s="26"/>
      <c r="AJ105" s="26">
        <f t="shared" si="14"/>
        <v>154623</v>
      </c>
      <c r="AK105" s="26">
        <f t="shared" si="15"/>
        <v>122564</v>
      </c>
      <c r="AL105" s="26">
        <f t="shared" si="16"/>
        <v>11599</v>
      </c>
      <c r="AM105" s="67">
        <v>0</v>
      </c>
      <c r="AN105" s="26">
        <f t="shared" si="17"/>
        <v>1128</v>
      </c>
      <c r="AO105" s="26">
        <f t="shared" si="18"/>
        <v>19332</v>
      </c>
    </row>
    <row r="106" spans="1:42" x14ac:dyDescent="0.3">
      <c r="A106" s="2">
        <v>1977</v>
      </c>
      <c r="B106" s="26">
        <f t="shared" si="20"/>
        <v>902297</v>
      </c>
      <c r="C106" s="26">
        <f t="shared" si="21"/>
        <v>838772</v>
      </c>
      <c r="D106" s="26"/>
      <c r="E106" s="26">
        <f t="shared" si="22"/>
        <v>259828</v>
      </c>
      <c r="F106" s="26">
        <f>RyOSF3378!D97</f>
        <v>189976</v>
      </c>
      <c r="G106" s="26">
        <f>RyOSF3378!AN97</f>
        <v>3261</v>
      </c>
      <c r="H106" s="26">
        <f>RyOSF3378!BR97</f>
        <v>66591</v>
      </c>
      <c r="I106" s="26">
        <f t="shared" si="29"/>
        <v>578944</v>
      </c>
      <c r="J106" s="26">
        <f>RyOSF3378!G97</f>
        <v>19089</v>
      </c>
      <c r="K106" s="26">
        <f>RyOSF3378!AP97+RyOSF3378!AQ97</f>
        <v>317862</v>
      </c>
      <c r="L106" s="26">
        <f>RyOSF3378!BT97+RyOSF3378!BU97</f>
        <v>241993</v>
      </c>
      <c r="M106" s="13" t="s">
        <v>13</v>
      </c>
      <c r="N106" s="13" t="s">
        <v>13</v>
      </c>
      <c r="O106" s="13" t="s">
        <v>13</v>
      </c>
      <c r="P106" s="13" t="s">
        <v>13</v>
      </c>
      <c r="Q106" s="26">
        <f t="shared" si="30"/>
        <v>17145</v>
      </c>
      <c r="R106" s="26">
        <f>RyOSF3378!M97+RyOSF3378!K97</f>
        <v>604</v>
      </c>
      <c r="S106" s="26">
        <f>RyOSF3378!BV97</f>
        <v>16541</v>
      </c>
      <c r="T106" s="26">
        <f t="shared" si="31"/>
        <v>46380</v>
      </c>
      <c r="U106" s="26">
        <f>RyOSF3378!$N97</f>
        <v>8700</v>
      </c>
      <c r="V106" s="26">
        <f>RyOSF3378!$AR97</f>
        <v>37680</v>
      </c>
      <c r="W106" s="13" t="s">
        <v>13</v>
      </c>
      <c r="X106" s="13" t="s">
        <v>13</v>
      </c>
      <c r="Y106" s="13" t="s">
        <v>13</v>
      </c>
      <c r="Z106" s="26">
        <f t="shared" si="32"/>
        <v>902297</v>
      </c>
      <c r="AA106" s="26">
        <f t="shared" si="23"/>
        <v>218369</v>
      </c>
      <c r="AB106" s="26">
        <f t="shared" si="24"/>
        <v>358803</v>
      </c>
      <c r="AC106" s="26">
        <f t="shared" si="25"/>
        <v>325125</v>
      </c>
      <c r="AD106" s="26"/>
      <c r="AE106" s="26">
        <f t="shared" si="33"/>
        <v>838772</v>
      </c>
      <c r="AF106" s="26">
        <f t="shared" si="26"/>
        <v>209065</v>
      </c>
      <c r="AG106" s="26">
        <f t="shared" si="27"/>
        <v>321123</v>
      </c>
      <c r="AH106" s="26">
        <f t="shared" si="28"/>
        <v>308584</v>
      </c>
      <c r="AI106" s="26"/>
      <c r="AJ106" s="26">
        <f t="shared" si="14"/>
        <v>218369</v>
      </c>
      <c r="AK106" s="26">
        <f t="shared" si="15"/>
        <v>189976</v>
      </c>
      <c r="AL106" s="26">
        <f t="shared" si="16"/>
        <v>19089</v>
      </c>
      <c r="AM106" s="67">
        <v>0</v>
      </c>
      <c r="AN106" s="26">
        <f t="shared" si="17"/>
        <v>604</v>
      </c>
      <c r="AO106" s="26">
        <f t="shared" si="18"/>
        <v>8700</v>
      </c>
    </row>
    <row r="107" spans="1:42" x14ac:dyDescent="0.3">
      <c r="A107" s="2">
        <v>1978</v>
      </c>
      <c r="B107" s="26">
        <f t="shared" si="20"/>
        <v>1071497</v>
      </c>
      <c r="C107" s="26">
        <f t="shared" si="21"/>
        <v>1012204</v>
      </c>
      <c r="D107" s="26"/>
      <c r="E107" s="26">
        <f t="shared" si="22"/>
        <v>321694</v>
      </c>
      <c r="F107" s="26">
        <f>RyOSF3378!D98</f>
        <v>258564</v>
      </c>
      <c r="G107" s="26">
        <f>RyOSF3378!AN98</f>
        <v>3502</v>
      </c>
      <c r="H107" s="26">
        <f>RyOSF3378!BR98</f>
        <v>59628</v>
      </c>
      <c r="I107" s="26">
        <f t="shared" si="29"/>
        <v>690510</v>
      </c>
      <c r="J107" s="26">
        <f>RyOSF3378!G98</f>
        <v>21220</v>
      </c>
      <c r="K107" s="26">
        <f>RyOSF3378!AP98+RyOSF3378!AQ98</f>
        <v>349873</v>
      </c>
      <c r="L107" s="26">
        <f>RyOSF3378!BT98+RyOSF3378!BU98</f>
        <v>319417</v>
      </c>
      <c r="M107" s="13" t="s">
        <v>13</v>
      </c>
      <c r="N107" s="13" t="s">
        <v>13</v>
      </c>
      <c r="O107" s="13" t="s">
        <v>13</v>
      </c>
      <c r="P107" s="13" t="s">
        <v>13</v>
      </c>
      <c r="Q107" s="26">
        <f t="shared" si="30"/>
        <v>21269</v>
      </c>
      <c r="R107" s="26">
        <f>RyOSF3378!M98+RyOSF3378!K98</f>
        <v>5901</v>
      </c>
      <c r="S107" s="26">
        <f>RyOSF3378!BV98</f>
        <v>15368</v>
      </c>
      <c r="T107" s="26">
        <f t="shared" si="31"/>
        <v>38024</v>
      </c>
      <c r="U107" s="26">
        <f>RyOSF3378!$N98</f>
        <v>2149</v>
      </c>
      <c r="V107" s="26">
        <f>RyOSF3378!$AR98</f>
        <v>35875</v>
      </c>
      <c r="W107" s="13" t="s">
        <v>13</v>
      </c>
      <c r="X107" s="13" t="s">
        <v>13</v>
      </c>
      <c r="Y107" s="13" t="s">
        <v>13</v>
      </c>
      <c r="Z107" s="26">
        <f t="shared" si="32"/>
        <v>1071497</v>
      </c>
      <c r="AA107" s="26">
        <f t="shared" si="23"/>
        <v>287834</v>
      </c>
      <c r="AB107" s="26">
        <f t="shared" si="24"/>
        <v>389250</v>
      </c>
      <c r="AC107" s="26">
        <f t="shared" si="25"/>
        <v>394413</v>
      </c>
      <c r="AD107" s="26"/>
      <c r="AE107" s="26">
        <f t="shared" si="33"/>
        <v>1012204</v>
      </c>
      <c r="AF107" s="26">
        <f t="shared" si="26"/>
        <v>279784</v>
      </c>
      <c r="AG107" s="26">
        <f t="shared" si="27"/>
        <v>353375</v>
      </c>
      <c r="AH107" s="26">
        <f t="shared" si="28"/>
        <v>379045</v>
      </c>
      <c r="AI107" s="26"/>
      <c r="AJ107" s="26">
        <f t="shared" si="14"/>
        <v>287834</v>
      </c>
      <c r="AK107" s="26">
        <f t="shared" si="15"/>
        <v>258564</v>
      </c>
      <c r="AL107" s="26">
        <f t="shared" si="16"/>
        <v>21220</v>
      </c>
      <c r="AM107" s="67">
        <v>0</v>
      </c>
      <c r="AN107" s="26">
        <f t="shared" si="17"/>
        <v>5901</v>
      </c>
      <c r="AO107" s="26">
        <f t="shared" si="18"/>
        <v>2149</v>
      </c>
      <c r="AP107" s="68"/>
    </row>
    <row r="108" spans="1:42" x14ac:dyDescent="0.3">
      <c r="A108" s="61">
        <v>1979</v>
      </c>
      <c r="B108" s="62">
        <f t="shared" si="20"/>
        <v>1496500</v>
      </c>
      <c r="C108" s="62">
        <f t="shared" si="21"/>
        <v>1442200</v>
      </c>
      <c r="D108" s="62"/>
      <c r="E108" s="62">
        <f t="shared" si="22"/>
        <v>828800</v>
      </c>
      <c r="F108" s="62">
        <v>459500</v>
      </c>
      <c r="G108" s="62">
        <v>322800</v>
      </c>
      <c r="H108" s="62">
        <v>46500</v>
      </c>
      <c r="I108" s="62">
        <f t="shared" si="29"/>
        <v>613400</v>
      </c>
      <c r="J108" s="62">
        <v>2900</v>
      </c>
      <c r="K108" s="62">
        <v>123100</v>
      </c>
      <c r="L108" s="62">
        <v>487400</v>
      </c>
      <c r="M108" s="63" t="s">
        <v>13</v>
      </c>
      <c r="N108" s="63" t="s">
        <v>13</v>
      </c>
      <c r="O108" s="63" t="s">
        <v>13</v>
      </c>
      <c r="P108" s="63" t="s">
        <v>13</v>
      </c>
      <c r="Q108" s="62">
        <f t="shared" ref="Q108:Q118" si="34">R108+S108</f>
        <v>33500</v>
      </c>
      <c r="R108" s="62">
        <v>11700</v>
      </c>
      <c r="S108" s="62">
        <v>21800</v>
      </c>
      <c r="T108" s="62">
        <f t="shared" ref="T108:T118" si="35">U108+V108</f>
        <v>20800</v>
      </c>
      <c r="U108" s="62">
        <v>7700</v>
      </c>
      <c r="V108" s="62">
        <v>13100</v>
      </c>
      <c r="W108" s="63" t="s">
        <v>13</v>
      </c>
      <c r="X108" s="63" t="s">
        <v>13</v>
      </c>
      <c r="Y108" s="63" t="s">
        <v>13</v>
      </c>
      <c r="Z108" s="62">
        <f t="shared" ref="Z108:Z118" si="36">AA108+AB108+AC108</f>
        <v>1496500</v>
      </c>
      <c r="AA108" s="62">
        <f>J108+R108+U108+F108</f>
        <v>481800</v>
      </c>
      <c r="AB108" s="62">
        <f t="shared" si="24"/>
        <v>459000</v>
      </c>
      <c r="AC108" s="62">
        <f t="shared" si="25"/>
        <v>555700</v>
      </c>
      <c r="AD108" s="62"/>
      <c r="AE108" s="62">
        <f t="shared" ref="AE108:AE118" si="37">AF108+AG108+AH108</f>
        <v>1442200</v>
      </c>
      <c r="AF108" s="62">
        <f t="shared" si="26"/>
        <v>462400</v>
      </c>
      <c r="AG108" s="62">
        <f t="shared" si="27"/>
        <v>445900</v>
      </c>
      <c r="AH108" s="62">
        <f t="shared" si="28"/>
        <v>533900</v>
      </c>
      <c r="AI108" s="62"/>
      <c r="AJ108" s="26">
        <f t="shared" si="14"/>
        <v>481800</v>
      </c>
      <c r="AK108" s="26">
        <f t="shared" si="15"/>
        <v>459500</v>
      </c>
      <c r="AL108" s="26">
        <f t="shared" si="16"/>
        <v>2900</v>
      </c>
      <c r="AM108" s="67">
        <v>0</v>
      </c>
      <c r="AN108" s="26">
        <f t="shared" si="17"/>
        <v>11700</v>
      </c>
      <c r="AO108" s="26">
        <f t="shared" si="18"/>
        <v>7700</v>
      </c>
      <c r="AP108" s="68"/>
    </row>
    <row r="109" spans="1:42" x14ac:dyDescent="0.3">
      <c r="A109" s="2">
        <v>1980</v>
      </c>
      <c r="B109" s="26">
        <f t="shared" si="20"/>
        <v>2042400</v>
      </c>
      <c r="C109" s="26">
        <f t="shared" si="21"/>
        <v>1956500</v>
      </c>
      <c r="D109" s="26"/>
      <c r="E109" s="26">
        <f t="shared" si="22"/>
        <v>1090300</v>
      </c>
      <c r="F109" s="26">
        <v>611400</v>
      </c>
      <c r="G109" s="26">
        <v>416400</v>
      </c>
      <c r="H109" s="26">
        <v>62500</v>
      </c>
      <c r="I109" s="26">
        <f t="shared" si="29"/>
        <v>866200</v>
      </c>
      <c r="J109" s="26">
        <v>3500</v>
      </c>
      <c r="K109" s="26">
        <v>167200</v>
      </c>
      <c r="L109" s="26">
        <v>695500</v>
      </c>
      <c r="M109" s="64" t="s">
        <v>13</v>
      </c>
      <c r="N109" s="64" t="s">
        <v>13</v>
      </c>
      <c r="O109" s="64" t="s">
        <v>13</v>
      </c>
      <c r="P109" s="64" t="s">
        <v>13</v>
      </c>
      <c r="Q109" s="26">
        <f t="shared" si="34"/>
        <v>56300</v>
      </c>
      <c r="R109" s="26">
        <v>28800</v>
      </c>
      <c r="S109" s="26">
        <v>27500</v>
      </c>
      <c r="T109" s="26">
        <f t="shared" si="35"/>
        <v>29600</v>
      </c>
      <c r="U109" s="26">
        <v>14800</v>
      </c>
      <c r="V109" s="26">
        <v>14800</v>
      </c>
      <c r="W109" s="64" t="s">
        <v>13</v>
      </c>
      <c r="X109" s="64" t="s">
        <v>13</v>
      </c>
      <c r="Y109" s="64" t="s">
        <v>13</v>
      </c>
      <c r="Z109" s="26">
        <f t="shared" si="36"/>
        <v>2042400</v>
      </c>
      <c r="AA109" s="26">
        <f t="shared" si="23"/>
        <v>658500</v>
      </c>
      <c r="AB109" s="26">
        <f t="shared" si="24"/>
        <v>598400</v>
      </c>
      <c r="AC109" s="26">
        <f t="shared" si="25"/>
        <v>785500</v>
      </c>
      <c r="AD109" s="26"/>
      <c r="AE109" s="26">
        <f t="shared" si="37"/>
        <v>1956500</v>
      </c>
      <c r="AF109" s="26">
        <f>J109+F109</f>
        <v>614900</v>
      </c>
      <c r="AG109" s="26">
        <f t="shared" si="27"/>
        <v>583600</v>
      </c>
      <c r="AH109" s="26">
        <f t="shared" si="28"/>
        <v>758000</v>
      </c>
      <c r="AI109" s="26"/>
      <c r="AJ109" s="26">
        <f t="shared" si="14"/>
        <v>658500</v>
      </c>
      <c r="AK109" s="26">
        <f t="shared" si="15"/>
        <v>611400</v>
      </c>
      <c r="AL109" s="26">
        <f t="shared" si="16"/>
        <v>3500</v>
      </c>
      <c r="AM109" s="67">
        <v>0</v>
      </c>
      <c r="AN109" s="26">
        <f t="shared" si="17"/>
        <v>28800</v>
      </c>
      <c r="AO109" s="26">
        <f t="shared" si="18"/>
        <v>14800</v>
      </c>
      <c r="AP109" s="68"/>
    </row>
    <row r="110" spans="1:42" x14ac:dyDescent="0.3">
      <c r="A110" s="2">
        <v>1981</v>
      </c>
      <c r="B110" s="26">
        <f t="shared" si="20"/>
        <v>3116600</v>
      </c>
      <c r="C110" s="26">
        <f t="shared" si="21"/>
        <v>2991600</v>
      </c>
      <c r="D110" s="26"/>
      <c r="E110" s="26">
        <f t="shared" si="22"/>
        <v>1793700</v>
      </c>
      <c r="F110" s="26">
        <v>900000</v>
      </c>
      <c r="G110" s="26">
        <v>755300</v>
      </c>
      <c r="H110" s="26">
        <v>138400</v>
      </c>
      <c r="I110" s="26">
        <f t="shared" si="29"/>
        <v>1197900</v>
      </c>
      <c r="J110" s="26">
        <v>4700</v>
      </c>
      <c r="K110" s="26">
        <v>177800</v>
      </c>
      <c r="L110" s="26">
        <v>1015400</v>
      </c>
      <c r="M110" s="64" t="s">
        <v>13</v>
      </c>
      <c r="N110" s="64" t="s">
        <v>13</v>
      </c>
      <c r="O110" s="64" t="s">
        <v>13</v>
      </c>
      <c r="P110" s="64" t="s">
        <v>13</v>
      </c>
      <c r="Q110" s="26">
        <f t="shared" si="34"/>
        <v>75700</v>
      </c>
      <c r="R110" s="26">
        <v>35400</v>
      </c>
      <c r="S110" s="26">
        <v>40300</v>
      </c>
      <c r="T110" s="26">
        <f t="shared" si="35"/>
        <v>49300</v>
      </c>
      <c r="U110" s="26">
        <v>11100</v>
      </c>
      <c r="V110" s="26">
        <v>38200</v>
      </c>
      <c r="W110" s="64" t="s">
        <v>13</v>
      </c>
      <c r="X110" s="64" t="s">
        <v>13</v>
      </c>
      <c r="Y110" s="64" t="s">
        <v>13</v>
      </c>
      <c r="Z110" s="26">
        <f t="shared" si="36"/>
        <v>3116600</v>
      </c>
      <c r="AA110" s="26">
        <f>J110+R110+U110+F110</f>
        <v>951200</v>
      </c>
      <c r="AB110" s="26">
        <f t="shared" si="24"/>
        <v>971300</v>
      </c>
      <c r="AC110" s="26">
        <f t="shared" si="25"/>
        <v>1194100</v>
      </c>
      <c r="AD110" s="26"/>
      <c r="AE110" s="26">
        <f t="shared" si="37"/>
        <v>2991600</v>
      </c>
      <c r="AF110" s="26">
        <f t="shared" si="26"/>
        <v>904700</v>
      </c>
      <c r="AG110" s="26">
        <f t="shared" si="27"/>
        <v>933100</v>
      </c>
      <c r="AH110" s="26">
        <f t="shared" si="28"/>
        <v>1153800</v>
      </c>
      <c r="AI110" s="26"/>
      <c r="AJ110" s="26">
        <f t="shared" si="14"/>
        <v>951200</v>
      </c>
      <c r="AK110" s="26">
        <f t="shared" si="15"/>
        <v>900000</v>
      </c>
      <c r="AL110" s="26">
        <f t="shared" si="16"/>
        <v>4700</v>
      </c>
      <c r="AM110" s="67">
        <v>0</v>
      </c>
      <c r="AN110" s="26">
        <f t="shared" si="17"/>
        <v>35400</v>
      </c>
      <c r="AO110" s="26">
        <f t="shared" si="18"/>
        <v>11100</v>
      </c>
      <c r="AP110" s="68"/>
    </row>
    <row r="111" spans="1:42" x14ac:dyDescent="0.3">
      <c r="A111" s="2">
        <v>1982</v>
      </c>
      <c r="B111" s="26">
        <f t="shared" si="20"/>
        <v>7364400</v>
      </c>
      <c r="C111" s="26">
        <f t="shared" si="21"/>
        <v>6795000</v>
      </c>
      <c r="D111" s="26"/>
      <c r="E111" s="26">
        <f t="shared" si="22"/>
        <v>5226500</v>
      </c>
      <c r="F111" s="26">
        <v>2137400</v>
      </c>
      <c r="G111" s="26">
        <v>2319000</v>
      </c>
      <c r="H111" s="26">
        <v>770100</v>
      </c>
      <c r="I111" s="26">
        <f t="shared" si="29"/>
        <v>1568500</v>
      </c>
      <c r="J111" s="26">
        <v>17300</v>
      </c>
      <c r="K111" s="26">
        <v>202500</v>
      </c>
      <c r="L111" s="26">
        <v>1348700</v>
      </c>
      <c r="M111" s="64" t="s">
        <v>13</v>
      </c>
      <c r="N111" s="64" t="s">
        <v>13</v>
      </c>
      <c r="O111" s="64" t="s">
        <v>13</v>
      </c>
      <c r="P111" s="64" t="s">
        <v>13</v>
      </c>
      <c r="Q111" s="26">
        <f t="shared" si="34"/>
        <v>268400</v>
      </c>
      <c r="R111" s="26">
        <v>72200</v>
      </c>
      <c r="S111" s="26">
        <v>196200</v>
      </c>
      <c r="T111" s="26">
        <f t="shared" si="35"/>
        <v>301000</v>
      </c>
      <c r="U111" s="26">
        <v>233700</v>
      </c>
      <c r="V111" s="26">
        <v>67300</v>
      </c>
      <c r="W111" s="64" t="s">
        <v>13</v>
      </c>
      <c r="X111" s="64" t="s">
        <v>13</v>
      </c>
      <c r="Y111" s="64" t="s">
        <v>13</v>
      </c>
      <c r="Z111" s="26">
        <f t="shared" si="36"/>
        <v>7365000</v>
      </c>
      <c r="AA111" s="26">
        <f>J111+R111+U111+F111</f>
        <v>2460600</v>
      </c>
      <c r="AB111" s="26">
        <v>2589400</v>
      </c>
      <c r="AC111" s="26">
        <f t="shared" si="25"/>
        <v>2315000</v>
      </c>
      <c r="AD111" s="26"/>
      <c r="AE111" s="26">
        <f t="shared" si="37"/>
        <v>6795000</v>
      </c>
      <c r="AF111" s="26">
        <f t="shared" si="26"/>
        <v>2154700</v>
      </c>
      <c r="AG111" s="26">
        <f t="shared" si="27"/>
        <v>2521500</v>
      </c>
      <c r="AH111" s="26">
        <f t="shared" si="28"/>
        <v>2118800</v>
      </c>
      <c r="AI111" s="26"/>
      <c r="AJ111" s="26">
        <f t="shared" si="14"/>
        <v>2460600</v>
      </c>
      <c r="AK111" s="26">
        <f t="shared" si="15"/>
        <v>2137400</v>
      </c>
      <c r="AL111" s="26">
        <f t="shared" si="16"/>
        <v>17300</v>
      </c>
      <c r="AM111" s="67">
        <v>0</v>
      </c>
      <c r="AN111" s="26">
        <f t="shared" si="17"/>
        <v>72200</v>
      </c>
      <c r="AO111" s="26">
        <f t="shared" si="18"/>
        <v>233700</v>
      </c>
      <c r="AP111" s="68"/>
    </row>
    <row r="112" spans="1:42" x14ac:dyDescent="0.3">
      <c r="A112" s="2">
        <v>1983</v>
      </c>
      <c r="B112" s="26">
        <f>I112+Q112+T112+E112+M112</f>
        <v>10483000</v>
      </c>
      <c r="C112" s="26">
        <f t="shared" si="21"/>
        <v>9856000</v>
      </c>
      <c r="D112" s="26"/>
      <c r="E112" s="26">
        <f t="shared" si="22"/>
        <v>7604000</v>
      </c>
      <c r="F112" s="26">
        <v>3178000</v>
      </c>
      <c r="G112" s="26">
        <v>3122000</v>
      </c>
      <c r="H112" s="26">
        <v>1304000</v>
      </c>
      <c r="I112" s="26">
        <f t="shared" si="29"/>
        <v>2252000</v>
      </c>
      <c r="J112" s="26">
        <v>4000</v>
      </c>
      <c r="K112" s="26">
        <v>449000</v>
      </c>
      <c r="L112" s="26">
        <v>1799000</v>
      </c>
      <c r="M112" s="26">
        <f t="shared" ref="M112:M118" si="38">N112+O112+P112</f>
        <v>245000</v>
      </c>
      <c r="N112" s="26">
        <v>25000</v>
      </c>
      <c r="O112" s="26">
        <v>18000</v>
      </c>
      <c r="P112" s="26">
        <v>202000</v>
      </c>
      <c r="Q112" s="26">
        <f t="shared" si="34"/>
        <v>233000</v>
      </c>
      <c r="R112" s="26">
        <v>73000</v>
      </c>
      <c r="S112" s="26">
        <v>160000</v>
      </c>
      <c r="T112" s="26">
        <f t="shared" si="35"/>
        <v>149000</v>
      </c>
      <c r="U112" s="26">
        <v>51000</v>
      </c>
      <c r="V112" s="26">
        <v>98000</v>
      </c>
      <c r="W112" s="64" t="s">
        <v>13</v>
      </c>
      <c r="X112" s="64" t="s">
        <v>13</v>
      </c>
      <c r="Y112" s="64" t="s">
        <v>13</v>
      </c>
      <c r="Z112" s="26">
        <f t="shared" si="36"/>
        <v>10704000</v>
      </c>
      <c r="AA112" s="26">
        <f>J112+R112+N112+U112+F112</f>
        <v>3331000</v>
      </c>
      <c r="AB112" s="26">
        <v>3789000</v>
      </c>
      <c r="AC112" s="26">
        <v>3584000</v>
      </c>
      <c r="AD112" s="26"/>
      <c r="AE112" s="26">
        <f t="shared" si="37"/>
        <v>9856000</v>
      </c>
      <c r="AF112" s="26">
        <f t="shared" si="26"/>
        <v>3182000</v>
      </c>
      <c r="AG112" s="26">
        <f t="shared" si="27"/>
        <v>3571000</v>
      </c>
      <c r="AH112" s="26">
        <f t="shared" si="28"/>
        <v>3103000</v>
      </c>
      <c r="AI112" s="26"/>
      <c r="AJ112" s="26">
        <f>AK112+AL112+AM112+AN112+AO112</f>
        <v>3331000</v>
      </c>
      <c r="AK112" s="26">
        <f t="shared" si="15"/>
        <v>3178000</v>
      </c>
      <c r="AL112" s="26">
        <f t="shared" si="16"/>
        <v>4000</v>
      </c>
      <c r="AM112" s="55">
        <f>N112</f>
        <v>25000</v>
      </c>
      <c r="AN112" s="26">
        <f t="shared" si="17"/>
        <v>73000</v>
      </c>
      <c r="AO112" s="26">
        <f t="shared" si="18"/>
        <v>51000</v>
      </c>
      <c r="AP112" s="68"/>
    </row>
    <row r="113" spans="1:42" x14ac:dyDescent="0.3">
      <c r="A113" s="2">
        <v>1984</v>
      </c>
      <c r="B113" s="26">
        <f>I113+Q113+T113+E113+M113</f>
        <v>15630000</v>
      </c>
      <c r="C113" s="26">
        <f t="shared" si="21"/>
        <v>14759000</v>
      </c>
      <c r="D113" s="26"/>
      <c r="E113" s="26">
        <f t="shared" si="22"/>
        <v>10594000</v>
      </c>
      <c r="F113" s="26">
        <v>4121000</v>
      </c>
      <c r="G113" s="26">
        <v>4413000</v>
      </c>
      <c r="H113" s="26">
        <v>2060000</v>
      </c>
      <c r="I113" s="26">
        <f t="shared" si="29"/>
        <v>4165000</v>
      </c>
      <c r="J113" s="26">
        <v>6000</v>
      </c>
      <c r="K113" s="26">
        <v>837000</v>
      </c>
      <c r="L113" s="26">
        <v>3322000</v>
      </c>
      <c r="M113" s="26">
        <f t="shared" si="38"/>
        <v>359000</v>
      </c>
      <c r="N113" s="26">
        <v>38000</v>
      </c>
      <c r="O113" s="26">
        <v>43000</v>
      </c>
      <c r="P113" s="26">
        <v>278000</v>
      </c>
      <c r="Q113" s="26">
        <f t="shared" si="34"/>
        <v>336000</v>
      </c>
      <c r="R113" s="26">
        <v>129000</v>
      </c>
      <c r="S113" s="26">
        <v>207000</v>
      </c>
      <c r="T113" s="26">
        <f t="shared" si="35"/>
        <v>176000</v>
      </c>
      <c r="U113" s="26">
        <v>53000</v>
      </c>
      <c r="V113" s="26">
        <v>123000</v>
      </c>
      <c r="W113" s="64" t="s">
        <v>13</v>
      </c>
      <c r="X113" s="64" t="s">
        <v>13</v>
      </c>
      <c r="Y113" s="64" t="s">
        <v>13</v>
      </c>
      <c r="Z113" s="26">
        <f t="shared" si="36"/>
        <v>15955000</v>
      </c>
      <c r="AA113" s="26">
        <f t="shared" ref="AA113:AA118" si="39">J113+R113+N113+U113+F113</f>
        <v>4347000</v>
      </c>
      <c r="AB113" s="26">
        <v>5557000</v>
      </c>
      <c r="AC113" s="26">
        <v>6051000</v>
      </c>
      <c r="AD113" s="26"/>
      <c r="AE113" s="26">
        <f t="shared" si="37"/>
        <v>14759000</v>
      </c>
      <c r="AF113" s="26">
        <f t="shared" si="26"/>
        <v>4127000</v>
      </c>
      <c r="AG113" s="26">
        <f t="shared" si="27"/>
        <v>5250000</v>
      </c>
      <c r="AH113" s="26">
        <f t="shared" si="28"/>
        <v>5382000</v>
      </c>
      <c r="AI113" s="26"/>
      <c r="AJ113" s="26">
        <f t="shared" si="14"/>
        <v>4347000</v>
      </c>
      <c r="AK113" s="26">
        <f t="shared" si="15"/>
        <v>4121000</v>
      </c>
      <c r="AL113" s="26">
        <f t="shared" si="16"/>
        <v>6000</v>
      </c>
      <c r="AM113" s="55">
        <f t="shared" ref="AM113:AM118" si="40">N113</f>
        <v>38000</v>
      </c>
      <c r="AN113" s="26">
        <f t="shared" si="17"/>
        <v>129000</v>
      </c>
      <c r="AO113" s="26">
        <f t="shared" si="18"/>
        <v>53000</v>
      </c>
      <c r="AP113" s="68"/>
    </row>
    <row r="114" spans="1:42" x14ac:dyDescent="0.3">
      <c r="A114" s="2">
        <v>1985</v>
      </c>
      <c r="B114" s="26">
        <f>I114+Q114+T114+E114+M114+W114</f>
        <v>27756100</v>
      </c>
      <c r="C114" s="26">
        <f t="shared" si="21"/>
        <v>26189500</v>
      </c>
      <c r="D114" s="26"/>
      <c r="E114" s="26">
        <f t="shared" si="22"/>
        <v>19519800</v>
      </c>
      <c r="F114" s="26">
        <v>6299800</v>
      </c>
      <c r="G114" s="26">
        <v>8328400</v>
      </c>
      <c r="H114" s="26">
        <v>4891600</v>
      </c>
      <c r="I114" s="26">
        <f t="shared" si="29"/>
        <v>6669700</v>
      </c>
      <c r="J114" s="26">
        <v>9100</v>
      </c>
      <c r="K114" s="26">
        <v>1576900</v>
      </c>
      <c r="L114" s="26">
        <v>5083700</v>
      </c>
      <c r="M114" s="26">
        <f t="shared" si="38"/>
        <v>731300</v>
      </c>
      <c r="N114" s="26">
        <v>80400</v>
      </c>
      <c r="O114" s="26">
        <v>66700</v>
      </c>
      <c r="P114" s="26">
        <v>584200</v>
      </c>
      <c r="Q114" s="26">
        <f t="shared" si="34"/>
        <v>409900</v>
      </c>
      <c r="R114" s="26">
        <v>79300</v>
      </c>
      <c r="S114" s="26">
        <v>330600</v>
      </c>
      <c r="T114" s="26">
        <f t="shared" si="35"/>
        <v>216800</v>
      </c>
      <c r="U114" s="26">
        <v>42700</v>
      </c>
      <c r="V114" s="26">
        <v>174100</v>
      </c>
      <c r="W114" s="26">
        <f>X114+Y114</f>
        <v>208600</v>
      </c>
      <c r="X114" s="26">
        <v>29500</v>
      </c>
      <c r="Y114" s="26">
        <v>179100</v>
      </c>
      <c r="Z114" s="26">
        <f t="shared" si="36"/>
        <v>28179500</v>
      </c>
      <c r="AA114" s="26">
        <f t="shared" si="39"/>
        <v>6511300</v>
      </c>
      <c r="AB114" s="26">
        <v>10492600</v>
      </c>
      <c r="AC114" s="26">
        <v>11175600</v>
      </c>
      <c r="AD114" s="26"/>
      <c r="AE114" s="26">
        <f t="shared" si="37"/>
        <v>26189500</v>
      </c>
      <c r="AF114" s="26">
        <f t="shared" si="26"/>
        <v>6308900</v>
      </c>
      <c r="AG114" s="26">
        <f t="shared" si="27"/>
        <v>9905300</v>
      </c>
      <c r="AH114" s="26">
        <f t="shared" si="28"/>
        <v>9975300</v>
      </c>
      <c r="AI114" s="26"/>
      <c r="AJ114" s="26">
        <f t="shared" si="14"/>
        <v>6511300</v>
      </c>
      <c r="AK114" s="26">
        <f t="shared" si="15"/>
        <v>6299800</v>
      </c>
      <c r="AL114" s="26">
        <f t="shared" si="16"/>
        <v>9100</v>
      </c>
      <c r="AM114" s="55">
        <f t="shared" si="40"/>
        <v>80400</v>
      </c>
      <c r="AN114" s="26">
        <f t="shared" si="17"/>
        <v>79300</v>
      </c>
      <c r="AO114" s="26">
        <f t="shared" si="18"/>
        <v>42700</v>
      </c>
      <c r="AP114" s="68"/>
    </row>
    <row r="115" spans="1:42" x14ac:dyDescent="0.3">
      <c r="A115" s="2">
        <v>1986</v>
      </c>
      <c r="B115" s="26">
        <f>I115+Q115+T115+E115+M115+W115</f>
        <v>60042600</v>
      </c>
      <c r="C115" s="26">
        <f t="shared" si="21"/>
        <v>56249900</v>
      </c>
      <c r="D115" s="26"/>
      <c r="E115" s="26">
        <f t="shared" si="22"/>
        <v>44769400</v>
      </c>
      <c r="F115" s="26">
        <v>10235100</v>
      </c>
      <c r="G115" s="26">
        <v>20717300</v>
      </c>
      <c r="H115" s="26">
        <v>13817000</v>
      </c>
      <c r="I115" s="26">
        <f t="shared" si="29"/>
        <v>11480500</v>
      </c>
      <c r="J115" s="26">
        <v>16400</v>
      </c>
      <c r="K115" s="26">
        <v>2935900</v>
      </c>
      <c r="L115" s="26">
        <v>8528200</v>
      </c>
      <c r="M115" s="26">
        <f t="shared" si="38"/>
        <v>1813500</v>
      </c>
      <c r="N115" s="26">
        <v>222800</v>
      </c>
      <c r="O115" s="26">
        <v>324400</v>
      </c>
      <c r="P115" s="26">
        <v>1266300</v>
      </c>
      <c r="Q115" s="26">
        <f t="shared" si="34"/>
        <v>1049300</v>
      </c>
      <c r="R115" s="26">
        <v>93800</v>
      </c>
      <c r="S115" s="26">
        <v>955500</v>
      </c>
      <c r="T115" s="26">
        <f t="shared" si="35"/>
        <v>405600</v>
      </c>
      <c r="U115" s="26">
        <v>48700</v>
      </c>
      <c r="V115" s="26">
        <v>356900</v>
      </c>
      <c r="W115" s="26">
        <f>X115+Y115</f>
        <v>524300</v>
      </c>
      <c r="X115" s="26">
        <v>77900</v>
      </c>
      <c r="Y115" s="26">
        <v>446400</v>
      </c>
      <c r="Z115" s="26">
        <f t="shared" si="36"/>
        <v>61075900</v>
      </c>
      <c r="AA115" s="26">
        <f t="shared" si="39"/>
        <v>10616800</v>
      </c>
      <c r="AB115" s="26">
        <v>25159700</v>
      </c>
      <c r="AC115" s="26">
        <v>25299400</v>
      </c>
      <c r="AD115" s="26"/>
      <c r="AE115" s="26">
        <f t="shared" si="37"/>
        <v>56249900</v>
      </c>
      <c r="AF115" s="26">
        <f t="shared" si="26"/>
        <v>10251500</v>
      </c>
      <c r="AG115" s="26">
        <f t="shared" si="27"/>
        <v>23653200</v>
      </c>
      <c r="AH115" s="26">
        <f t="shared" si="28"/>
        <v>22345200</v>
      </c>
      <c r="AI115" s="26"/>
      <c r="AJ115" s="26">
        <f t="shared" si="14"/>
        <v>10616800</v>
      </c>
      <c r="AK115" s="26">
        <f t="shared" si="15"/>
        <v>10235100</v>
      </c>
      <c r="AL115" s="26">
        <f t="shared" si="16"/>
        <v>16400</v>
      </c>
      <c r="AM115" s="55">
        <f t="shared" si="40"/>
        <v>222800</v>
      </c>
      <c r="AN115" s="26">
        <f t="shared" si="17"/>
        <v>93800</v>
      </c>
      <c r="AO115" s="26">
        <f t="shared" si="18"/>
        <v>48700</v>
      </c>
      <c r="AP115" s="68"/>
    </row>
    <row r="116" spans="1:42" x14ac:dyDescent="0.3">
      <c r="A116" s="2">
        <v>1987</v>
      </c>
      <c r="B116" s="26">
        <f>I116+Q116+T116+E116+M116+W116</f>
        <v>137699800</v>
      </c>
      <c r="C116" s="26">
        <f t="shared" si="21"/>
        <v>126720100</v>
      </c>
      <c r="D116" s="26"/>
      <c r="E116" s="26">
        <f t="shared" si="22"/>
        <v>97531100</v>
      </c>
      <c r="F116" s="26">
        <v>11216000</v>
      </c>
      <c r="G116" s="26">
        <v>53824200</v>
      </c>
      <c r="H116" s="26">
        <v>32490900</v>
      </c>
      <c r="I116" s="26">
        <f t="shared" si="29"/>
        <v>29189000</v>
      </c>
      <c r="J116" s="26">
        <v>36900</v>
      </c>
      <c r="K116" s="26">
        <v>7195900</v>
      </c>
      <c r="L116" s="26">
        <v>21956200</v>
      </c>
      <c r="M116" s="26">
        <f t="shared" si="38"/>
        <v>5718600</v>
      </c>
      <c r="N116" s="26">
        <v>549600</v>
      </c>
      <c r="O116" s="26">
        <v>521100</v>
      </c>
      <c r="P116" s="26">
        <v>4647900</v>
      </c>
      <c r="Q116" s="26">
        <f t="shared" si="34"/>
        <v>2757900</v>
      </c>
      <c r="R116" s="26">
        <v>126300</v>
      </c>
      <c r="S116" s="26">
        <v>2631600</v>
      </c>
      <c r="T116" s="26">
        <f t="shared" si="35"/>
        <v>1010700</v>
      </c>
      <c r="U116" s="26">
        <v>46400</v>
      </c>
      <c r="V116" s="26">
        <v>964300</v>
      </c>
      <c r="W116" s="26">
        <f>X116+Y116</f>
        <v>1492500</v>
      </c>
      <c r="X116" s="26">
        <v>206700</v>
      </c>
      <c r="Y116" s="26">
        <v>1285800</v>
      </c>
      <c r="Z116" s="26">
        <f t="shared" si="36"/>
        <v>141106300</v>
      </c>
      <c r="AA116" s="26">
        <f t="shared" si="39"/>
        <v>11975200</v>
      </c>
      <c r="AB116" s="26">
        <v>65344500</v>
      </c>
      <c r="AC116" s="26">
        <v>63786600</v>
      </c>
      <c r="AD116" s="26"/>
      <c r="AE116" s="26">
        <f t="shared" si="37"/>
        <v>126720100</v>
      </c>
      <c r="AF116" s="26">
        <f t="shared" si="26"/>
        <v>11252900</v>
      </c>
      <c r="AG116" s="26">
        <f t="shared" si="27"/>
        <v>61020100</v>
      </c>
      <c r="AH116" s="26">
        <f t="shared" si="28"/>
        <v>54447100</v>
      </c>
      <c r="AI116" s="26"/>
      <c r="AJ116" s="26">
        <f t="shared" si="14"/>
        <v>11975200</v>
      </c>
      <c r="AK116" s="26">
        <f t="shared" si="15"/>
        <v>11216000</v>
      </c>
      <c r="AL116" s="26">
        <f t="shared" si="16"/>
        <v>36900</v>
      </c>
      <c r="AM116" s="55">
        <f t="shared" si="40"/>
        <v>549600</v>
      </c>
      <c r="AN116" s="26">
        <f t="shared" si="17"/>
        <v>126300</v>
      </c>
      <c r="AO116" s="26">
        <f t="shared" si="18"/>
        <v>46400</v>
      </c>
      <c r="AP116" s="68"/>
    </row>
    <row r="117" spans="1:42" x14ac:dyDescent="0.3">
      <c r="A117" s="2">
        <v>1988</v>
      </c>
      <c r="B117" s="26">
        <f>I117+Q117+T117+E117+M117+W117</f>
        <v>195572100</v>
      </c>
      <c r="C117" s="26">
        <f t="shared" si="21"/>
        <v>182247000</v>
      </c>
      <c r="D117" s="26"/>
      <c r="E117" s="26">
        <f t="shared" si="22"/>
        <v>128851200</v>
      </c>
      <c r="F117" s="26">
        <v>32657200</v>
      </c>
      <c r="G117" s="26">
        <v>57697500</v>
      </c>
      <c r="H117" s="26">
        <v>38496500</v>
      </c>
      <c r="I117" s="26">
        <f t="shared" si="29"/>
        <v>53395800</v>
      </c>
      <c r="J117" s="26">
        <v>70700</v>
      </c>
      <c r="K117" s="26">
        <v>12698300</v>
      </c>
      <c r="L117" s="26">
        <v>40626800</v>
      </c>
      <c r="M117" s="26">
        <f t="shared" si="38"/>
        <v>4318400</v>
      </c>
      <c r="N117" s="26">
        <v>531100</v>
      </c>
      <c r="O117" s="26">
        <v>699400</v>
      </c>
      <c r="P117" s="26">
        <v>3087900</v>
      </c>
      <c r="Q117" s="26">
        <f t="shared" si="34"/>
        <v>2886700</v>
      </c>
      <c r="R117" s="26">
        <v>853200</v>
      </c>
      <c r="S117" s="26">
        <v>2033500</v>
      </c>
      <c r="T117" s="26">
        <f t="shared" si="35"/>
        <v>2389600</v>
      </c>
      <c r="U117" s="26">
        <v>163100</v>
      </c>
      <c r="V117" s="26">
        <v>2226500</v>
      </c>
      <c r="W117" s="26">
        <f>X117+Y117</f>
        <v>3730400</v>
      </c>
      <c r="X117" s="26">
        <v>418800</v>
      </c>
      <c r="Y117" s="26">
        <v>3311600</v>
      </c>
      <c r="Z117" s="26">
        <f t="shared" si="36"/>
        <v>199595300</v>
      </c>
      <c r="AA117" s="26">
        <f t="shared" si="39"/>
        <v>34275300</v>
      </c>
      <c r="AB117" s="26">
        <v>77047100</v>
      </c>
      <c r="AC117" s="26">
        <v>88272900</v>
      </c>
      <c r="AD117" s="26"/>
      <c r="AE117" s="26">
        <f t="shared" si="37"/>
        <v>182247000</v>
      </c>
      <c r="AF117" s="26">
        <f t="shared" si="26"/>
        <v>32727900</v>
      </c>
      <c r="AG117" s="26">
        <f t="shared" si="27"/>
        <v>70395800</v>
      </c>
      <c r="AH117" s="26">
        <f t="shared" si="28"/>
        <v>79123300</v>
      </c>
      <c r="AI117" s="26"/>
      <c r="AJ117" s="26">
        <f t="shared" si="14"/>
        <v>34275300</v>
      </c>
      <c r="AK117" s="26">
        <f t="shared" si="15"/>
        <v>32657200</v>
      </c>
      <c r="AL117" s="26">
        <f t="shared" si="16"/>
        <v>70700</v>
      </c>
      <c r="AM117" s="55">
        <f t="shared" si="40"/>
        <v>531100</v>
      </c>
      <c r="AN117" s="26">
        <f t="shared" si="17"/>
        <v>853200</v>
      </c>
      <c r="AO117" s="26">
        <f t="shared" si="18"/>
        <v>163100</v>
      </c>
      <c r="AP117" s="68"/>
    </row>
    <row r="118" spans="1:42" x14ac:dyDescent="0.3">
      <c r="A118" s="50">
        <v>1989</v>
      </c>
      <c r="B118" s="65">
        <f>I118+Q118+T118+E118+M118+W118</f>
        <v>254799400</v>
      </c>
      <c r="C118" s="65">
        <f t="shared" si="21"/>
        <v>238236700</v>
      </c>
      <c r="D118" s="65"/>
      <c r="E118" s="65">
        <f t="shared" si="22"/>
        <v>142335300</v>
      </c>
      <c r="F118" s="65">
        <v>38732400</v>
      </c>
      <c r="G118" s="65">
        <v>60018700</v>
      </c>
      <c r="H118" s="65">
        <v>43584200</v>
      </c>
      <c r="I118" s="65">
        <f t="shared" si="29"/>
        <v>95901400</v>
      </c>
      <c r="J118" s="65">
        <v>94300</v>
      </c>
      <c r="K118" s="65">
        <v>14650400</v>
      </c>
      <c r="L118" s="65">
        <v>81156700</v>
      </c>
      <c r="M118" s="65">
        <f t="shared" si="38"/>
        <v>4990600</v>
      </c>
      <c r="N118" s="65">
        <v>627600</v>
      </c>
      <c r="O118" s="65">
        <v>820300</v>
      </c>
      <c r="P118" s="65">
        <v>3542700</v>
      </c>
      <c r="Q118" s="65">
        <f t="shared" si="34"/>
        <v>2795300</v>
      </c>
      <c r="R118" s="65">
        <v>142500</v>
      </c>
      <c r="S118" s="65">
        <v>2652800</v>
      </c>
      <c r="T118" s="65">
        <f t="shared" si="35"/>
        <v>3873000</v>
      </c>
      <c r="U118" s="65">
        <v>21600</v>
      </c>
      <c r="V118" s="65">
        <v>3851400</v>
      </c>
      <c r="W118" s="65">
        <f>X118+Y118</f>
        <v>4903800</v>
      </c>
      <c r="X118" s="65">
        <v>934600</v>
      </c>
      <c r="Y118" s="65">
        <v>3969200</v>
      </c>
      <c r="Z118" s="65">
        <f t="shared" si="36"/>
        <v>259396900</v>
      </c>
      <c r="AA118" s="65">
        <f t="shared" si="39"/>
        <v>39618400</v>
      </c>
      <c r="AB118" s="65">
        <v>83487000</v>
      </c>
      <c r="AC118" s="65">
        <v>136291500</v>
      </c>
      <c r="AD118" s="65"/>
      <c r="AE118" s="65">
        <f t="shared" si="37"/>
        <v>238236700</v>
      </c>
      <c r="AF118" s="65">
        <f t="shared" si="26"/>
        <v>38826700</v>
      </c>
      <c r="AG118" s="65">
        <f t="shared" si="27"/>
        <v>74669100</v>
      </c>
      <c r="AH118" s="65">
        <f t="shared" si="28"/>
        <v>124740900</v>
      </c>
      <c r="AI118" s="65"/>
      <c r="AJ118" s="65">
        <f t="shared" si="14"/>
        <v>39618400</v>
      </c>
      <c r="AK118" s="65">
        <f t="shared" si="15"/>
        <v>38732400</v>
      </c>
      <c r="AL118" s="65">
        <f t="shared" si="16"/>
        <v>94300</v>
      </c>
      <c r="AM118" s="66">
        <f t="shared" si="40"/>
        <v>627600</v>
      </c>
      <c r="AN118" s="65">
        <f t="shared" si="17"/>
        <v>142500</v>
      </c>
      <c r="AO118" s="65">
        <f t="shared" si="18"/>
        <v>21600</v>
      </c>
      <c r="AP118" s="68"/>
    </row>
  </sheetData>
  <mergeCells count="45">
    <mergeCell ref="AE1:AH1"/>
    <mergeCell ref="AF2:AF4"/>
    <mergeCell ref="AG2:AG4"/>
    <mergeCell ref="AH2:AH4"/>
    <mergeCell ref="E1:H1"/>
    <mergeCell ref="I1:L1"/>
    <mergeCell ref="M1:P1"/>
    <mergeCell ref="Q1:S1"/>
    <mergeCell ref="T1:V1"/>
    <mergeCell ref="W1:Y1"/>
    <mergeCell ref="Z1:AC1"/>
    <mergeCell ref="Z2:Z4"/>
    <mergeCell ref="AA2:AA4"/>
    <mergeCell ref="AB2:AB4"/>
    <mergeCell ref="AC2:AC4"/>
    <mergeCell ref="AE2:AE4"/>
    <mergeCell ref="V2:V4"/>
    <mergeCell ref="W2:W4"/>
    <mergeCell ref="X2:X4"/>
    <mergeCell ref="Y2:Y4"/>
    <mergeCell ref="Q2:Q4"/>
    <mergeCell ref="R2:R4"/>
    <mergeCell ref="S2:S4"/>
    <mergeCell ref="T2:T4"/>
    <mergeCell ref="U2:U4"/>
    <mergeCell ref="M2:M4"/>
    <mergeCell ref="N2:N4"/>
    <mergeCell ref="O2:O4"/>
    <mergeCell ref="P2:P4"/>
    <mergeCell ref="H2:H4"/>
    <mergeCell ref="I2:I4"/>
    <mergeCell ref="J2:J4"/>
    <mergeCell ref="K2:K4"/>
    <mergeCell ref="L2:L4"/>
    <mergeCell ref="B2:B4"/>
    <mergeCell ref="C2:C4"/>
    <mergeCell ref="E2:E4"/>
    <mergeCell ref="F2:F4"/>
    <mergeCell ref="G2:G4"/>
    <mergeCell ref="AO2:AO4"/>
    <mergeCell ref="AJ2:AJ4"/>
    <mergeCell ref="AK2:AK4"/>
    <mergeCell ref="AL2:AL4"/>
    <mergeCell ref="AM2:AM4"/>
    <mergeCell ref="AN2:A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33"/>
  <sheetViews>
    <sheetView workbookViewId="0">
      <pane xSplit="1" ySplit="4" topLeftCell="B108" activePane="bottomRight" state="frozen"/>
      <selection pane="topRight" activeCell="B1" sqref="B1"/>
      <selection pane="bottomLeft" activeCell="A5" sqref="A5"/>
      <selection pane="bottomRight" activeCell="Y129" sqref="Y129:AB129"/>
    </sheetView>
  </sheetViews>
  <sheetFormatPr baseColWidth="10" defaultRowHeight="15.6" x14ac:dyDescent="0.3"/>
  <cols>
    <col min="1" max="1" width="8.77734375" style="2" customWidth="1"/>
    <col min="2" max="2" width="17.44140625" style="2" customWidth="1"/>
    <col min="3" max="3" width="18" style="2" customWidth="1"/>
    <col min="4" max="4" width="19.88671875" style="2" customWidth="1"/>
    <col min="5" max="5" width="15.44140625" style="2" customWidth="1"/>
    <col min="6" max="6" width="13.5546875" style="2" customWidth="1"/>
    <col min="7" max="7" width="4.44140625" style="2" customWidth="1"/>
    <col min="8" max="8" width="14.109375" style="2" customWidth="1"/>
    <col min="9" max="9" width="20.33203125" style="2" customWidth="1"/>
    <col min="10" max="10" width="19.109375" style="2" customWidth="1"/>
    <col min="11" max="11" width="16.44140625" style="2" customWidth="1"/>
    <col min="12" max="12" width="4.109375" style="2" customWidth="1"/>
    <col min="13" max="13" width="14.77734375" style="2" customWidth="1"/>
    <col min="14" max="14" width="17.88671875" style="2" customWidth="1"/>
    <col min="15" max="15" width="19.88671875" style="2" customWidth="1"/>
    <col min="16" max="16" width="16" style="2" customWidth="1"/>
    <col min="17" max="17" width="3.5546875" style="2" customWidth="1"/>
    <col min="18" max="18" width="15.33203125" style="2" customWidth="1"/>
    <col min="19" max="19" width="17.33203125" style="2" customWidth="1"/>
    <col min="20" max="20" width="21.21875" style="2" customWidth="1"/>
    <col min="21" max="21" width="11.5546875" style="2"/>
    <col min="22" max="22" width="14.109375" style="2" customWidth="1"/>
    <col min="23" max="23" width="15.33203125" style="2" customWidth="1"/>
    <col min="24" max="24" width="11.5546875" style="2"/>
    <col min="25" max="25" width="15.109375" style="2" customWidth="1"/>
    <col min="26" max="26" width="16.5546875" style="2" customWidth="1"/>
    <col min="27" max="27" width="14.77734375" style="2" customWidth="1"/>
    <col min="28" max="28" width="14.88671875" style="2" bestFit="1" customWidth="1"/>
    <col min="29" max="16384" width="11.5546875" style="2"/>
  </cols>
  <sheetData>
    <row r="1" spans="1:29" x14ac:dyDescent="0.3">
      <c r="B1" s="104" t="s">
        <v>301</v>
      </c>
      <c r="C1" s="50"/>
      <c r="D1" s="50"/>
      <c r="E1" s="50"/>
      <c r="F1" s="50"/>
      <c r="H1" s="50"/>
      <c r="I1" s="50"/>
      <c r="J1" s="50"/>
      <c r="K1" s="50"/>
      <c r="L1" s="51"/>
      <c r="P1" s="50"/>
      <c r="X1" s="51"/>
      <c r="Y1" s="2" t="s">
        <v>304</v>
      </c>
      <c r="AC1" s="51"/>
    </row>
    <row r="2" spans="1:29" ht="15.6" customHeight="1" x14ac:dyDescent="0.3">
      <c r="A2" s="178"/>
      <c r="B2" s="183" t="s">
        <v>274</v>
      </c>
      <c r="C2" s="181" t="s">
        <v>275</v>
      </c>
      <c r="D2" s="181"/>
      <c r="E2" s="179" t="s">
        <v>302</v>
      </c>
      <c r="F2" s="179" t="s">
        <v>303</v>
      </c>
      <c r="G2" s="108"/>
      <c r="H2" s="181" t="s">
        <v>278</v>
      </c>
      <c r="I2" s="181"/>
      <c r="J2" s="181"/>
      <c r="K2" s="179" t="s">
        <v>159</v>
      </c>
      <c r="L2" s="136"/>
      <c r="M2" s="181" t="s">
        <v>279</v>
      </c>
      <c r="N2" s="181"/>
      <c r="O2" s="181"/>
      <c r="P2" s="179" t="s">
        <v>269</v>
      </c>
      <c r="Q2" s="108"/>
      <c r="R2" s="181" t="s">
        <v>280</v>
      </c>
      <c r="S2" s="181"/>
      <c r="T2" s="181"/>
      <c r="U2" s="181" t="s">
        <v>281</v>
      </c>
      <c r="V2" s="181" t="s">
        <v>270</v>
      </c>
      <c r="W2" s="178" t="s">
        <v>271</v>
      </c>
      <c r="X2" s="140"/>
      <c r="Y2" s="178" t="s">
        <v>272</v>
      </c>
      <c r="Z2" s="178" t="s">
        <v>159</v>
      </c>
      <c r="AA2" s="178" t="s">
        <v>269</v>
      </c>
      <c r="AB2" s="178" t="s">
        <v>271</v>
      </c>
      <c r="AC2" s="140"/>
    </row>
    <row r="3" spans="1:29" x14ac:dyDescent="0.3">
      <c r="A3" s="179"/>
      <c r="B3" s="183"/>
      <c r="C3" s="182"/>
      <c r="D3" s="182"/>
      <c r="E3" s="179"/>
      <c r="F3" s="179"/>
      <c r="G3" s="108"/>
      <c r="H3" s="182"/>
      <c r="I3" s="182"/>
      <c r="J3" s="182"/>
      <c r="K3" s="179"/>
      <c r="L3" s="136"/>
      <c r="M3" s="182"/>
      <c r="N3" s="182"/>
      <c r="O3" s="182"/>
      <c r="P3" s="179"/>
      <c r="Q3" s="108"/>
      <c r="R3" s="182"/>
      <c r="S3" s="182"/>
      <c r="T3" s="182"/>
      <c r="U3" s="182"/>
      <c r="V3" s="182"/>
      <c r="W3" s="179"/>
      <c r="X3" s="140"/>
      <c r="Y3" s="179"/>
      <c r="Z3" s="179"/>
      <c r="AA3" s="179"/>
      <c r="AB3" s="179"/>
      <c r="AC3" s="140"/>
    </row>
    <row r="4" spans="1:29" ht="15.6" customHeight="1" x14ac:dyDescent="0.3">
      <c r="A4" s="180"/>
      <c r="B4" s="184"/>
      <c r="C4" s="109" t="s">
        <v>276</v>
      </c>
      <c r="D4" s="109" t="s">
        <v>277</v>
      </c>
      <c r="E4" s="180"/>
      <c r="F4" s="180"/>
      <c r="G4" s="108"/>
      <c r="H4" s="109" t="s">
        <v>273</v>
      </c>
      <c r="I4" s="109" t="s">
        <v>276</v>
      </c>
      <c r="J4" s="109" t="s">
        <v>277</v>
      </c>
      <c r="K4" s="180"/>
      <c r="L4" s="136"/>
      <c r="M4" s="109" t="s">
        <v>273</v>
      </c>
      <c r="N4" s="109" t="s">
        <v>276</v>
      </c>
      <c r="O4" s="109" t="s">
        <v>277</v>
      </c>
      <c r="P4" s="180"/>
      <c r="Q4" s="108"/>
      <c r="R4" s="109" t="s">
        <v>273</v>
      </c>
      <c r="S4" s="109" t="s">
        <v>276</v>
      </c>
      <c r="T4" s="109" t="s">
        <v>277</v>
      </c>
      <c r="U4" s="185"/>
      <c r="V4" s="185"/>
      <c r="W4" s="180"/>
      <c r="X4" s="140"/>
      <c r="Y4" s="180"/>
      <c r="Z4" s="180"/>
      <c r="AA4" s="180"/>
      <c r="AB4" s="180"/>
      <c r="AC4" s="140"/>
    </row>
    <row r="5" spans="1:29" ht="15.6" customHeight="1" x14ac:dyDescent="0.3">
      <c r="A5" s="103">
        <v>1876</v>
      </c>
      <c r="B5" s="105" t="s">
        <v>13</v>
      </c>
      <c r="C5" s="105" t="s">
        <v>13</v>
      </c>
      <c r="D5" s="105" t="s">
        <v>13</v>
      </c>
      <c r="E5" s="105" t="s">
        <v>13</v>
      </c>
      <c r="F5" s="105" t="s">
        <v>13</v>
      </c>
      <c r="G5" s="108"/>
      <c r="H5" s="105" t="s">
        <v>13</v>
      </c>
      <c r="I5" s="105" t="s">
        <v>13</v>
      </c>
      <c r="J5" s="105" t="s">
        <v>13</v>
      </c>
      <c r="K5" s="105" t="s">
        <v>13</v>
      </c>
      <c r="L5" s="136"/>
      <c r="M5" s="105" t="s">
        <v>13</v>
      </c>
      <c r="N5" s="105" t="s">
        <v>13</v>
      </c>
      <c r="O5" s="105" t="s">
        <v>13</v>
      </c>
      <c r="P5" s="105" t="s">
        <v>13</v>
      </c>
      <c r="Q5" s="108"/>
      <c r="R5" s="105" t="s">
        <v>13</v>
      </c>
      <c r="S5" s="105" t="s">
        <v>13</v>
      </c>
      <c r="T5" s="105" t="s">
        <v>13</v>
      </c>
      <c r="U5" s="105" t="s">
        <v>13</v>
      </c>
      <c r="V5" s="105" t="s">
        <v>13</v>
      </c>
      <c r="W5" s="105" t="s">
        <v>13</v>
      </c>
      <c r="X5" s="105"/>
      <c r="Y5" s="105" t="s">
        <v>13</v>
      </c>
      <c r="Z5" s="105" t="s">
        <v>13</v>
      </c>
      <c r="AA5" s="105" t="s">
        <v>13</v>
      </c>
      <c r="AB5" s="105" t="s">
        <v>13</v>
      </c>
      <c r="AC5" s="51"/>
    </row>
    <row r="6" spans="1:29" ht="15.6" customHeight="1" x14ac:dyDescent="0.3">
      <c r="A6" s="103">
        <v>1877</v>
      </c>
      <c r="B6" s="105" t="s">
        <v>13</v>
      </c>
      <c r="C6" s="105" t="s">
        <v>13</v>
      </c>
      <c r="D6" s="105" t="s">
        <v>13</v>
      </c>
      <c r="E6" s="105" t="s">
        <v>13</v>
      </c>
      <c r="F6" s="105" t="s">
        <v>13</v>
      </c>
      <c r="G6" s="108"/>
      <c r="H6" s="105" t="s">
        <v>13</v>
      </c>
      <c r="I6" s="105" t="s">
        <v>13</v>
      </c>
      <c r="J6" s="105" t="s">
        <v>13</v>
      </c>
      <c r="K6" s="105" t="s">
        <v>13</v>
      </c>
      <c r="L6" s="136"/>
      <c r="M6" s="105" t="s">
        <v>13</v>
      </c>
      <c r="N6" s="105" t="s">
        <v>13</v>
      </c>
      <c r="O6" s="105" t="s">
        <v>13</v>
      </c>
      <c r="P6" s="105" t="s">
        <v>13</v>
      </c>
      <c r="Q6" s="108"/>
      <c r="R6" s="105" t="s">
        <v>13</v>
      </c>
      <c r="S6" s="105" t="s">
        <v>13</v>
      </c>
      <c r="T6" s="105" t="s">
        <v>13</v>
      </c>
      <c r="U6" s="105" t="s">
        <v>13</v>
      </c>
      <c r="V6" s="105" t="s">
        <v>13</v>
      </c>
      <c r="W6" s="105" t="s">
        <v>13</v>
      </c>
      <c r="X6" s="51"/>
      <c r="Y6" s="105" t="s">
        <v>13</v>
      </c>
      <c r="Z6" s="105" t="s">
        <v>13</v>
      </c>
      <c r="AA6" s="105" t="s">
        <v>13</v>
      </c>
      <c r="AB6" s="105" t="s">
        <v>13</v>
      </c>
      <c r="AC6" s="51"/>
    </row>
    <row r="7" spans="1:29" ht="15.6" customHeight="1" x14ac:dyDescent="0.3">
      <c r="A7" s="103">
        <v>1878</v>
      </c>
      <c r="B7" s="105" t="s">
        <v>13</v>
      </c>
      <c r="C7" s="105" t="s">
        <v>13</v>
      </c>
      <c r="D7" s="105" t="s">
        <v>13</v>
      </c>
      <c r="E7" s="105" t="s">
        <v>13</v>
      </c>
      <c r="F7" s="105" t="s">
        <v>13</v>
      </c>
      <c r="G7" s="108"/>
      <c r="H7" s="105" t="s">
        <v>13</v>
      </c>
      <c r="I7" s="105" t="s">
        <v>13</v>
      </c>
      <c r="J7" s="105" t="s">
        <v>13</v>
      </c>
      <c r="K7" s="105" t="s">
        <v>13</v>
      </c>
      <c r="L7" s="136"/>
      <c r="M7" s="105" t="s">
        <v>13</v>
      </c>
      <c r="N7" s="105" t="s">
        <v>13</v>
      </c>
      <c r="O7" s="105" t="s">
        <v>13</v>
      </c>
      <c r="P7" s="105" t="s">
        <v>13</v>
      </c>
      <c r="Q7" s="108"/>
      <c r="R7" s="105" t="s">
        <v>13</v>
      </c>
      <c r="S7" s="105" t="s">
        <v>13</v>
      </c>
      <c r="T7" s="105" t="s">
        <v>13</v>
      </c>
      <c r="U7" s="105" t="s">
        <v>13</v>
      </c>
      <c r="V7" s="105" t="s">
        <v>13</v>
      </c>
      <c r="W7" s="105" t="s">
        <v>13</v>
      </c>
      <c r="X7" s="51"/>
      <c r="Y7" s="105" t="s">
        <v>13</v>
      </c>
      <c r="Z7" s="105" t="s">
        <v>13</v>
      </c>
      <c r="AA7" s="105" t="s">
        <v>13</v>
      </c>
      <c r="AB7" s="105" t="s">
        <v>13</v>
      </c>
      <c r="AC7" s="51"/>
    </row>
    <row r="8" spans="1:29" ht="15.6" customHeight="1" x14ac:dyDescent="0.3">
      <c r="A8" s="103">
        <v>1879</v>
      </c>
      <c r="B8" s="105" t="s">
        <v>13</v>
      </c>
      <c r="C8" s="105" t="s">
        <v>13</v>
      </c>
      <c r="D8" s="105" t="s">
        <v>13</v>
      </c>
      <c r="E8" s="105" t="s">
        <v>13</v>
      </c>
      <c r="F8" s="105" t="s">
        <v>13</v>
      </c>
      <c r="G8" s="108"/>
      <c r="H8" s="105" t="s">
        <v>13</v>
      </c>
      <c r="I8" s="105" t="s">
        <v>13</v>
      </c>
      <c r="J8" s="105" t="s">
        <v>13</v>
      </c>
      <c r="K8" s="105" t="s">
        <v>13</v>
      </c>
      <c r="L8" s="136"/>
      <c r="M8" s="105" t="s">
        <v>13</v>
      </c>
      <c r="N8" s="105" t="s">
        <v>13</v>
      </c>
      <c r="O8" s="105" t="s">
        <v>13</v>
      </c>
      <c r="P8" s="105" t="s">
        <v>13</v>
      </c>
      <c r="Q8" s="108"/>
      <c r="R8" s="105" t="s">
        <v>13</v>
      </c>
      <c r="S8" s="105" t="s">
        <v>13</v>
      </c>
      <c r="T8" s="105" t="s">
        <v>13</v>
      </c>
      <c r="U8" s="105" t="s">
        <v>13</v>
      </c>
      <c r="V8" s="105" t="s">
        <v>13</v>
      </c>
      <c r="W8" s="105" t="s">
        <v>13</v>
      </c>
      <c r="Y8" s="105" t="s">
        <v>13</v>
      </c>
      <c r="Z8" s="105" t="s">
        <v>13</v>
      </c>
      <c r="AA8" s="105" t="s">
        <v>13</v>
      </c>
      <c r="AB8" s="105" t="s">
        <v>13</v>
      </c>
      <c r="AC8" s="51"/>
    </row>
    <row r="9" spans="1:29" ht="15.6" customHeight="1" x14ac:dyDescent="0.3">
      <c r="A9" s="103">
        <v>1880</v>
      </c>
      <c r="B9" s="105" t="s">
        <v>13</v>
      </c>
      <c r="C9" s="105" t="s">
        <v>13</v>
      </c>
      <c r="D9" s="105" t="s">
        <v>13</v>
      </c>
      <c r="E9" s="105" t="s">
        <v>13</v>
      </c>
      <c r="F9" s="105" t="s">
        <v>13</v>
      </c>
      <c r="G9" s="108"/>
      <c r="H9" s="105" t="s">
        <v>13</v>
      </c>
      <c r="I9" s="105" t="s">
        <v>13</v>
      </c>
      <c r="J9" s="105" t="s">
        <v>13</v>
      </c>
      <c r="K9" s="105" t="s">
        <v>13</v>
      </c>
      <c r="L9" s="136"/>
      <c r="M9" s="105" t="s">
        <v>13</v>
      </c>
      <c r="N9" s="105" t="s">
        <v>13</v>
      </c>
      <c r="O9" s="105" t="s">
        <v>13</v>
      </c>
      <c r="P9" s="105" t="s">
        <v>13</v>
      </c>
      <c r="Q9" s="108"/>
      <c r="R9" s="105" t="s">
        <v>13</v>
      </c>
      <c r="S9" s="105" t="s">
        <v>13</v>
      </c>
      <c r="T9" s="105" t="s">
        <v>13</v>
      </c>
      <c r="U9" s="105" t="s">
        <v>13</v>
      </c>
      <c r="V9" s="105" t="s">
        <v>13</v>
      </c>
      <c r="W9" s="105" t="s">
        <v>13</v>
      </c>
      <c r="Y9" s="105" t="s">
        <v>13</v>
      </c>
      <c r="Z9" s="105" t="s">
        <v>13</v>
      </c>
      <c r="AA9" s="105" t="s">
        <v>13</v>
      </c>
      <c r="AB9" s="105" t="s">
        <v>13</v>
      </c>
      <c r="AC9" s="51"/>
    </row>
    <row r="10" spans="1:29" ht="15.6" customHeight="1" x14ac:dyDescent="0.3">
      <c r="A10" s="103">
        <v>1881</v>
      </c>
      <c r="B10" s="105" t="s">
        <v>13</v>
      </c>
      <c r="C10" s="105" t="s">
        <v>13</v>
      </c>
      <c r="D10" s="105" t="s">
        <v>13</v>
      </c>
      <c r="E10" s="105" t="s">
        <v>13</v>
      </c>
      <c r="F10" s="105" t="s">
        <v>13</v>
      </c>
      <c r="G10" s="108"/>
      <c r="H10" s="105" t="s">
        <v>13</v>
      </c>
      <c r="I10" s="105" t="s">
        <v>13</v>
      </c>
      <c r="J10" s="105" t="s">
        <v>13</v>
      </c>
      <c r="K10" s="105" t="s">
        <v>13</v>
      </c>
      <c r="L10" s="136"/>
      <c r="M10" s="105" t="s">
        <v>13</v>
      </c>
      <c r="N10" s="105" t="s">
        <v>13</v>
      </c>
      <c r="O10" s="105" t="s">
        <v>13</v>
      </c>
      <c r="P10" s="105" t="s">
        <v>13</v>
      </c>
      <c r="Q10" s="108"/>
      <c r="R10" s="105" t="s">
        <v>13</v>
      </c>
      <c r="S10" s="105" t="s">
        <v>13</v>
      </c>
      <c r="T10" s="105" t="s">
        <v>13</v>
      </c>
      <c r="U10" s="105" t="s">
        <v>13</v>
      </c>
      <c r="V10" s="105" t="s">
        <v>13</v>
      </c>
      <c r="W10" s="105" t="s">
        <v>13</v>
      </c>
      <c r="Y10" s="105" t="s">
        <v>13</v>
      </c>
      <c r="Z10" s="105" t="s">
        <v>13</v>
      </c>
      <c r="AA10" s="105" t="s">
        <v>13</v>
      </c>
      <c r="AB10" s="105" t="s">
        <v>13</v>
      </c>
    </row>
    <row r="11" spans="1:29" ht="15.6" customHeight="1" x14ac:dyDescent="0.3">
      <c r="A11" s="103">
        <v>1882</v>
      </c>
      <c r="B11" s="105" t="s">
        <v>13</v>
      </c>
      <c r="C11" s="105" t="s">
        <v>13</v>
      </c>
      <c r="D11" s="105" t="s">
        <v>13</v>
      </c>
      <c r="E11" s="105" t="s">
        <v>13</v>
      </c>
      <c r="F11" s="105" t="s">
        <v>13</v>
      </c>
      <c r="G11" s="108"/>
      <c r="H11" s="105" t="s">
        <v>13</v>
      </c>
      <c r="I11" s="105" t="s">
        <v>13</v>
      </c>
      <c r="J11" s="105" t="s">
        <v>13</v>
      </c>
      <c r="K11" s="105" t="s">
        <v>13</v>
      </c>
      <c r="L11" s="136"/>
      <c r="M11" s="105" t="s">
        <v>13</v>
      </c>
      <c r="N11" s="105" t="s">
        <v>13</v>
      </c>
      <c r="O11" s="105" t="s">
        <v>13</v>
      </c>
      <c r="P11" s="105" t="s">
        <v>13</v>
      </c>
      <c r="Q11" s="108"/>
      <c r="R11" s="105" t="s">
        <v>13</v>
      </c>
      <c r="S11" s="105" t="s">
        <v>13</v>
      </c>
      <c r="T11" s="105" t="s">
        <v>13</v>
      </c>
      <c r="U11" s="105" t="s">
        <v>13</v>
      </c>
      <c r="V11" s="105" t="s">
        <v>13</v>
      </c>
      <c r="W11" s="105" t="s">
        <v>13</v>
      </c>
      <c r="Y11" s="105" t="s">
        <v>13</v>
      </c>
      <c r="Z11" s="105" t="s">
        <v>13</v>
      </c>
      <c r="AA11" s="105" t="s">
        <v>13</v>
      </c>
      <c r="AB11" s="105" t="s">
        <v>13</v>
      </c>
    </row>
    <row r="12" spans="1:29" ht="15.6" customHeight="1" x14ac:dyDescent="0.3">
      <c r="A12" s="103">
        <v>1883</v>
      </c>
      <c r="B12" s="105" t="s">
        <v>13</v>
      </c>
      <c r="C12" s="105" t="s">
        <v>13</v>
      </c>
      <c r="D12" s="105" t="s">
        <v>13</v>
      </c>
      <c r="E12" s="105" t="s">
        <v>13</v>
      </c>
      <c r="F12" s="105" t="s">
        <v>13</v>
      </c>
      <c r="G12" s="108"/>
      <c r="H12" s="105" t="s">
        <v>13</v>
      </c>
      <c r="I12" s="105" t="s">
        <v>13</v>
      </c>
      <c r="J12" s="105" t="s">
        <v>13</v>
      </c>
      <c r="K12" s="105" t="s">
        <v>13</v>
      </c>
      <c r="L12" s="136"/>
      <c r="M12" s="105" t="s">
        <v>13</v>
      </c>
      <c r="N12" s="105" t="s">
        <v>13</v>
      </c>
      <c r="O12" s="105" t="s">
        <v>13</v>
      </c>
      <c r="P12" s="105" t="s">
        <v>13</v>
      </c>
      <c r="Q12" s="108"/>
      <c r="R12" s="105" t="s">
        <v>13</v>
      </c>
      <c r="S12" s="105" t="s">
        <v>13</v>
      </c>
      <c r="T12" s="105" t="s">
        <v>13</v>
      </c>
      <c r="U12" s="105" t="s">
        <v>13</v>
      </c>
      <c r="V12" s="105" t="s">
        <v>13</v>
      </c>
      <c r="W12" s="105" t="s">
        <v>13</v>
      </c>
      <c r="Y12" s="105" t="s">
        <v>13</v>
      </c>
      <c r="Z12" s="105" t="s">
        <v>13</v>
      </c>
      <c r="AA12" s="105" t="s">
        <v>13</v>
      </c>
      <c r="AB12" s="105" t="s">
        <v>13</v>
      </c>
    </row>
    <row r="13" spans="1:29" ht="15.6" customHeight="1" x14ac:dyDescent="0.3">
      <c r="A13" s="103">
        <v>1884</v>
      </c>
      <c r="B13" s="105" t="s">
        <v>13</v>
      </c>
      <c r="C13" s="105" t="s">
        <v>13</v>
      </c>
      <c r="D13" s="105" t="s">
        <v>13</v>
      </c>
      <c r="E13" s="105" t="s">
        <v>13</v>
      </c>
      <c r="F13" s="105" t="s">
        <v>13</v>
      </c>
      <c r="G13" s="108"/>
      <c r="H13" s="105" t="s">
        <v>13</v>
      </c>
      <c r="I13" s="105" t="s">
        <v>13</v>
      </c>
      <c r="J13" s="105" t="s">
        <v>13</v>
      </c>
      <c r="K13" s="105" t="s">
        <v>13</v>
      </c>
      <c r="L13" s="136"/>
      <c r="M13" s="105" t="s">
        <v>13</v>
      </c>
      <c r="N13" s="105" t="s">
        <v>13</v>
      </c>
      <c r="O13" s="105" t="s">
        <v>13</v>
      </c>
      <c r="P13" s="105" t="s">
        <v>13</v>
      </c>
      <c r="Q13" s="108"/>
      <c r="R13" s="105" t="s">
        <v>13</v>
      </c>
      <c r="S13" s="105" t="s">
        <v>13</v>
      </c>
      <c r="T13" s="105" t="s">
        <v>13</v>
      </c>
      <c r="U13" s="105" t="s">
        <v>13</v>
      </c>
      <c r="V13" s="105" t="s">
        <v>13</v>
      </c>
      <c r="W13" s="105" t="s">
        <v>13</v>
      </c>
      <c r="Y13" s="105" t="s">
        <v>13</v>
      </c>
      <c r="Z13" s="105" t="s">
        <v>13</v>
      </c>
      <c r="AA13" s="105" t="s">
        <v>13</v>
      </c>
      <c r="AB13" s="105" t="s">
        <v>13</v>
      </c>
    </row>
    <row r="14" spans="1:29" ht="15.6" customHeight="1" x14ac:dyDescent="0.3">
      <c r="A14" s="103">
        <v>1885</v>
      </c>
      <c r="B14" s="105" t="s">
        <v>13</v>
      </c>
      <c r="C14" s="105" t="s">
        <v>13</v>
      </c>
      <c r="D14" s="105" t="s">
        <v>13</v>
      </c>
      <c r="E14" s="105" t="s">
        <v>13</v>
      </c>
      <c r="F14" s="105" t="s">
        <v>13</v>
      </c>
      <c r="G14" s="108"/>
      <c r="H14" s="105" t="s">
        <v>13</v>
      </c>
      <c r="I14" s="105" t="s">
        <v>13</v>
      </c>
      <c r="J14" s="105" t="s">
        <v>13</v>
      </c>
      <c r="K14" s="105" t="s">
        <v>13</v>
      </c>
      <c r="L14" s="136"/>
      <c r="M14" s="105" t="s">
        <v>13</v>
      </c>
      <c r="N14" s="105" t="s">
        <v>13</v>
      </c>
      <c r="O14" s="105" t="s">
        <v>13</v>
      </c>
      <c r="P14" s="105" t="s">
        <v>13</v>
      </c>
      <c r="Q14" s="108"/>
      <c r="R14" s="105" t="s">
        <v>13</v>
      </c>
      <c r="S14" s="105" t="s">
        <v>13</v>
      </c>
      <c r="T14" s="105" t="s">
        <v>13</v>
      </c>
      <c r="U14" s="105" t="s">
        <v>13</v>
      </c>
      <c r="V14" s="105" t="s">
        <v>13</v>
      </c>
      <c r="W14" s="105" t="s">
        <v>13</v>
      </c>
      <c r="Y14" s="105" t="s">
        <v>13</v>
      </c>
      <c r="Z14" s="105" t="s">
        <v>13</v>
      </c>
      <c r="AA14" s="105" t="s">
        <v>13</v>
      </c>
      <c r="AB14" s="105" t="s">
        <v>13</v>
      </c>
    </row>
    <row r="15" spans="1:29" ht="15.6" customHeight="1" x14ac:dyDescent="0.3">
      <c r="A15" s="103">
        <v>1886</v>
      </c>
      <c r="B15" s="105" t="s">
        <v>13</v>
      </c>
      <c r="C15" s="105" t="s">
        <v>13</v>
      </c>
      <c r="D15" s="105" t="s">
        <v>13</v>
      </c>
      <c r="E15" s="105" t="s">
        <v>13</v>
      </c>
      <c r="F15" s="105" t="s">
        <v>13</v>
      </c>
      <c r="G15" s="108"/>
      <c r="H15" s="105" t="s">
        <v>13</v>
      </c>
      <c r="I15" s="105" t="s">
        <v>13</v>
      </c>
      <c r="J15" s="105" t="s">
        <v>13</v>
      </c>
      <c r="K15" s="105" t="s">
        <v>13</v>
      </c>
      <c r="L15" s="136"/>
      <c r="M15" s="105" t="s">
        <v>13</v>
      </c>
      <c r="N15" s="105" t="s">
        <v>13</v>
      </c>
      <c r="O15" s="105" t="s">
        <v>13</v>
      </c>
      <c r="P15" s="105" t="s">
        <v>13</v>
      </c>
      <c r="Q15" s="108"/>
      <c r="R15" s="105" t="s">
        <v>13</v>
      </c>
      <c r="S15" s="105" t="s">
        <v>13</v>
      </c>
      <c r="T15" s="105" t="s">
        <v>13</v>
      </c>
      <c r="U15" s="105" t="s">
        <v>13</v>
      </c>
      <c r="V15" s="105" t="s">
        <v>13</v>
      </c>
      <c r="W15" s="105" t="s">
        <v>13</v>
      </c>
      <c r="Y15" s="105" t="s">
        <v>13</v>
      </c>
      <c r="Z15" s="105" t="s">
        <v>13</v>
      </c>
      <c r="AA15" s="105" t="s">
        <v>13</v>
      </c>
      <c r="AB15" s="105" t="s">
        <v>13</v>
      </c>
    </row>
    <row r="16" spans="1:29" ht="15.6" customHeight="1" x14ac:dyDescent="0.3">
      <c r="A16" s="103">
        <v>1887</v>
      </c>
      <c r="B16" s="105" t="s">
        <v>13</v>
      </c>
      <c r="C16" s="105" t="s">
        <v>13</v>
      </c>
      <c r="D16" s="105" t="s">
        <v>13</v>
      </c>
      <c r="E16" s="105" t="s">
        <v>13</v>
      </c>
      <c r="F16" s="105" t="s">
        <v>13</v>
      </c>
      <c r="G16" s="108"/>
      <c r="H16" s="105" t="s">
        <v>13</v>
      </c>
      <c r="I16" s="105" t="s">
        <v>13</v>
      </c>
      <c r="J16" s="105" t="s">
        <v>13</v>
      </c>
      <c r="K16" s="105" t="s">
        <v>13</v>
      </c>
      <c r="L16" s="136"/>
      <c r="M16" s="105" t="s">
        <v>13</v>
      </c>
      <c r="N16" s="105" t="s">
        <v>13</v>
      </c>
      <c r="O16" s="105" t="s">
        <v>13</v>
      </c>
      <c r="P16" s="105" t="s">
        <v>13</v>
      </c>
      <c r="Q16" s="108"/>
      <c r="R16" s="105" t="s">
        <v>13</v>
      </c>
      <c r="S16" s="105" t="s">
        <v>13</v>
      </c>
      <c r="T16" s="105" t="s">
        <v>13</v>
      </c>
      <c r="U16" s="105" t="s">
        <v>13</v>
      </c>
      <c r="V16" s="105" t="s">
        <v>13</v>
      </c>
      <c r="W16" s="105" t="s">
        <v>13</v>
      </c>
      <c r="Y16" s="105" t="s">
        <v>13</v>
      </c>
      <c r="Z16" s="105" t="s">
        <v>13</v>
      </c>
      <c r="AA16" s="105" t="s">
        <v>13</v>
      </c>
      <c r="AB16" s="105" t="s">
        <v>13</v>
      </c>
    </row>
    <row r="17" spans="1:28" ht="15.6" customHeight="1" x14ac:dyDescent="0.3">
      <c r="A17" s="103">
        <v>1888</v>
      </c>
      <c r="B17" s="105" t="s">
        <v>13</v>
      </c>
      <c r="C17" s="105" t="s">
        <v>13</v>
      </c>
      <c r="D17" s="105" t="s">
        <v>13</v>
      </c>
      <c r="E17" s="105" t="s">
        <v>13</v>
      </c>
      <c r="F17" s="105" t="s">
        <v>13</v>
      </c>
      <c r="G17" s="108"/>
      <c r="H17" s="105" t="s">
        <v>13</v>
      </c>
      <c r="I17" s="105" t="s">
        <v>13</v>
      </c>
      <c r="J17" s="105" t="s">
        <v>13</v>
      </c>
      <c r="K17" s="105" t="s">
        <v>13</v>
      </c>
      <c r="L17" s="136"/>
      <c r="M17" s="105" t="s">
        <v>13</v>
      </c>
      <c r="N17" s="105" t="s">
        <v>13</v>
      </c>
      <c r="O17" s="105" t="s">
        <v>13</v>
      </c>
      <c r="P17" s="105" t="s">
        <v>13</v>
      </c>
      <c r="Q17" s="108"/>
      <c r="R17" s="105" t="s">
        <v>13</v>
      </c>
      <c r="S17" s="105" t="s">
        <v>13</v>
      </c>
      <c r="T17" s="105" t="s">
        <v>13</v>
      </c>
      <c r="U17" s="105" t="s">
        <v>13</v>
      </c>
      <c r="V17" s="105" t="s">
        <v>13</v>
      </c>
      <c r="W17" s="105" t="s">
        <v>13</v>
      </c>
      <c r="Y17" s="105" t="s">
        <v>13</v>
      </c>
      <c r="Z17" s="105" t="s">
        <v>13</v>
      </c>
      <c r="AA17" s="105" t="s">
        <v>13</v>
      </c>
      <c r="AB17" s="105" t="s">
        <v>13</v>
      </c>
    </row>
    <row r="18" spans="1:28" ht="15.6" customHeight="1" x14ac:dyDescent="0.3">
      <c r="A18" s="103">
        <v>1889</v>
      </c>
      <c r="B18" s="105" t="s">
        <v>13</v>
      </c>
      <c r="C18" s="105" t="s">
        <v>13</v>
      </c>
      <c r="D18" s="105" t="s">
        <v>13</v>
      </c>
      <c r="E18" s="105" t="s">
        <v>13</v>
      </c>
      <c r="F18" s="105" t="s">
        <v>13</v>
      </c>
      <c r="G18" s="108"/>
      <c r="H18" s="105" t="s">
        <v>13</v>
      </c>
      <c r="I18" s="105" t="s">
        <v>13</v>
      </c>
      <c r="J18" s="105" t="s">
        <v>13</v>
      </c>
      <c r="K18" s="105" t="s">
        <v>13</v>
      </c>
      <c r="L18" s="136"/>
      <c r="M18" s="105" t="s">
        <v>13</v>
      </c>
      <c r="N18" s="105" t="s">
        <v>13</v>
      </c>
      <c r="O18" s="105" t="s">
        <v>13</v>
      </c>
      <c r="P18" s="105" t="s">
        <v>13</v>
      </c>
      <c r="Q18" s="108"/>
      <c r="R18" s="105" t="s">
        <v>13</v>
      </c>
      <c r="S18" s="105" t="s">
        <v>13</v>
      </c>
      <c r="T18" s="105" t="s">
        <v>13</v>
      </c>
      <c r="U18" s="105" t="s">
        <v>13</v>
      </c>
      <c r="V18" s="105" t="s">
        <v>13</v>
      </c>
      <c r="W18" s="105" t="s">
        <v>13</v>
      </c>
      <c r="Y18" s="105" t="s">
        <v>13</v>
      </c>
      <c r="Z18" s="105" t="s">
        <v>13</v>
      </c>
      <c r="AA18" s="105" t="s">
        <v>13</v>
      </c>
      <c r="AB18" s="105" t="s">
        <v>13</v>
      </c>
    </row>
    <row r="19" spans="1:28" ht="15.6" customHeight="1" x14ac:dyDescent="0.3">
      <c r="A19" s="103">
        <v>1890</v>
      </c>
      <c r="B19" s="105" t="s">
        <v>13</v>
      </c>
      <c r="C19" s="105" t="s">
        <v>13</v>
      </c>
      <c r="D19" s="105" t="s">
        <v>13</v>
      </c>
      <c r="E19" s="105" t="s">
        <v>13</v>
      </c>
      <c r="F19" s="105" t="s">
        <v>13</v>
      </c>
      <c r="G19" s="108"/>
      <c r="H19" s="105" t="s">
        <v>13</v>
      </c>
      <c r="I19" s="105" t="s">
        <v>13</v>
      </c>
      <c r="J19" s="105" t="s">
        <v>13</v>
      </c>
      <c r="K19" s="105" t="s">
        <v>13</v>
      </c>
      <c r="L19" s="136"/>
      <c r="M19" s="105" t="s">
        <v>13</v>
      </c>
      <c r="N19" s="105" t="s">
        <v>13</v>
      </c>
      <c r="O19" s="105" t="s">
        <v>13</v>
      </c>
      <c r="P19" s="105" t="s">
        <v>13</v>
      </c>
      <c r="Q19" s="108"/>
      <c r="R19" s="105" t="s">
        <v>13</v>
      </c>
      <c r="S19" s="105" t="s">
        <v>13</v>
      </c>
      <c r="T19" s="105" t="s">
        <v>13</v>
      </c>
      <c r="U19" s="105" t="s">
        <v>13</v>
      </c>
      <c r="V19" s="105" t="s">
        <v>13</v>
      </c>
      <c r="W19" s="105" t="s">
        <v>13</v>
      </c>
      <c r="Y19" s="105" t="s">
        <v>13</v>
      </c>
      <c r="Z19" s="105" t="s">
        <v>13</v>
      </c>
      <c r="AA19" s="105" t="s">
        <v>13</v>
      </c>
      <c r="AB19" s="105" t="s">
        <v>13</v>
      </c>
    </row>
    <row r="20" spans="1:28" ht="15.6" customHeight="1" x14ac:dyDescent="0.3">
      <c r="A20" s="103">
        <v>1891</v>
      </c>
      <c r="B20" s="105" t="s">
        <v>13</v>
      </c>
      <c r="C20" s="105" t="s">
        <v>13</v>
      </c>
      <c r="D20" s="105" t="s">
        <v>13</v>
      </c>
      <c r="E20" s="105" t="s">
        <v>13</v>
      </c>
      <c r="F20" s="105" t="s">
        <v>13</v>
      </c>
      <c r="G20" s="108"/>
      <c r="H20" s="105" t="s">
        <v>13</v>
      </c>
      <c r="I20" s="105" t="s">
        <v>13</v>
      </c>
      <c r="J20" s="105" t="s">
        <v>13</v>
      </c>
      <c r="K20" s="105" t="s">
        <v>13</v>
      </c>
      <c r="L20" s="136"/>
      <c r="M20" s="105" t="s">
        <v>13</v>
      </c>
      <c r="N20" s="105" t="s">
        <v>13</v>
      </c>
      <c r="O20" s="105" t="s">
        <v>13</v>
      </c>
      <c r="P20" s="105" t="s">
        <v>13</v>
      </c>
      <c r="Q20" s="108"/>
      <c r="R20" s="105" t="s">
        <v>13</v>
      </c>
      <c r="S20" s="105" t="s">
        <v>13</v>
      </c>
      <c r="T20" s="105" t="s">
        <v>13</v>
      </c>
      <c r="U20" s="105" t="s">
        <v>13</v>
      </c>
      <c r="V20" s="105" t="s">
        <v>13</v>
      </c>
      <c r="W20" s="105" t="s">
        <v>13</v>
      </c>
      <c r="Y20" s="105" t="s">
        <v>13</v>
      </c>
      <c r="Z20" s="105" t="s">
        <v>13</v>
      </c>
      <c r="AA20" s="105" t="s">
        <v>13</v>
      </c>
      <c r="AB20" s="105" t="s">
        <v>13</v>
      </c>
    </row>
    <row r="21" spans="1:28" ht="15.6" customHeight="1" x14ac:dyDescent="0.3">
      <c r="A21" s="103">
        <v>1892</v>
      </c>
      <c r="B21" s="105" t="s">
        <v>13</v>
      </c>
      <c r="C21" s="105" t="s">
        <v>13</v>
      </c>
      <c r="D21" s="105" t="s">
        <v>13</v>
      </c>
      <c r="E21" s="105" t="s">
        <v>13</v>
      </c>
      <c r="F21" s="105" t="s">
        <v>13</v>
      </c>
      <c r="G21" s="108"/>
      <c r="H21" s="105" t="s">
        <v>13</v>
      </c>
      <c r="I21" s="105" t="s">
        <v>13</v>
      </c>
      <c r="J21" s="105" t="s">
        <v>13</v>
      </c>
      <c r="K21" s="105" t="s">
        <v>13</v>
      </c>
      <c r="L21" s="136"/>
      <c r="M21" s="105" t="s">
        <v>13</v>
      </c>
      <c r="N21" s="105" t="s">
        <v>13</v>
      </c>
      <c r="O21" s="105" t="s">
        <v>13</v>
      </c>
      <c r="P21" s="105" t="s">
        <v>13</v>
      </c>
      <c r="Q21" s="108"/>
      <c r="R21" s="105" t="s">
        <v>13</v>
      </c>
      <c r="S21" s="105" t="s">
        <v>13</v>
      </c>
      <c r="T21" s="105" t="s">
        <v>13</v>
      </c>
      <c r="U21" s="105" t="s">
        <v>13</v>
      </c>
      <c r="V21" s="105" t="s">
        <v>13</v>
      </c>
      <c r="W21" s="105" t="s">
        <v>13</v>
      </c>
      <c r="Y21" s="105" t="s">
        <v>13</v>
      </c>
      <c r="Z21" s="105" t="s">
        <v>13</v>
      </c>
      <c r="AA21" s="105" t="s">
        <v>13</v>
      </c>
      <c r="AB21" s="105" t="s">
        <v>13</v>
      </c>
    </row>
    <row r="22" spans="1:28" ht="15.6" customHeight="1" x14ac:dyDescent="0.3">
      <c r="A22" s="103">
        <v>1893</v>
      </c>
      <c r="B22" s="105" t="s">
        <v>13</v>
      </c>
      <c r="C22" s="105" t="s">
        <v>13</v>
      </c>
      <c r="D22" s="105" t="s">
        <v>13</v>
      </c>
      <c r="E22" s="105" t="s">
        <v>13</v>
      </c>
      <c r="F22" s="105" t="s">
        <v>13</v>
      </c>
      <c r="G22" s="108"/>
      <c r="H22" s="105" t="s">
        <v>13</v>
      </c>
      <c r="I22" s="105" t="s">
        <v>13</v>
      </c>
      <c r="J22" s="105" t="s">
        <v>13</v>
      </c>
      <c r="K22" s="105" t="s">
        <v>13</v>
      </c>
      <c r="L22" s="136"/>
      <c r="M22" s="105" t="s">
        <v>13</v>
      </c>
      <c r="N22" s="105" t="s">
        <v>13</v>
      </c>
      <c r="O22" s="105" t="s">
        <v>13</v>
      </c>
      <c r="P22" s="105" t="s">
        <v>13</v>
      </c>
      <c r="Q22" s="108"/>
      <c r="R22" s="105" t="s">
        <v>13</v>
      </c>
      <c r="S22" s="105" t="s">
        <v>13</v>
      </c>
      <c r="T22" s="105" t="s">
        <v>13</v>
      </c>
      <c r="U22" s="105" t="s">
        <v>13</v>
      </c>
      <c r="V22" s="105" t="s">
        <v>13</v>
      </c>
      <c r="W22" s="105" t="s">
        <v>13</v>
      </c>
      <c r="Y22" s="105" t="s">
        <v>13</v>
      </c>
      <c r="Z22" s="105" t="s">
        <v>13</v>
      </c>
      <c r="AA22" s="105" t="s">
        <v>13</v>
      </c>
      <c r="AB22" s="105" t="s">
        <v>13</v>
      </c>
    </row>
    <row r="23" spans="1:28" ht="15.6" customHeight="1" x14ac:dyDescent="0.3">
      <c r="A23" s="103">
        <v>1894</v>
      </c>
      <c r="B23" s="105" t="s">
        <v>13</v>
      </c>
      <c r="C23" s="105" t="s">
        <v>13</v>
      </c>
      <c r="D23" s="105" t="s">
        <v>13</v>
      </c>
      <c r="E23" s="105" t="s">
        <v>13</v>
      </c>
      <c r="F23" s="105" t="s">
        <v>13</v>
      </c>
      <c r="G23" s="108"/>
      <c r="H23" s="105" t="s">
        <v>13</v>
      </c>
      <c r="I23" s="105" t="s">
        <v>13</v>
      </c>
      <c r="J23" s="105" t="s">
        <v>13</v>
      </c>
      <c r="K23" s="105" t="s">
        <v>13</v>
      </c>
      <c r="L23" s="136"/>
      <c r="M23" s="105" t="s">
        <v>13</v>
      </c>
      <c r="N23" s="105" t="s">
        <v>13</v>
      </c>
      <c r="O23" s="105" t="s">
        <v>13</v>
      </c>
      <c r="P23" s="105" t="s">
        <v>13</v>
      </c>
      <c r="Q23" s="108"/>
      <c r="R23" s="105" t="s">
        <v>13</v>
      </c>
      <c r="S23" s="105" t="s">
        <v>13</v>
      </c>
      <c r="T23" s="105" t="s">
        <v>13</v>
      </c>
      <c r="U23" s="105" t="s">
        <v>13</v>
      </c>
      <c r="V23" s="105" t="s">
        <v>13</v>
      </c>
      <c r="W23" s="105" t="s">
        <v>13</v>
      </c>
      <c r="Y23" s="105" t="s">
        <v>13</v>
      </c>
      <c r="Z23" s="105" t="s">
        <v>13</v>
      </c>
      <c r="AA23" s="105" t="s">
        <v>13</v>
      </c>
      <c r="AB23" s="105" t="s">
        <v>13</v>
      </c>
    </row>
    <row r="24" spans="1:28" ht="15.6" customHeight="1" x14ac:dyDescent="0.3">
      <c r="A24" s="103">
        <v>1895</v>
      </c>
      <c r="B24" s="105" t="s">
        <v>13</v>
      </c>
      <c r="C24" s="105" t="s">
        <v>13</v>
      </c>
      <c r="D24" s="105" t="s">
        <v>13</v>
      </c>
      <c r="E24" s="105" t="s">
        <v>13</v>
      </c>
      <c r="F24" s="105" t="s">
        <v>13</v>
      </c>
      <c r="G24" s="108"/>
      <c r="H24" s="105" t="s">
        <v>13</v>
      </c>
      <c r="I24" s="105" t="s">
        <v>13</v>
      </c>
      <c r="J24" s="105" t="s">
        <v>13</v>
      </c>
      <c r="K24" s="105" t="s">
        <v>13</v>
      </c>
      <c r="L24" s="136"/>
      <c r="M24" s="105" t="s">
        <v>13</v>
      </c>
      <c r="N24" s="105" t="s">
        <v>13</v>
      </c>
      <c r="O24" s="105" t="s">
        <v>13</v>
      </c>
      <c r="P24" s="105" t="s">
        <v>13</v>
      </c>
      <c r="Q24" s="108"/>
      <c r="R24" s="105" t="s">
        <v>13</v>
      </c>
      <c r="S24" s="105" t="s">
        <v>13</v>
      </c>
      <c r="T24" s="105" t="s">
        <v>13</v>
      </c>
      <c r="U24" s="105" t="s">
        <v>13</v>
      </c>
      <c r="V24" s="105" t="s">
        <v>13</v>
      </c>
      <c r="W24" s="105" t="s">
        <v>13</v>
      </c>
      <c r="Y24" s="105" t="s">
        <v>13</v>
      </c>
      <c r="Z24" s="105" t="s">
        <v>13</v>
      </c>
      <c r="AA24" s="105" t="s">
        <v>13</v>
      </c>
      <c r="AB24" s="105" t="s">
        <v>13</v>
      </c>
    </row>
    <row r="25" spans="1:28" ht="15.6" customHeight="1" x14ac:dyDescent="0.3">
      <c r="A25" s="103">
        <v>1896</v>
      </c>
      <c r="B25" s="105" t="s">
        <v>13</v>
      </c>
      <c r="C25" s="105" t="s">
        <v>13</v>
      </c>
      <c r="D25" s="105" t="s">
        <v>13</v>
      </c>
      <c r="E25" s="105" t="s">
        <v>13</v>
      </c>
      <c r="F25" s="105" t="s">
        <v>13</v>
      </c>
      <c r="G25" s="108"/>
      <c r="H25" s="105" t="s">
        <v>13</v>
      </c>
      <c r="I25" s="105" t="s">
        <v>13</v>
      </c>
      <c r="J25" s="105" t="s">
        <v>13</v>
      </c>
      <c r="K25" s="105" t="s">
        <v>13</v>
      </c>
      <c r="L25" s="136"/>
      <c r="M25" s="105" t="s">
        <v>13</v>
      </c>
      <c r="N25" s="105" t="s">
        <v>13</v>
      </c>
      <c r="O25" s="105" t="s">
        <v>13</v>
      </c>
      <c r="P25" s="105" t="s">
        <v>13</v>
      </c>
      <c r="Q25" s="108"/>
      <c r="R25" s="105" t="s">
        <v>13</v>
      </c>
      <c r="S25" s="105" t="s">
        <v>13</v>
      </c>
      <c r="T25" s="105" t="s">
        <v>13</v>
      </c>
      <c r="U25" s="105" t="s">
        <v>13</v>
      </c>
      <c r="V25" s="105" t="s">
        <v>13</v>
      </c>
      <c r="W25" s="105" t="s">
        <v>13</v>
      </c>
      <c r="Y25" s="105" t="s">
        <v>13</v>
      </c>
      <c r="Z25" s="105" t="s">
        <v>13</v>
      </c>
      <c r="AA25" s="105" t="s">
        <v>13</v>
      </c>
      <c r="AB25" s="105" t="s">
        <v>13</v>
      </c>
    </row>
    <row r="26" spans="1:28" ht="15.6" customHeight="1" x14ac:dyDescent="0.3">
      <c r="A26" s="103">
        <v>1897</v>
      </c>
      <c r="B26" s="105" t="s">
        <v>13</v>
      </c>
      <c r="C26" s="105" t="s">
        <v>13</v>
      </c>
      <c r="D26" s="105" t="s">
        <v>13</v>
      </c>
      <c r="E26" s="105" t="s">
        <v>13</v>
      </c>
      <c r="F26" s="105" t="s">
        <v>13</v>
      </c>
      <c r="G26" s="108"/>
      <c r="H26" s="105" t="s">
        <v>13</v>
      </c>
      <c r="I26" s="105" t="s">
        <v>13</v>
      </c>
      <c r="J26" s="105" t="s">
        <v>13</v>
      </c>
      <c r="K26" s="105" t="s">
        <v>13</v>
      </c>
      <c r="L26" s="136"/>
      <c r="M26" s="105" t="s">
        <v>13</v>
      </c>
      <c r="N26" s="105" t="s">
        <v>13</v>
      </c>
      <c r="O26" s="105" t="s">
        <v>13</v>
      </c>
      <c r="P26" s="105" t="s">
        <v>13</v>
      </c>
      <c r="Q26" s="108"/>
      <c r="R26" s="105" t="s">
        <v>13</v>
      </c>
      <c r="S26" s="105" t="s">
        <v>13</v>
      </c>
      <c r="T26" s="105" t="s">
        <v>13</v>
      </c>
      <c r="U26" s="105" t="s">
        <v>13</v>
      </c>
      <c r="V26" s="105" t="s">
        <v>13</v>
      </c>
      <c r="W26" s="105" t="s">
        <v>13</v>
      </c>
      <c r="Y26" s="105" t="s">
        <v>13</v>
      </c>
      <c r="Z26" s="105" t="s">
        <v>13</v>
      </c>
      <c r="AA26" s="105" t="s">
        <v>13</v>
      </c>
      <c r="AB26" s="105" t="s">
        <v>13</v>
      </c>
    </row>
    <row r="27" spans="1:28" ht="15.6" customHeight="1" x14ac:dyDescent="0.3">
      <c r="A27" s="103">
        <v>1898</v>
      </c>
      <c r="B27" s="105" t="s">
        <v>13</v>
      </c>
      <c r="C27" s="105" t="s">
        <v>13</v>
      </c>
      <c r="D27" s="105" t="s">
        <v>13</v>
      </c>
      <c r="E27" s="105" t="s">
        <v>13</v>
      </c>
      <c r="F27" s="105" t="s">
        <v>13</v>
      </c>
      <c r="G27" s="108"/>
      <c r="H27" s="105" t="s">
        <v>13</v>
      </c>
      <c r="I27" s="105" t="s">
        <v>13</v>
      </c>
      <c r="J27" s="105" t="s">
        <v>13</v>
      </c>
      <c r="K27" s="105" t="s">
        <v>13</v>
      </c>
      <c r="L27" s="136"/>
      <c r="M27" s="105" t="s">
        <v>13</v>
      </c>
      <c r="N27" s="105" t="s">
        <v>13</v>
      </c>
      <c r="O27" s="105" t="s">
        <v>13</v>
      </c>
      <c r="P27" s="105" t="s">
        <v>13</v>
      </c>
      <c r="Q27" s="108"/>
      <c r="R27" s="105" t="s">
        <v>13</v>
      </c>
      <c r="S27" s="105" t="s">
        <v>13</v>
      </c>
      <c r="T27" s="105" t="s">
        <v>13</v>
      </c>
      <c r="U27" s="105" t="s">
        <v>13</v>
      </c>
      <c r="V27" s="105" t="s">
        <v>13</v>
      </c>
      <c r="W27" s="105" t="s">
        <v>13</v>
      </c>
      <c r="Y27" s="105" t="s">
        <v>13</v>
      </c>
      <c r="Z27" s="105" t="s">
        <v>13</v>
      </c>
      <c r="AA27" s="105" t="s">
        <v>13</v>
      </c>
      <c r="AB27" s="105" t="s">
        <v>13</v>
      </c>
    </row>
    <row r="28" spans="1:28" ht="15.6" customHeight="1" x14ac:dyDescent="0.3">
      <c r="A28" s="103">
        <v>1899</v>
      </c>
      <c r="B28" s="105" t="s">
        <v>13</v>
      </c>
      <c r="C28" s="105" t="s">
        <v>13</v>
      </c>
      <c r="D28" s="105" t="s">
        <v>13</v>
      </c>
      <c r="E28" s="105" t="s">
        <v>13</v>
      </c>
      <c r="F28" s="105" t="s">
        <v>13</v>
      </c>
      <c r="G28" s="108"/>
      <c r="H28" s="105" t="s">
        <v>13</v>
      </c>
      <c r="I28" s="105" t="s">
        <v>13</v>
      </c>
      <c r="J28" s="105" t="s">
        <v>13</v>
      </c>
      <c r="K28" s="105" t="s">
        <v>13</v>
      </c>
      <c r="L28" s="136"/>
      <c r="M28" s="105" t="s">
        <v>13</v>
      </c>
      <c r="N28" s="105" t="s">
        <v>13</v>
      </c>
      <c r="O28" s="105" t="s">
        <v>13</v>
      </c>
      <c r="P28" s="105" t="s">
        <v>13</v>
      </c>
      <c r="Q28" s="108"/>
      <c r="R28" s="105" t="s">
        <v>13</v>
      </c>
      <c r="S28" s="105" t="s">
        <v>13</v>
      </c>
      <c r="T28" s="105" t="s">
        <v>13</v>
      </c>
      <c r="U28" s="105" t="s">
        <v>13</v>
      </c>
      <c r="V28" s="105" t="s">
        <v>13</v>
      </c>
      <c r="W28" s="105" t="s">
        <v>13</v>
      </c>
      <c r="Y28" s="105" t="s">
        <v>13</v>
      </c>
      <c r="Z28" s="105" t="s">
        <v>13</v>
      </c>
      <c r="AA28" s="105" t="s">
        <v>13</v>
      </c>
      <c r="AB28" s="105" t="s">
        <v>13</v>
      </c>
    </row>
    <row r="29" spans="1:28" ht="15.6" customHeight="1" x14ac:dyDescent="0.3">
      <c r="A29" s="103">
        <v>1900</v>
      </c>
      <c r="B29" s="105" t="s">
        <v>13</v>
      </c>
      <c r="C29" s="105" t="s">
        <v>13</v>
      </c>
      <c r="D29" s="105" t="s">
        <v>13</v>
      </c>
      <c r="E29" s="105" t="s">
        <v>13</v>
      </c>
      <c r="F29" s="105" t="s">
        <v>13</v>
      </c>
      <c r="G29" s="108"/>
      <c r="H29" s="105" t="s">
        <v>13</v>
      </c>
      <c r="I29" s="105" t="s">
        <v>13</v>
      </c>
      <c r="J29" s="105" t="s">
        <v>13</v>
      </c>
      <c r="K29" s="105" t="s">
        <v>13</v>
      </c>
      <c r="L29" s="136"/>
      <c r="M29" s="105" t="s">
        <v>13</v>
      </c>
      <c r="N29" s="105" t="s">
        <v>13</v>
      </c>
      <c r="O29" s="105" t="s">
        <v>13</v>
      </c>
      <c r="P29" s="105" t="s">
        <v>13</v>
      </c>
      <c r="Q29" s="108"/>
      <c r="R29" s="105" t="s">
        <v>13</v>
      </c>
      <c r="S29" s="105" t="s">
        <v>13</v>
      </c>
      <c r="T29" s="105" t="s">
        <v>13</v>
      </c>
      <c r="U29" s="105" t="s">
        <v>13</v>
      </c>
      <c r="V29" s="105" t="s">
        <v>13</v>
      </c>
      <c r="W29" s="105" t="s">
        <v>13</v>
      </c>
      <c r="Y29" s="105" t="s">
        <v>13</v>
      </c>
      <c r="Z29" s="105" t="s">
        <v>13</v>
      </c>
      <c r="AA29" s="105" t="s">
        <v>13</v>
      </c>
      <c r="AB29" s="105" t="s">
        <v>13</v>
      </c>
    </row>
    <row r="30" spans="1:28" ht="15.6" customHeight="1" x14ac:dyDescent="0.3">
      <c r="A30" s="103">
        <v>1901</v>
      </c>
      <c r="B30" s="105" t="s">
        <v>13</v>
      </c>
      <c r="C30" s="105" t="s">
        <v>13</v>
      </c>
      <c r="D30" s="105" t="s">
        <v>13</v>
      </c>
      <c r="E30" s="105" t="s">
        <v>13</v>
      </c>
      <c r="F30" s="105" t="s">
        <v>13</v>
      </c>
      <c r="G30" s="108"/>
      <c r="H30" s="105" t="s">
        <v>13</v>
      </c>
      <c r="I30" s="105" t="s">
        <v>13</v>
      </c>
      <c r="J30" s="105" t="s">
        <v>13</v>
      </c>
      <c r="K30" s="105" t="s">
        <v>13</v>
      </c>
      <c r="L30" s="136"/>
      <c r="M30" s="105" t="s">
        <v>13</v>
      </c>
      <c r="N30" s="105" t="s">
        <v>13</v>
      </c>
      <c r="O30" s="105" t="s">
        <v>13</v>
      </c>
      <c r="P30" s="105" t="s">
        <v>13</v>
      </c>
      <c r="Q30" s="108"/>
      <c r="R30" s="105" t="s">
        <v>13</v>
      </c>
      <c r="S30" s="105" t="s">
        <v>13</v>
      </c>
      <c r="T30" s="105" t="s">
        <v>13</v>
      </c>
      <c r="U30" s="105" t="s">
        <v>13</v>
      </c>
      <c r="V30" s="105" t="s">
        <v>13</v>
      </c>
      <c r="W30" s="105" t="s">
        <v>13</v>
      </c>
      <c r="Y30" s="105" t="s">
        <v>13</v>
      </c>
      <c r="Z30" s="105" t="s">
        <v>13</v>
      </c>
      <c r="AA30" s="105" t="s">
        <v>13</v>
      </c>
      <c r="AB30" s="105" t="s">
        <v>13</v>
      </c>
    </row>
    <row r="31" spans="1:28" ht="15.6" customHeight="1" x14ac:dyDescent="0.3">
      <c r="A31" s="103">
        <v>1902</v>
      </c>
      <c r="B31" s="105" t="s">
        <v>13</v>
      </c>
      <c r="C31" s="105" t="s">
        <v>13</v>
      </c>
      <c r="D31" s="105" t="s">
        <v>13</v>
      </c>
      <c r="E31" s="105" t="s">
        <v>13</v>
      </c>
      <c r="F31" s="105" t="s">
        <v>13</v>
      </c>
      <c r="G31" s="108"/>
      <c r="H31" s="105" t="s">
        <v>13</v>
      </c>
      <c r="I31" s="105" t="s">
        <v>13</v>
      </c>
      <c r="J31" s="105" t="s">
        <v>13</v>
      </c>
      <c r="K31" s="105" t="s">
        <v>13</v>
      </c>
      <c r="L31" s="136"/>
      <c r="M31" s="105" t="s">
        <v>13</v>
      </c>
      <c r="N31" s="105" t="s">
        <v>13</v>
      </c>
      <c r="O31" s="105" t="s">
        <v>13</v>
      </c>
      <c r="P31" s="105" t="s">
        <v>13</v>
      </c>
      <c r="Q31" s="108"/>
      <c r="R31" s="105" t="s">
        <v>13</v>
      </c>
      <c r="S31" s="105" t="s">
        <v>13</v>
      </c>
      <c r="T31" s="105" t="s">
        <v>13</v>
      </c>
      <c r="U31" s="105" t="s">
        <v>13</v>
      </c>
      <c r="V31" s="105" t="s">
        <v>13</v>
      </c>
      <c r="W31" s="105" t="s">
        <v>13</v>
      </c>
      <c r="Y31" s="105" t="s">
        <v>13</v>
      </c>
      <c r="Z31" s="105" t="s">
        <v>13</v>
      </c>
      <c r="AA31" s="105" t="s">
        <v>13</v>
      </c>
      <c r="AB31" s="105" t="s">
        <v>13</v>
      </c>
    </row>
    <row r="32" spans="1:28" ht="15.6" customHeight="1" x14ac:dyDescent="0.3">
      <c r="A32" s="103">
        <v>1903</v>
      </c>
      <c r="B32" s="105" t="s">
        <v>13</v>
      </c>
      <c r="C32" s="105" t="s">
        <v>13</v>
      </c>
      <c r="D32" s="105" t="s">
        <v>13</v>
      </c>
      <c r="E32" s="105" t="s">
        <v>13</v>
      </c>
      <c r="F32" s="105" t="s">
        <v>13</v>
      </c>
      <c r="G32" s="108"/>
      <c r="H32" s="105" t="s">
        <v>13</v>
      </c>
      <c r="I32" s="105" t="s">
        <v>13</v>
      </c>
      <c r="J32" s="105" t="s">
        <v>13</v>
      </c>
      <c r="K32" s="105" t="s">
        <v>13</v>
      </c>
      <c r="L32" s="136"/>
      <c r="M32" s="105" t="s">
        <v>13</v>
      </c>
      <c r="N32" s="105" t="s">
        <v>13</v>
      </c>
      <c r="O32" s="105" t="s">
        <v>13</v>
      </c>
      <c r="P32" s="105" t="s">
        <v>13</v>
      </c>
      <c r="Q32" s="108"/>
      <c r="R32" s="105" t="s">
        <v>13</v>
      </c>
      <c r="S32" s="105" t="s">
        <v>13</v>
      </c>
      <c r="T32" s="105" t="s">
        <v>13</v>
      </c>
      <c r="U32" s="105" t="s">
        <v>13</v>
      </c>
      <c r="V32" s="105" t="s">
        <v>13</v>
      </c>
      <c r="W32" s="105" t="s">
        <v>13</v>
      </c>
      <c r="Y32" s="105" t="s">
        <v>13</v>
      </c>
      <c r="Z32" s="105" t="s">
        <v>13</v>
      </c>
      <c r="AA32" s="105" t="s">
        <v>13</v>
      </c>
      <c r="AB32" s="105" t="s">
        <v>13</v>
      </c>
    </row>
    <row r="33" spans="1:28" ht="15.6" customHeight="1" x14ac:dyDescent="0.3">
      <c r="A33" s="103">
        <v>1904</v>
      </c>
      <c r="B33" s="105" t="s">
        <v>13</v>
      </c>
      <c r="C33" s="105" t="s">
        <v>13</v>
      </c>
      <c r="D33" s="105" t="s">
        <v>13</v>
      </c>
      <c r="E33" s="105" t="s">
        <v>13</v>
      </c>
      <c r="F33" s="105" t="s">
        <v>13</v>
      </c>
      <c r="G33" s="108"/>
      <c r="H33" s="105" t="s">
        <v>13</v>
      </c>
      <c r="I33" s="105" t="s">
        <v>13</v>
      </c>
      <c r="J33" s="105" t="s">
        <v>13</v>
      </c>
      <c r="K33" s="105" t="s">
        <v>13</v>
      </c>
      <c r="L33" s="136"/>
      <c r="M33" s="105" t="s">
        <v>13</v>
      </c>
      <c r="N33" s="105" t="s">
        <v>13</v>
      </c>
      <c r="O33" s="105" t="s">
        <v>13</v>
      </c>
      <c r="P33" s="105" t="s">
        <v>13</v>
      </c>
      <c r="Q33" s="108"/>
      <c r="R33" s="105" t="s">
        <v>13</v>
      </c>
      <c r="S33" s="105" t="s">
        <v>13</v>
      </c>
      <c r="T33" s="105" t="s">
        <v>13</v>
      </c>
      <c r="U33" s="105" t="s">
        <v>13</v>
      </c>
      <c r="V33" s="105" t="s">
        <v>13</v>
      </c>
      <c r="W33" s="105" t="s">
        <v>13</v>
      </c>
      <c r="Y33" s="105" t="s">
        <v>13</v>
      </c>
      <c r="Z33" s="105" t="s">
        <v>13</v>
      </c>
      <c r="AA33" s="105" t="s">
        <v>13</v>
      </c>
      <c r="AB33" s="105" t="s">
        <v>13</v>
      </c>
    </row>
    <row r="34" spans="1:28" ht="15.6" customHeight="1" x14ac:dyDescent="0.3">
      <c r="A34" s="103">
        <v>1905</v>
      </c>
      <c r="B34" s="105" t="s">
        <v>13</v>
      </c>
      <c r="C34" s="105" t="s">
        <v>13</v>
      </c>
      <c r="D34" s="105" t="s">
        <v>13</v>
      </c>
      <c r="E34" s="105" t="s">
        <v>13</v>
      </c>
      <c r="F34" s="105" t="s">
        <v>13</v>
      </c>
      <c r="G34" s="108"/>
      <c r="H34" s="105" t="s">
        <v>13</v>
      </c>
      <c r="I34" s="105" t="s">
        <v>13</v>
      </c>
      <c r="J34" s="105" t="s">
        <v>13</v>
      </c>
      <c r="K34" s="105" t="s">
        <v>13</v>
      </c>
      <c r="L34" s="136"/>
      <c r="M34" s="105" t="s">
        <v>13</v>
      </c>
      <c r="N34" s="105" t="s">
        <v>13</v>
      </c>
      <c r="O34" s="105" t="s">
        <v>13</v>
      </c>
      <c r="P34" s="105" t="s">
        <v>13</v>
      </c>
      <c r="Q34" s="108"/>
      <c r="R34" s="105" t="s">
        <v>13</v>
      </c>
      <c r="S34" s="105" t="s">
        <v>13</v>
      </c>
      <c r="T34" s="105" t="s">
        <v>13</v>
      </c>
      <c r="U34" s="105" t="s">
        <v>13</v>
      </c>
      <c r="V34" s="105" t="s">
        <v>13</v>
      </c>
      <c r="W34" s="105" t="s">
        <v>13</v>
      </c>
      <c r="Y34" s="105" t="s">
        <v>13</v>
      </c>
      <c r="Z34" s="105" t="s">
        <v>13</v>
      </c>
      <c r="AA34" s="105" t="s">
        <v>13</v>
      </c>
      <c r="AB34" s="105" t="s">
        <v>13</v>
      </c>
    </row>
    <row r="35" spans="1:28" ht="15.6" customHeight="1" x14ac:dyDescent="0.3">
      <c r="A35" s="103">
        <v>1906</v>
      </c>
      <c r="B35" s="105" t="s">
        <v>13</v>
      </c>
      <c r="C35" s="105" t="s">
        <v>13</v>
      </c>
      <c r="D35" s="105" t="s">
        <v>13</v>
      </c>
      <c r="E35" s="105" t="s">
        <v>13</v>
      </c>
      <c r="F35" s="105" t="s">
        <v>13</v>
      </c>
      <c r="G35" s="108"/>
      <c r="H35" s="105" t="s">
        <v>13</v>
      </c>
      <c r="I35" s="105" t="s">
        <v>13</v>
      </c>
      <c r="J35" s="105" t="s">
        <v>13</v>
      </c>
      <c r="K35" s="105" t="s">
        <v>13</v>
      </c>
      <c r="L35" s="136"/>
      <c r="M35" s="105" t="s">
        <v>13</v>
      </c>
      <c r="N35" s="105" t="s">
        <v>13</v>
      </c>
      <c r="O35" s="105" t="s">
        <v>13</v>
      </c>
      <c r="P35" s="105" t="s">
        <v>13</v>
      </c>
      <c r="Q35" s="108"/>
      <c r="R35" s="105" t="s">
        <v>13</v>
      </c>
      <c r="S35" s="105" t="s">
        <v>13</v>
      </c>
      <c r="T35" s="105" t="s">
        <v>13</v>
      </c>
      <c r="U35" s="105" t="s">
        <v>13</v>
      </c>
      <c r="V35" s="105" t="s">
        <v>13</v>
      </c>
      <c r="W35" s="105" t="s">
        <v>13</v>
      </c>
      <c r="Y35" s="105" t="s">
        <v>13</v>
      </c>
      <c r="Z35" s="105" t="s">
        <v>13</v>
      </c>
      <c r="AA35" s="105" t="s">
        <v>13</v>
      </c>
      <c r="AB35" s="105" t="s">
        <v>13</v>
      </c>
    </row>
    <row r="36" spans="1:28" ht="15.6" customHeight="1" x14ac:dyDescent="0.3">
      <c r="A36" s="103">
        <v>1907</v>
      </c>
      <c r="B36" s="105" t="s">
        <v>13</v>
      </c>
      <c r="C36" s="105" t="s">
        <v>13</v>
      </c>
      <c r="D36" s="105" t="s">
        <v>13</v>
      </c>
      <c r="E36" s="105" t="s">
        <v>13</v>
      </c>
      <c r="F36" s="105" t="s">
        <v>13</v>
      </c>
      <c r="G36" s="108"/>
      <c r="H36" s="105" t="s">
        <v>13</v>
      </c>
      <c r="I36" s="105" t="s">
        <v>13</v>
      </c>
      <c r="J36" s="105" t="s">
        <v>13</v>
      </c>
      <c r="K36" s="105" t="s">
        <v>13</v>
      </c>
      <c r="L36" s="136"/>
      <c r="M36" s="105" t="s">
        <v>13</v>
      </c>
      <c r="N36" s="105" t="s">
        <v>13</v>
      </c>
      <c r="O36" s="105" t="s">
        <v>13</v>
      </c>
      <c r="P36" s="105" t="s">
        <v>13</v>
      </c>
      <c r="Q36" s="108"/>
      <c r="R36" s="105" t="s">
        <v>13</v>
      </c>
      <c r="S36" s="105" t="s">
        <v>13</v>
      </c>
      <c r="T36" s="105" t="s">
        <v>13</v>
      </c>
      <c r="U36" s="105" t="s">
        <v>13</v>
      </c>
      <c r="V36" s="105" t="s">
        <v>13</v>
      </c>
      <c r="W36" s="105" t="s">
        <v>13</v>
      </c>
      <c r="Y36" s="105" t="s">
        <v>13</v>
      </c>
      <c r="Z36" s="105" t="s">
        <v>13</v>
      </c>
      <c r="AA36" s="105" t="s">
        <v>13</v>
      </c>
      <c r="AB36" s="105" t="s">
        <v>13</v>
      </c>
    </row>
    <row r="37" spans="1:28" ht="15.6" customHeight="1" x14ac:dyDescent="0.3">
      <c r="A37" s="103">
        <v>1908</v>
      </c>
      <c r="B37" s="105" t="s">
        <v>13</v>
      </c>
      <c r="C37" s="105" t="s">
        <v>13</v>
      </c>
      <c r="D37" s="105" t="s">
        <v>13</v>
      </c>
      <c r="E37" s="105" t="s">
        <v>13</v>
      </c>
      <c r="F37" s="105" t="s">
        <v>13</v>
      </c>
      <c r="G37" s="108"/>
      <c r="H37" s="105" t="s">
        <v>13</v>
      </c>
      <c r="I37" s="105" t="s">
        <v>13</v>
      </c>
      <c r="J37" s="105" t="s">
        <v>13</v>
      </c>
      <c r="K37" s="105" t="s">
        <v>13</v>
      </c>
      <c r="L37" s="136"/>
      <c r="M37" s="105" t="s">
        <v>13</v>
      </c>
      <c r="N37" s="105" t="s">
        <v>13</v>
      </c>
      <c r="O37" s="105" t="s">
        <v>13</v>
      </c>
      <c r="P37" s="105" t="s">
        <v>13</v>
      </c>
      <c r="Q37" s="108"/>
      <c r="R37" s="105" t="s">
        <v>13</v>
      </c>
      <c r="S37" s="105" t="s">
        <v>13</v>
      </c>
      <c r="T37" s="105" t="s">
        <v>13</v>
      </c>
      <c r="U37" s="105" t="s">
        <v>13</v>
      </c>
      <c r="V37" s="105" t="s">
        <v>13</v>
      </c>
      <c r="W37" s="105" t="s">
        <v>13</v>
      </c>
      <c r="Y37" s="105" t="s">
        <v>13</v>
      </c>
      <c r="Z37" s="105" t="s">
        <v>13</v>
      </c>
      <c r="AA37" s="105" t="s">
        <v>13</v>
      </c>
      <c r="AB37" s="105" t="s">
        <v>13</v>
      </c>
    </row>
    <row r="38" spans="1:28" ht="15.6" customHeight="1" x14ac:dyDescent="0.3">
      <c r="A38" s="103">
        <v>1909</v>
      </c>
      <c r="B38" s="105" t="s">
        <v>13</v>
      </c>
      <c r="C38" s="105" t="s">
        <v>13</v>
      </c>
      <c r="D38" s="105" t="s">
        <v>13</v>
      </c>
      <c r="E38" s="105" t="s">
        <v>13</v>
      </c>
      <c r="F38" s="105" t="s">
        <v>13</v>
      </c>
      <c r="G38" s="108"/>
      <c r="H38" s="105" t="s">
        <v>13</v>
      </c>
      <c r="I38" s="105" t="s">
        <v>13</v>
      </c>
      <c r="J38" s="105" t="s">
        <v>13</v>
      </c>
      <c r="K38" s="105" t="s">
        <v>13</v>
      </c>
      <c r="L38" s="136"/>
      <c r="M38" s="105" t="s">
        <v>13</v>
      </c>
      <c r="N38" s="105" t="s">
        <v>13</v>
      </c>
      <c r="O38" s="105" t="s">
        <v>13</v>
      </c>
      <c r="P38" s="105" t="s">
        <v>13</v>
      </c>
      <c r="Q38" s="108"/>
      <c r="R38" s="105" t="s">
        <v>13</v>
      </c>
      <c r="S38" s="105" t="s">
        <v>13</v>
      </c>
      <c r="T38" s="105" t="s">
        <v>13</v>
      </c>
      <c r="U38" s="105" t="s">
        <v>13</v>
      </c>
      <c r="V38" s="105" t="s">
        <v>13</v>
      </c>
      <c r="W38" s="105" t="s">
        <v>13</v>
      </c>
      <c r="Y38" s="138" t="s">
        <v>13</v>
      </c>
      <c r="Z38" s="138" t="s">
        <v>13</v>
      </c>
      <c r="AA38" s="138" t="s">
        <v>13</v>
      </c>
      <c r="AB38" s="138" t="s">
        <v>13</v>
      </c>
    </row>
    <row r="39" spans="1:28" ht="15.6" customHeight="1" x14ac:dyDescent="0.3">
      <c r="A39" s="103">
        <v>1910</v>
      </c>
      <c r="B39" s="105" t="s">
        <v>13</v>
      </c>
      <c r="C39" s="105" t="s">
        <v>13</v>
      </c>
      <c r="D39" s="105" t="s">
        <v>13</v>
      </c>
      <c r="E39" s="105" t="s">
        <v>13</v>
      </c>
      <c r="F39" s="105" t="s">
        <v>13</v>
      </c>
      <c r="G39" s="108"/>
      <c r="H39" s="105" t="s">
        <v>13</v>
      </c>
      <c r="I39" s="105" t="s">
        <v>13</v>
      </c>
      <c r="J39" s="105" t="s">
        <v>13</v>
      </c>
      <c r="K39" s="105" t="s">
        <v>13</v>
      </c>
      <c r="L39" s="136"/>
      <c r="M39" s="105" t="s">
        <v>13</v>
      </c>
      <c r="N39" s="105" t="s">
        <v>13</v>
      </c>
      <c r="O39" s="105" t="s">
        <v>13</v>
      </c>
      <c r="P39" s="105" t="s">
        <v>13</v>
      </c>
      <c r="Q39" s="108"/>
      <c r="R39" s="105" t="s">
        <v>13</v>
      </c>
      <c r="S39" s="105" t="s">
        <v>13</v>
      </c>
      <c r="T39" s="105" t="s">
        <v>13</v>
      </c>
      <c r="U39" s="105" t="s">
        <v>13</v>
      </c>
      <c r="V39" s="105" t="s">
        <v>13</v>
      </c>
      <c r="W39" s="105" t="s">
        <v>13</v>
      </c>
      <c r="Y39" s="138" t="s">
        <v>13</v>
      </c>
      <c r="Z39" s="138" t="s">
        <v>13</v>
      </c>
      <c r="AA39" s="138" t="s">
        <v>13</v>
      </c>
      <c r="AB39" s="138" t="s">
        <v>13</v>
      </c>
    </row>
    <row r="40" spans="1:28" ht="15.6" customHeight="1" x14ac:dyDescent="0.3">
      <c r="A40" s="103">
        <v>1911</v>
      </c>
      <c r="B40" s="105" t="s">
        <v>13</v>
      </c>
      <c r="C40" s="105" t="s">
        <v>13</v>
      </c>
      <c r="D40" s="105" t="s">
        <v>13</v>
      </c>
      <c r="E40" s="105" t="s">
        <v>13</v>
      </c>
      <c r="F40" s="105" t="s">
        <v>13</v>
      </c>
      <c r="G40" s="108"/>
      <c r="H40" s="105" t="s">
        <v>13</v>
      </c>
      <c r="I40" s="105" t="s">
        <v>13</v>
      </c>
      <c r="J40" s="105" t="s">
        <v>13</v>
      </c>
      <c r="K40" s="105" t="s">
        <v>13</v>
      </c>
      <c r="L40" s="136"/>
      <c r="M40" s="105" t="s">
        <v>13</v>
      </c>
      <c r="N40" s="105" t="s">
        <v>13</v>
      </c>
      <c r="O40" s="105" t="s">
        <v>13</v>
      </c>
      <c r="P40" s="105" t="s">
        <v>13</v>
      </c>
      <c r="Q40" s="108"/>
      <c r="R40" s="105" t="s">
        <v>13</v>
      </c>
      <c r="S40" s="105" t="s">
        <v>13</v>
      </c>
      <c r="T40" s="105" t="s">
        <v>13</v>
      </c>
      <c r="U40" s="105" t="s">
        <v>13</v>
      </c>
      <c r="V40" s="105" t="s">
        <v>13</v>
      </c>
      <c r="W40" s="105" t="s">
        <v>13</v>
      </c>
      <c r="Y40" s="138" t="s">
        <v>13</v>
      </c>
      <c r="Z40" s="138" t="s">
        <v>13</v>
      </c>
      <c r="AA40" s="138" t="s">
        <v>13</v>
      </c>
      <c r="AB40" s="138" t="s">
        <v>13</v>
      </c>
    </row>
    <row r="41" spans="1:28" ht="15.6" customHeight="1" x14ac:dyDescent="0.3">
      <c r="A41" s="103">
        <v>1912</v>
      </c>
      <c r="B41" s="105" t="s">
        <v>13</v>
      </c>
      <c r="C41" s="105" t="s">
        <v>13</v>
      </c>
      <c r="D41" s="105" t="s">
        <v>13</v>
      </c>
      <c r="E41" s="105" t="s">
        <v>13</v>
      </c>
      <c r="F41" s="105" t="s">
        <v>13</v>
      </c>
      <c r="G41" s="108"/>
      <c r="H41" s="105" t="s">
        <v>13</v>
      </c>
      <c r="I41" s="105" t="s">
        <v>13</v>
      </c>
      <c r="J41" s="105" t="s">
        <v>13</v>
      </c>
      <c r="K41" s="105" t="s">
        <v>13</v>
      </c>
      <c r="L41" s="136"/>
      <c r="M41" s="105" t="s">
        <v>13</v>
      </c>
      <c r="N41" s="105" t="s">
        <v>13</v>
      </c>
      <c r="O41" s="105" t="s">
        <v>13</v>
      </c>
      <c r="P41" s="105" t="s">
        <v>13</v>
      </c>
      <c r="Q41" s="108"/>
      <c r="R41" s="105" t="s">
        <v>13</v>
      </c>
      <c r="S41" s="105" t="s">
        <v>13</v>
      </c>
      <c r="T41" s="105" t="s">
        <v>13</v>
      </c>
      <c r="U41" s="105" t="s">
        <v>13</v>
      </c>
      <c r="V41" s="105" t="s">
        <v>13</v>
      </c>
      <c r="W41" s="105" t="s">
        <v>13</v>
      </c>
      <c r="Y41" s="138" t="s">
        <v>13</v>
      </c>
      <c r="Z41" s="138" t="s">
        <v>13</v>
      </c>
      <c r="AA41" s="138" t="s">
        <v>13</v>
      </c>
      <c r="AB41" s="138" t="s">
        <v>13</v>
      </c>
    </row>
    <row r="42" spans="1:28" ht="15.6" customHeight="1" x14ac:dyDescent="0.3">
      <c r="A42" s="103">
        <v>1913</v>
      </c>
      <c r="B42" s="105" t="s">
        <v>13</v>
      </c>
      <c r="C42" s="105" t="s">
        <v>13</v>
      </c>
      <c r="D42" s="105" t="s">
        <v>13</v>
      </c>
      <c r="E42" s="105" t="s">
        <v>13</v>
      </c>
      <c r="F42" s="105" t="s">
        <v>13</v>
      </c>
      <c r="G42" s="108"/>
      <c r="H42" s="105" t="s">
        <v>13</v>
      </c>
      <c r="I42" s="105" t="s">
        <v>13</v>
      </c>
      <c r="J42" s="105" t="s">
        <v>13</v>
      </c>
      <c r="K42" s="105" t="s">
        <v>13</v>
      </c>
      <c r="L42" s="136"/>
      <c r="M42" s="105" t="s">
        <v>13</v>
      </c>
      <c r="N42" s="105" t="s">
        <v>13</v>
      </c>
      <c r="O42" s="105" t="s">
        <v>13</v>
      </c>
      <c r="P42" s="105" t="s">
        <v>13</v>
      </c>
      <c r="Q42" s="108"/>
      <c r="R42" s="105" t="s">
        <v>13</v>
      </c>
      <c r="S42" s="105" t="s">
        <v>13</v>
      </c>
      <c r="T42" s="105" t="s">
        <v>13</v>
      </c>
      <c r="U42" s="105" t="s">
        <v>13</v>
      </c>
      <c r="V42" s="105" t="s">
        <v>13</v>
      </c>
      <c r="W42" s="105" t="s">
        <v>13</v>
      </c>
      <c r="Y42" s="138" t="s">
        <v>13</v>
      </c>
      <c r="Z42" s="138" t="s">
        <v>13</v>
      </c>
      <c r="AA42" s="138" t="s">
        <v>13</v>
      </c>
      <c r="AB42" s="138" t="s">
        <v>13</v>
      </c>
    </row>
    <row r="43" spans="1:28" ht="15.6" customHeight="1" x14ac:dyDescent="0.3">
      <c r="A43" s="103">
        <v>1914</v>
      </c>
      <c r="B43" s="105" t="s">
        <v>13</v>
      </c>
      <c r="C43" s="105" t="s">
        <v>13</v>
      </c>
      <c r="D43" s="105" t="s">
        <v>13</v>
      </c>
      <c r="E43" s="105" t="s">
        <v>13</v>
      </c>
      <c r="F43" s="105" t="s">
        <v>13</v>
      </c>
      <c r="G43" s="108"/>
      <c r="H43" s="105" t="s">
        <v>13</v>
      </c>
      <c r="I43" s="105" t="s">
        <v>13</v>
      </c>
      <c r="J43" s="105" t="s">
        <v>13</v>
      </c>
      <c r="K43" s="105" t="s">
        <v>13</v>
      </c>
      <c r="L43" s="136"/>
      <c r="M43" s="105" t="s">
        <v>13</v>
      </c>
      <c r="N43" s="105" t="s">
        <v>13</v>
      </c>
      <c r="O43" s="105" t="s">
        <v>13</v>
      </c>
      <c r="P43" s="105" t="s">
        <v>13</v>
      </c>
      <c r="Q43" s="108"/>
      <c r="R43" s="105" t="s">
        <v>13</v>
      </c>
      <c r="S43" s="105" t="s">
        <v>13</v>
      </c>
      <c r="T43" s="105" t="s">
        <v>13</v>
      </c>
      <c r="U43" s="105" t="s">
        <v>13</v>
      </c>
      <c r="V43" s="105" t="s">
        <v>13</v>
      </c>
      <c r="W43" s="105" t="s">
        <v>13</v>
      </c>
      <c r="Y43" s="138" t="s">
        <v>13</v>
      </c>
      <c r="Z43" s="138" t="s">
        <v>13</v>
      </c>
      <c r="AA43" s="138" t="s">
        <v>13</v>
      </c>
      <c r="AB43" s="138" t="s">
        <v>13</v>
      </c>
    </row>
    <row r="44" spans="1:28" ht="15.6" customHeight="1" x14ac:dyDescent="0.3">
      <c r="A44" s="103">
        <v>1915</v>
      </c>
      <c r="B44" s="105" t="s">
        <v>13</v>
      </c>
      <c r="C44" s="105" t="s">
        <v>13</v>
      </c>
      <c r="D44" s="105" t="s">
        <v>13</v>
      </c>
      <c r="E44" s="105" t="s">
        <v>13</v>
      </c>
      <c r="F44" s="105" t="s">
        <v>13</v>
      </c>
      <c r="G44" s="108"/>
      <c r="H44" s="105" t="s">
        <v>13</v>
      </c>
      <c r="I44" s="105" t="s">
        <v>13</v>
      </c>
      <c r="J44" s="105" t="s">
        <v>13</v>
      </c>
      <c r="K44" s="105" t="s">
        <v>13</v>
      </c>
      <c r="L44" s="136"/>
      <c r="M44" s="105" t="s">
        <v>13</v>
      </c>
      <c r="N44" s="105" t="s">
        <v>13</v>
      </c>
      <c r="O44" s="105" t="s">
        <v>13</v>
      </c>
      <c r="P44" s="105" t="s">
        <v>13</v>
      </c>
      <c r="Q44" s="108"/>
      <c r="R44" s="105" t="s">
        <v>13</v>
      </c>
      <c r="S44" s="105" t="s">
        <v>13</v>
      </c>
      <c r="T44" s="105" t="s">
        <v>13</v>
      </c>
      <c r="U44" s="105" t="s">
        <v>13</v>
      </c>
      <c r="V44" s="105" t="s">
        <v>13</v>
      </c>
      <c r="W44" s="105" t="s">
        <v>13</v>
      </c>
      <c r="Y44" s="138" t="s">
        <v>13</v>
      </c>
      <c r="Z44" s="138" t="s">
        <v>13</v>
      </c>
      <c r="AA44" s="138" t="s">
        <v>13</v>
      </c>
      <c r="AB44" s="138" t="s">
        <v>13</v>
      </c>
    </row>
    <row r="45" spans="1:28" ht="15.6" customHeight="1" x14ac:dyDescent="0.3">
      <c r="A45" s="103">
        <v>1916</v>
      </c>
      <c r="B45" s="105" t="s">
        <v>13</v>
      </c>
      <c r="C45" s="105" t="s">
        <v>13</v>
      </c>
      <c r="D45" s="105" t="s">
        <v>13</v>
      </c>
      <c r="E45" s="105" t="s">
        <v>13</v>
      </c>
      <c r="F45" s="105" t="s">
        <v>13</v>
      </c>
      <c r="G45" s="108"/>
      <c r="H45" s="105" t="s">
        <v>13</v>
      </c>
      <c r="I45" s="105" t="s">
        <v>13</v>
      </c>
      <c r="J45" s="105" t="s">
        <v>13</v>
      </c>
      <c r="K45" s="105" t="s">
        <v>13</v>
      </c>
      <c r="L45" s="136"/>
      <c r="M45" s="105" t="s">
        <v>13</v>
      </c>
      <c r="N45" s="105" t="s">
        <v>13</v>
      </c>
      <c r="O45" s="105" t="s">
        <v>13</v>
      </c>
      <c r="P45" s="105" t="s">
        <v>13</v>
      </c>
      <c r="Q45" s="108"/>
      <c r="R45" s="105" t="s">
        <v>13</v>
      </c>
      <c r="S45" s="105" t="s">
        <v>13</v>
      </c>
      <c r="T45" s="105" t="s">
        <v>13</v>
      </c>
      <c r="U45" s="105" t="s">
        <v>13</v>
      </c>
      <c r="V45" s="105" t="s">
        <v>13</v>
      </c>
      <c r="W45" s="105" t="s">
        <v>13</v>
      </c>
      <c r="Y45" s="138" t="s">
        <v>13</v>
      </c>
      <c r="Z45" s="138" t="s">
        <v>13</v>
      </c>
      <c r="AA45" s="138" t="s">
        <v>13</v>
      </c>
      <c r="AB45" s="138" t="s">
        <v>13</v>
      </c>
    </row>
    <row r="46" spans="1:28" ht="15.6" customHeight="1" x14ac:dyDescent="0.3">
      <c r="A46" s="103">
        <v>1917</v>
      </c>
      <c r="B46" s="105" t="s">
        <v>13</v>
      </c>
      <c r="C46" s="105" t="s">
        <v>13</v>
      </c>
      <c r="D46" s="105" t="s">
        <v>13</v>
      </c>
      <c r="E46" s="105" t="s">
        <v>13</v>
      </c>
      <c r="F46" s="105" t="s">
        <v>13</v>
      </c>
      <c r="G46" s="108"/>
      <c r="H46" s="105" t="s">
        <v>13</v>
      </c>
      <c r="I46" s="105" t="s">
        <v>13</v>
      </c>
      <c r="J46" s="105" t="s">
        <v>13</v>
      </c>
      <c r="K46" s="105" t="s">
        <v>13</v>
      </c>
      <c r="L46" s="136"/>
      <c r="M46" s="105" t="s">
        <v>13</v>
      </c>
      <c r="N46" s="105" t="s">
        <v>13</v>
      </c>
      <c r="O46" s="105" t="s">
        <v>13</v>
      </c>
      <c r="P46" s="105" t="s">
        <v>13</v>
      </c>
      <c r="Q46" s="108"/>
      <c r="R46" s="105" t="s">
        <v>13</v>
      </c>
      <c r="S46" s="105" t="s">
        <v>13</v>
      </c>
      <c r="T46" s="105" t="s">
        <v>13</v>
      </c>
      <c r="U46" s="105" t="s">
        <v>13</v>
      </c>
      <c r="V46" s="105" t="s">
        <v>13</v>
      </c>
      <c r="W46" s="105" t="s">
        <v>13</v>
      </c>
      <c r="Y46" s="138" t="s">
        <v>13</v>
      </c>
      <c r="Z46" s="138" t="s">
        <v>13</v>
      </c>
      <c r="AA46" s="138" t="s">
        <v>13</v>
      </c>
      <c r="AB46" s="138" t="s">
        <v>13</v>
      </c>
    </row>
    <row r="47" spans="1:28" ht="15.6" customHeight="1" x14ac:dyDescent="0.3">
      <c r="A47" s="103">
        <v>1918</v>
      </c>
      <c r="B47" s="105" t="s">
        <v>13</v>
      </c>
      <c r="C47" s="105" t="s">
        <v>13</v>
      </c>
      <c r="D47" s="105" t="s">
        <v>13</v>
      </c>
      <c r="E47" s="105" t="s">
        <v>13</v>
      </c>
      <c r="F47" s="105" t="s">
        <v>13</v>
      </c>
      <c r="G47" s="108"/>
      <c r="H47" s="105" t="s">
        <v>13</v>
      </c>
      <c r="I47" s="105" t="s">
        <v>13</v>
      </c>
      <c r="J47" s="105" t="s">
        <v>13</v>
      </c>
      <c r="K47" s="105" t="s">
        <v>13</v>
      </c>
      <c r="L47" s="136"/>
      <c r="M47" s="105" t="s">
        <v>13</v>
      </c>
      <c r="N47" s="105" t="s">
        <v>13</v>
      </c>
      <c r="O47" s="105" t="s">
        <v>13</v>
      </c>
      <c r="P47" s="105" t="s">
        <v>13</v>
      </c>
      <c r="Q47" s="108"/>
      <c r="R47" s="105" t="s">
        <v>13</v>
      </c>
      <c r="S47" s="105" t="s">
        <v>13</v>
      </c>
      <c r="T47" s="105" t="s">
        <v>13</v>
      </c>
      <c r="U47" s="105" t="s">
        <v>13</v>
      </c>
      <c r="V47" s="105" t="s">
        <v>13</v>
      </c>
      <c r="W47" s="105" t="s">
        <v>13</v>
      </c>
      <c r="Y47" s="138" t="s">
        <v>13</v>
      </c>
      <c r="Z47" s="138" t="s">
        <v>13</v>
      </c>
      <c r="AA47" s="138" t="s">
        <v>13</v>
      </c>
      <c r="AB47" s="138" t="s">
        <v>13</v>
      </c>
    </row>
    <row r="48" spans="1:28" ht="15.6" customHeight="1" x14ac:dyDescent="0.3">
      <c r="A48" s="103">
        <v>1919</v>
      </c>
      <c r="B48" s="105" t="s">
        <v>13</v>
      </c>
      <c r="C48" s="105" t="s">
        <v>13</v>
      </c>
      <c r="D48" s="105" t="s">
        <v>13</v>
      </c>
      <c r="E48" s="105" t="s">
        <v>13</v>
      </c>
      <c r="F48" s="105" t="s">
        <v>13</v>
      </c>
      <c r="G48" s="108"/>
      <c r="H48" s="105" t="s">
        <v>13</v>
      </c>
      <c r="I48" s="105" t="s">
        <v>13</v>
      </c>
      <c r="J48" s="105" t="s">
        <v>13</v>
      </c>
      <c r="K48" s="105" t="s">
        <v>13</v>
      </c>
      <c r="L48" s="136"/>
      <c r="M48" s="105" t="s">
        <v>13</v>
      </c>
      <c r="N48" s="105" t="s">
        <v>13</v>
      </c>
      <c r="O48" s="105" t="s">
        <v>13</v>
      </c>
      <c r="P48" s="105" t="s">
        <v>13</v>
      </c>
      <c r="Q48" s="108"/>
      <c r="R48" s="105" t="s">
        <v>13</v>
      </c>
      <c r="S48" s="105" t="s">
        <v>13</v>
      </c>
      <c r="T48" s="105" t="s">
        <v>13</v>
      </c>
      <c r="U48" s="105" t="s">
        <v>13</v>
      </c>
      <c r="V48" s="105" t="s">
        <v>13</v>
      </c>
      <c r="W48" s="105" t="s">
        <v>13</v>
      </c>
      <c r="Y48" s="138" t="s">
        <v>13</v>
      </c>
      <c r="Z48" s="138" t="s">
        <v>13</v>
      </c>
      <c r="AA48" s="138" t="s">
        <v>13</v>
      </c>
      <c r="AB48" s="138" t="s">
        <v>13</v>
      </c>
    </row>
    <row r="49" spans="1:28" ht="15.6" customHeight="1" x14ac:dyDescent="0.3">
      <c r="A49" s="103">
        <v>1920</v>
      </c>
      <c r="B49" s="105" t="s">
        <v>13</v>
      </c>
      <c r="C49" s="105" t="s">
        <v>13</v>
      </c>
      <c r="D49" s="105" t="s">
        <v>13</v>
      </c>
      <c r="E49" s="105" t="s">
        <v>13</v>
      </c>
      <c r="F49" s="105" t="s">
        <v>13</v>
      </c>
      <c r="G49" s="108"/>
      <c r="H49" s="105" t="s">
        <v>13</v>
      </c>
      <c r="I49" s="105" t="s">
        <v>13</v>
      </c>
      <c r="J49" s="105" t="s">
        <v>13</v>
      </c>
      <c r="K49" s="105" t="s">
        <v>13</v>
      </c>
      <c r="L49" s="136"/>
      <c r="M49" s="105" t="s">
        <v>13</v>
      </c>
      <c r="N49" s="105" t="s">
        <v>13</v>
      </c>
      <c r="O49" s="105" t="s">
        <v>13</v>
      </c>
      <c r="P49" s="105" t="s">
        <v>13</v>
      </c>
      <c r="Q49" s="108"/>
      <c r="R49" s="105" t="s">
        <v>13</v>
      </c>
      <c r="S49" s="105" t="s">
        <v>13</v>
      </c>
      <c r="T49" s="105" t="s">
        <v>13</v>
      </c>
      <c r="U49" s="105" t="s">
        <v>13</v>
      </c>
      <c r="V49" s="105" t="s">
        <v>13</v>
      </c>
      <c r="W49" s="105" t="s">
        <v>13</v>
      </c>
      <c r="Y49" s="138" t="s">
        <v>13</v>
      </c>
      <c r="Z49" s="138" t="s">
        <v>13</v>
      </c>
      <c r="AA49" s="138" t="s">
        <v>13</v>
      </c>
      <c r="AB49" s="138" t="s">
        <v>13</v>
      </c>
    </row>
    <row r="50" spans="1:28" ht="15.6" customHeight="1" x14ac:dyDescent="0.3">
      <c r="A50" s="103">
        <v>1921</v>
      </c>
      <c r="B50" s="105" t="s">
        <v>13</v>
      </c>
      <c r="C50" s="105" t="s">
        <v>13</v>
      </c>
      <c r="D50" s="105" t="s">
        <v>13</v>
      </c>
      <c r="E50" s="105" t="s">
        <v>13</v>
      </c>
      <c r="F50" s="105" t="s">
        <v>13</v>
      </c>
      <c r="G50" s="108"/>
      <c r="H50" s="105" t="s">
        <v>13</v>
      </c>
      <c r="I50" s="105" t="s">
        <v>13</v>
      </c>
      <c r="J50" s="105" t="s">
        <v>13</v>
      </c>
      <c r="K50" s="105" t="s">
        <v>13</v>
      </c>
      <c r="L50" s="136"/>
      <c r="M50" s="105" t="s">
        <v>13</v>
      </c>
      <c r="N50" s="105" t="s">
        <v>13</v>
      </c>
      <c r="O50" s="105" t="s">
        <v>13</v>
      </c>
      <c r="P50" s="105" t="s">
        <v>13</v>
      </c>
      <c r="Q50" s="108"/>
      <c r="R50" s="105" t="s">
        <v>13</v>
      </c>
      <c r="S50" s="105" t="s">
        <v>13</v>
      </c>
      <c r="T50" s="105" t="s">
        <v>13</v>
      </c>
      <c r="U50" s="105" t="s">
        <v>13</v>
      </c>
      <c r="V50" s="105" t="s">
        <v>13</v>
      </c>
      <c r="W50" s="105" t="s">
        <v>13</v>
      </c>
      <c r="Y50" s="138" t="s">
        <v>13</v>
      </c>
      <c r="Z50" s="138" t="s">
        <v>13</v>
      </c>
      <c r="AA50" s="138" t="s">
        <v>13</v>
      </c>
      <c r="AB50" s="138" t="s">
        <v>13</v>
      </c>
    </row>
    <row r="51" spans="1:28" ht="15.6" customHeight="1" x14ac:dyDescent="0.3">
      <c r="A51" s="103">
        <v>1922</v>
      </c>
      <c r="B51" s="105" t="s">
        <v>13</v>
      </c>
      <c r="C51" s="105" t="s">
        <v>13</v>
      </c>
      <c r="D51" s="105" t="s">
        <v>13</v>
      </c>
      <c r="E51" s="105" t="s">
        <v>13</v>
      </c>
      <c r="F51" s="105" t="s">
        <v>13</v>
      </c>
      <c r="G51" s="108"/>
      <c r="H51" s="105" t="s">
        <v>13</v>
      </c>
      <c r="I51" s="105" t="s">
        <v>13</v>
      </c>
      <c r="J51" s="105" t="s">
        <v>13</v>
      </c>
      <c r="K51" s="105" t="s">
        <v>13</v>
      </c>
      <c r="L51" s="136"/>
      <c r="M51" s="105" t="s">
        <v>13</v>
      </c>
      <c r="N51" s="105" t="s">
        <v>13</v>
      </c>
      <c r="O51" s="105" t="s">
        <v>13</v>
      </c>
      <c r="P51" s="105" t="s">
        <v>13</v>
      </c>
      <c r="Q51" s="108"/>
      <c r="R51" s="105" t="s">
        <v>13</v>
      </c>
      <c r="S51" s="105" t="s">
        <v>13</v>
      </c>
      <c r="T51" s="105" t="s">
        <v>13</v>
      </c>
      <c r="U51" s="105" t="s">
        <v>13</v>
      </c>
      <c r="V51" s="105" t="s">
        <v>13</v>
      </c>
      <c r="W51" s="105" t="s">
        <v>13</v>
      </c>
      <c r="Y51" s="138" t="s">
        <v>13</v>
      </c>
      <c r="Z51" s="138" t="s">
        <v>13</v>
      </c>
      <c r="AA51" s="138" t="s">
        <v>13</v>
      </c>
      <c r="AB51" s="138" t="s">
        <v>13</v>
      </c>
    </row>
    <row r="52" spans="1:28" ht="15.6" customHeight="1" x14ac:dyDescent="0.3">
      <c r="A52" s="103">
        <v>1923</v>
      </c>
      <c r="B52" s="105" t="s">
        <v>13</v>
      </c>
      <c r="C52" s="105" t="s">
        <v>13</v>
      </c>
      <c r="D52" s="105" t="s">
        <v>13</v>
      </c>
      <c r="E52" s="105" t="s">
        <v>13</v>
      </c>
      <c r="F52" s="105" t="s">
        <v>13</v>
      </c>
      <c r="G52" s="108"/>
      <c r="H52" s="105" t="s">
        <v>13</v>
      </c>
      <c r="I52" s="105" t="s">
        <v>13</v>
      </c>
      <c r="J52" s="105" t="s">
        <v>13</v>
      </c>
      <c r="K52" s="105" t="s">
        <v>13</v>
      </c>
      <c r="L52" s="136"/>
      <c r="M52" s="105" t="s">
        <v>13</v>
      </c>
      <c r="N52" s="105" t="s">
        <v>13</v>
      </c>
      <c r="O52" s="105" t="s">
        <v>13</v>
      </c>
      <c r="P52" s="105" t="s">
        <v>13</v>
      </c>
      <c r="Q52" s="108"/>
      <c r="R52" s="105" t="s">
        <v>13</v>
      </c>
      <c r="S52" s="105" t="s">
        <v>13</v>
      </c>
      <c r="T52" s="105" t="s">
        <v>13</v>
      </c>
      <c r="U52" s="105" t="s">
        <v>13</v>
      </c>
      <c r="V52" s="105" t="s">
        <v>13</v>
      </c>
      <c r="W52" s="105" t="s">
        <v>13</v>
      </c>
      <c r="Y52" s="138" t="s">
        <v>13</v>
      </c>
      <c r="Z52" s="138" t="s">
        <v>13</v>
      </c>
      <c r="AA52" s="138" t="s">
        <v>13</v>
      </c>
      <c r="AB52" s="138" t="s">
        <v>13</v>
      </c>
    </row>
    <row r="53" spans="1:28" ht="15.6" customHeight="1" x14ac:dyDescent="0.3">
      <c r="A53" s="103">
        <v>1924</v>
      </c>
      <c r="B53" s="105" t="s">
        <v>13</v>
      </c>
      <c r="C53" s="105" t="s">
        <v>13</v>
      </c>
      <c r="D53" s="105" t="s">
        <v>13</v>
      </c>
      <c r="E53" s="105" t="s">
        <v>13</v>
      </c>
      <c r="F53" s="105" t="s">
        <v>13</v>
      </c>
      <c r="G53" s="108"/>
      <c r="H53" s="105" t="s">
        <v>13</v>
      </c>
      <c r="I53" s="105" t="s">
        <v>13</v>
      </c>
      <c r="J53" s="105" t="s">
        <v>13</v>
      </c>
      <c r="K53" s="105" t="s">
        <v>13</v>
      </c>
      <c r="L53" s="136"/>
      <c r="M53" s="105" t="s">
        <v>13</v>
      </c>
      <c r="N53" s="105" t="s">
        <v>13</v>
      </c>
      <c r="O53" s="105" t="s">
        <v>13</v>
      </c>
      <c r="P53" s="105" t="s">
        <v>13</v>
      </c>
      <c r="Q53" s="108"/>
      <c r="R53" s="105" t="s">
        <v>13</v>
      </c>
      <c r="S53" s="105" t="s">
        <v>13</v>
      </c>
      <c r="T53" s="105" t="s">
        <v>13</v>
      </c>
      <c r="U53" s="105" t="s">
        <v>13</v>
      </c>
      <c r="V53" s="105" t="s">
        <v>13</v>
      </c>
      <c r="W53" s="105" t="s">
        <v>13</v>
      </c>
      <c r="Y53" s="138" t="s">
        <v>13</v>
      </c>
      <c r="Z53" s="138" t="s">
        <v>13</v>
      </c>
      <c r="AA53" s="138" t="s">
        <v>13</v>
      </c>
      <c r="AB53" s="138" t="s">
        <v>13</v>
      </c>
    </row>
    <row r="54" spans="1:28" x14ac:dyDescent="0.3">
      <c r="A54" s="103">
        <v>1925</v>
      </c>
      <c r="B54" s="137">
        <v>300</v>
      </c>
      <c r="C54" s="137">
        <v>100</v>
      </c>
      <c r="D54" s="137">
        <v>0</v>
      </c>
      <c r="E54" s="137">
        <f>B54+C54</f>
        <v>400</v>
      </c>
      <c r="F54" s="137">
        <v>400</v>
      </c>
      <c r="G54" s="137"/>
      <c r="H54" s="138" t="s">
        <v>13</v>
      </c>
      <c r="I54" s="138" t="s">
        <v>13</v>
      </c>
      <c r="J54" s="138" t="s">
        <v>13</v>
      </c>
      <c r="K54" s="137">
        <v>400</v>
      </c>
      <c r="L54" s="49"/>
      <c r="M54" s="138" t="s">
        <v>13</v>
      </c>
      <c r="N54" s="138" t="s">
        <v>13</v>
      </c>
      <c r="O54" s="138" t="s">
        <v>13</v>
      </c>
      <c r="P54" s="137">
        <v>400</v>
      </c>
      <c r="Q54" s="137"/>
      <c r="R54" s="138" t="s">
        <v>13</v>
      </c>
      <c r="S54" s="138" t="s">
        <v>13</v>
      </c>
      <c r="T54" s="138" t="s">
        <v>13</v>
      </c>
      <c r="U54" s="138" t="s">
        <v>13</v>
      </c>
      <c r="V54" s="138" t="s">
        <v>13</v>
      </c>
      <c r="W54" s="137">
        <v>400</v>
      </c>
      <c r="Y54" s="138" t="s">
        <v>13</v>
      </c>
      <c r="Z54" s="138" t="s">
        <v>13</v>
      </c>
      <c r="AA54" s="138" t="s">
        <v>13</v>
      </c>
      <c r="AB54" s="138" t="s">
        <v>13</v>
      </c>
    </row>
    <row r="55" spans="1:28" x14ac:dyDescent="0.3">
      <c r="A55" s="103">
        <v>1926</v>
      </c>
      <c r="B55" s="137">
        <v>400</v>
      </c>
      <c r="C55" s="137">
        <v>100</v>
      </c>
      <c r="D55" s="137">
        <v>0</v>
      </c>
      <c r="E55" s="137">
        <f t="shared" ref="E55:E72" si="0">B55+C55</f>
        <v>500</v>
      </c>
      <c r="F55" s="137">
        <v>500</v>
      </c>
      <c r="G55" s="137"/>
      <c r="H55" s="138" t="s">
        <v>13</v>
      </c>
      <c r="I55" s="138" t="s">
        <v>13</v>
      </c>
      <c r="J55" s="138" t="s">
        <v>13</v>
      </c>
      <c r="K55" s="137">
        <v>500</v>
      </c>
      <c r="L55" s="49"/>
      <c r="M55" s="138" t="s">
        <v>13</v>
      </c>
      <c r="N55" s="138" t="s">
        <v>13</v>
      </c>
      <c r="O55" s="138" t="s">
        <v>13</v>
      </c>
      <c r="P55" s="137">
        <v>500</v>
      </c>
      <c r="Q55" s="137"/>
      <c r="R55" s="138" t="s">
        <v>13</v>
      </c>
      <c r="S55" s="138" t="s">
        <v>13</v>
      </c>
      <c r="T55" s="138" t="s">
        <v>13</v>
      </c>
      <c r="U55" s="138" t="s">
        <v>13</v>
      </c>
      <c r="V55" s="138" t="s">
        <v>13</v>
      </c>
      <c r="W55" s="137">
        <v>500</v>
      </c>
      <c r="Y55" s="138" t="s">
        <v>13</v>
      </c>
      <c r="Z55" s="138" t="s">
        <v>13</v>
      </c>
      <c r="AA55" s="138" t="s">
        <v>13</v>
      </c>
      <c r="AB55" s="138" t="s">
        <v>13</v>
      </c>
    </row>
    <row r="56" spans="1:28" x14ac:dyDescent="0.3">
      <c r="A56" s="103">
        <v>1927</v>
      </c>
      <c r="B56" s="137">
        <v>300</v>
      </c>
      <c r="C56" s="137">
        <v>100</v>
      </c>
      <c r="D56" s="137">
        <v>0</v>
      </c>
      <c r="E56" s="137">
        <f t="shared" si="0"/>
        <v>400</v>
      </c>
      <c r="F56" s="137">
        <v>400</v>
      </c>
      <c r="G56" s="137"/>
      <c r="H56" s="138" t="s">
        <v>13</v>
      </c>
      <c r="I56" s="138" t="s">
        <v>13</v>
      </c>
      <c r="J56" s="138" t="s">
        <v>13</v>
      </c>
      <c r="K56" s="137">
        <v>400</v>
      </c>
      <c r="L56" s="49"/>
      <c r="M56" s="138" t="s">
        <v>13</v>
      </c>
      <c r="N56" s="138" t="s">
        <v>13</v>
      </c>
      <c r="O56" s="138" t="s">
        <v>13</v>
      </c>
      <c r="P56" s="137">
        <v>400</v>
      </c>
      <c r="Q56" s="137"/>
      <c r="R56" s="138" t="s">
        <v>13</v>
      </c>
      <c r="S56" s="138" t="s">
        <v>13</v>
      </c>
      <c r="T56" s="138" t="s">
        <v>13</v>
      </c>
      <c r="U56" s="138" t="s">
        <v>13</v>
      </c>
      <c r="V56" s="138" t="s">
        <v>13</v>
      </c>
      <c r="W56" s="137">
        <v>400</v>
      </c>
      <c r="Y56" s="138" t="s">
        <v>13</v>
      </c>
      <c r="Z56" s="138" t="s">
        <v>13</v>
      </c>
      <c r="AA56" s="138" t="s">
        <v>13</v>
      </c>
      <c r="AB56" s="138" t="s">
        <v>13</v>
      </c>
    </row>
    <row r="57" spans="1:28" x14ac:dyDescent="0.3">
      <c r="A57" s="103">
        <v>1928</v>
      </c>
      <c r="B57" s="137">
        <v>500</v>
      </c>
      <c r="C57" s="137">
        <v>100</v>
      </c>
      <c r="D57" s="137">
        <v>0</v>
      </c>
      <c r="E57" s="137">
        <f t="shared" si="0"/>
        <v>600</v>
      </c>
      <c r="F57" s="137">
        <v>600</v>
      </c>
      <c r="G57" s="137"/>
      <c r="H57" s="138" t="s">
        <v>13</v>
      </c>
      <c r="I57" s="138" t="s">
        <v>13</v>
      </c>
      <c r="J57" s="138" t="s">
        <v>13</v>
      </c>
      <c r="K57" s="137">
        <v>600</v>
      </c>
      <c r="L57" s="49"/>
      <c r="M57" s="138" t="s">
        <v>13</v>
      </c>
      <c r="N57" s="138" t="s">
        <v>13</v>
      </c>
      <c r="O57" s="138" t="s">
        <v>13</v>
      </c>
      <c r="P57" s="137">
        <v>600</v>
      </c>
      <c r="Q57" s="137"/>
      <c r="R57" s="138" t="s">
        <v>13</v>
      </c>
      <c r="S57" s="138" t="s">
        <v>13</v>
      </c>
      <c r="T57" s="138" t="s">
        <v>13</v>
      </c>
      <c r="U57" s="138" t="s">
        <v>13</v>
      </c>
      <c r="V57" s="138" t="s">
        <v>13</v>
      </c>
      <c r="W57" s="137">
        <v>600</v>
      </c>
      <c r="Y57" s="138" t="s">
        <v>13</v>
      </c>
      <c r="Z57" s="138" t="s">
        <v>13</v>
      </c>
      <c r="AA57" s="138" t="s">
        <v>13</v>
      </c>
      <c r="AB57" s="138" t="s">
        <v>13</v>
      </c>
    </row>
    <row r="58" spans="1:28" x14ac:dyDescent="0.3">
      <c r="A58" s="103">
        <v>1929</v>
      </c>
      <c r="B58" s="137">
        <v>500</v>
      </c>
      <c r="C58" s="137">
        <v>100</v>
      </c>
      <c r="D58" s="137">
        <v>0</v>
      </c>
      <c r="E58" s="137">
        <f t="shared" si="0"/>
        <v>600</v>
      </c>
      <c r="F58" s="137">
        <v>600</v>
      </c>
      <c r="G58" s="137"/>
      <c r="H58" s="138" t="s">
        <v>13</v>
      </c>
      <c r="I58" s="138" t="s">
        <v>13</v>
      </c>
      <c r="J58" s="138" t="s">
        <v>13</v>
      </c>
      <c r="K58" s="137">
        <v>600</v>
      </c>
      <c r="L58" s="49"/>
      <c r="M58" s="138" t="s">
        <v>13</v>
      </c>
      <c r="N58" s="138" t="s">
        <v>13</v>
      </c>
      <c r="O58" s="138" t="s">
        <v>13</v>
      </c>
      <c r="P58" s="137">
        <v>600</v>
      </c>
      <c r="Q58" s="137"/>
      <c r="R58" s="138" t="s">
        <v>13</v>
      </c>
      <c r="S58" s="138" t="s">
        <v>13</v>
      </c>
      <c r="T58" s="138" t="s">
        <v>13</v>
      </c>
      <c r="U58" s="138" t="s">
        <v>13</v>
      </c>
      <c r="V58" s="138" t="s">
        <v>13</v>
      </c>
      <c r="W58" s="137">
        <v>600</v>
      </c>
      <c r="Y58" s="138" t="s">
        <v>13</v>
      </c>
      <c r="Z58" s="138" t="s">
        <v>13</v>
      </c>
      <c r="AA58" s="138" t="s">
        <v>13</v>
      </c>
      <c r="AB58" s="138" t="s">
        <v>13</v>
      </c>
    </row>
    <row r="59" spans="1:28" x14ac:dyDescent="0.3">
      <c r="A59" s="103">
        <v>1930</v>
      </c>
      <c r="B59" s="137">
        <v>500</v>
      </c>
      <c r="C59" s="137">
        <v>100</v>
      </c>
      <c r="D59" s="137">
        <v>0</v>
      </c>
      <c r="E59" s="137">
        <f t="shared" si="0"/>
        <v>600</v>
      </c>
      <c r="F59" s="137">
        <v>600</v>
      </c>
      <c r="G59" s="137"/>
      <c r="H59" s="138" t="s">
        <v>13</v>
      </c>
      <c r="I59" s="138" t="s">
        <v>13</v>
      </c>
      <c r="J59" s="138" t="s">
        <v>13</v>
      </c>
      <c r="K59" s="137">
        <v>600</v>
      </c>
      <c r="L59" s="49"/>
      <c r="M59" s="138" t="s">
        <v>13</v>
      </c>
      <c r="N59" s="138" t="s">
        <v>13</v>
      </c>
      <c r="O59" s="138" t="s">
        <v>13</v>
      </c>
      <c r="P59" s="137">
        <v>600</v>
      </c>
      <c r="Q59" s="137"/>
      <c r="R59" s="138" t="s">
        <v>13</v>
      </c>
      <c r="S59" s="138" t="s">
        <v>13</v>
      </c>
      <c r="T59" s="138" t="s">
        <v>13</v>
      </c>
      <c r="U59" s="138" t="s">
        <v>13</v>
      </c>
      <c r="V59" s="138" t="s">
        <v>13</v>
      </c>
      <c r="W59" s="137">
        <v>600</v>
      </c>
      <c r="Y59" s="138" t="s">
        <v>13</v>
      </c>
      <c r="Z59" s="138" t="s">
        <v>13</v>
      </c>
      <c r="AA59" s="138" t="s">
        <v>13</v>
      </c>
      <c r="AB59" s="138" t="s">
        <v>13</v>
      </c>
    </row>
    <row r="60" spans="1:28" x14ac:dyDescent="0.3">
      <c r="A60" s="103">
        <v>1931</v>
      </c>
      <c r="B60" s="137">
        <v>100</v>
      </c>
      <c r="C60" s="137">
        <v>100</v>
      </c>
      <c r="D60" s="137">
        <v>0</v>
      </c>
      <c r="E60" s="137">
        <f t="shared" si="0"/>
        <v>200</v>
      </c>
      <c r="F60" s="137">
        <v>200</v>
      </c>
      <c r="G60" s="137"/>
      <c r="H60" s="138" t="s">
        <v>13</v>
      </c>
      <c r="I60" s="138" t="s">
        <v>13</v>
      </c>
      <c r="J60" s="138" t="s">
        <v>13</v>
      </c>
      <c r="K60" s="137">
        <v>200</v>
      </c>
      <c r="L60" s="49"/>
      <c r="M60" s="138" t="s">
        <v>13</v>
      </c>
      <c r="N60" s="138" t="s">
        <v>13</v>
      </c>
      <c r="O60" s="138" t="s">
        <v>13</v>
      </c>
      <c r="P60" s="137">
        <v>200</v>
      </c>
      <c r="Q60" s="137"/>
      <c r="R60" s="138" t="s">
        <v>13</v>
      </c>
      <c r="S60" s="138" t="s">
        <v>13</v>
      </c>
      <c r="T60" s="138" t="s">
        <v>13</v>
      </c>
      <c r="U60" s="138" t="s">
        <v>13</v>
      </c>
      <c r="V60" s="138" t="s">
        <v>13</v>
      </c>
      <c r="W60" s="137">
        <v>200</v>
      </c>
      <c r="Y60" s="138" t="s">
        <v>13</v>
      </c>
      <c r="Z60" s="138" t="s">
        <v>13</v>
      </c>
      <c r="AA60" s="138" t="s">
        <v>13</v>
      </c>
      <c r="AB60" s="138" t="s">
        <v>13</v>
      </c>
    </row>
    <row r="61" spans="1:28" x14ac:dyDescent="0.3">
      <c r="A61" s="103">
        <v>1932</v>
      </c>
      <c r="B61" s="137">
        <v>200</v>
      </c>
      <c r="C61" s="137">
        <v>100</v>
      </c>
      <c r="D61" s="137">
        <v>0</v>
      </c>
      <c r="E61" s="137">
        <f t="shared" si="0"/>
        <v>300</v>
      </c>
      <c r="F61" s="137">
        <v>300</v>
      </c>
      <c r="G61" s="137"/>
      <c r="H61" s="138" t="s">
        <v>13</v>
      </c>
      <c r="I61" s="138" t="s">
        <v>13</v>
      </c>
      <c r="J61" s="138" t="s">
        <v>13</v>
      </c>
      <c r="K61" s="137">
        <v>300</v>
      </c>
      <c r="L61" s="49"/>
      <c r="M61" s="138" t="s">
        <v>13</v>
      </c>
      <c r="N61" s="138" t="s">
        <v>13</v>
      </c>
      <c r="O61" s="138" t="s">
        <v>13</v>
      </c>
      <c r="P61" s="137">
        <v>300</v>
      </c>
      <c r="Q61" s="137"/>
      <c r="R61" s="138" t="s">
        <v>13</v>
      </c>
      <c r="S61" s="138" t="s">
        <v>13</v>
      </c>
      <c r="T61" s="138" t="s">
        <v>13</v>
      </c>
      <c r="U61" s="138" t="s">
        <v>13</v>
      </c>
      <c r="V61" s="138" t="s">
        <v>13</v>
      </c>
      <c r="W61" s="137">
        <v>300</v>
      </c>
      <c r="Y61" s="138" t="s">
        <v>13</v>
      </c>
      <c r="Z61" s="138" t="s">
        <v>13</v>
      </c>
      <c r="AA61" s="138" t="s">
        <v>13</v>
      </c>
      <c r="AB61" s="138" t="s">
        <v>13</v>
      </c>
    </row>
    <row r="62" spans="1:28" x14ac:dyDescent="0.3">
      <c r="A62" s="103">
        <v>1933</v>
      </c>
      <c r="B62" s="137">
        <v>200</v>
      </c>
      <c r="C62" s="137">
        <v>200</v>
      </c>
      <c r="D62" s="137">
        <v>0</v>
      </c>
      <c r="E62" s="137">
        <f t="shared" si="0"/>
        <v>400</v>
      </c>
      <c r="F62" s="137">
        <v>500</v>
      </c>
      <c r="G62" s="137"/>
      <c r="H62" s="138" t="s">
        <v>13</v>
      </c>
      <c r="I62" s="138" t="s">
        <v>13</v>
      </c>
      <c r="J62" s="138" t="s">
        <v>13</v>
      </c>
      <c r="K62" s="137">
        <v>500</v>
      </c>
      <c r="L62" s="49"/>
      <c r="M62" s="138" t="s">
        <v>13</v>
      </c>
      <c r="N62" s="138" t="s">
        <v>13</v>
      </c>
      <c r="O62" s="138" t="s">
        <v>13</v>
      </c>
      <c r="P62" s="137">
        <v>500</v>
      </c>
      <c r="Q62" s="137"/>
      <c r="R62" s="138" t="s">
        <v>13</v>
      </c>
      <c r="S62" s="138" t="s">
        <v>13</v>
      </c>
      <c r="T62" s="138" t="s">
        <v>13</v>
      </c>
      <c r="U62" s="138" t="s">
        <v>13</v>
      </c>
      <c r="V62" s="138" t="s">
        <v>13</v>
      </c>
      <c r="W62" s="137">
        <v>500</v>
      </c>
      <c r="Y62" s="138" t="s">
        <v>13</v>
      </c>
      <c r="Z62" s="138" t="s">
        <v>13</v>
      </c>
      <c r="AA62" s="138" t="s">
        <v>13</v>
      </c>
      <c r="AB62" s="138" t="s">
        <v>13</v>
      </c>
    </row>
    <row r="63" spans="1:28" x14ac:dyDescent="0.3">
      <c r="A63" s="103">
        <v>1934</v>
      </c>
      <c r="B63" s="137">
        <v>300</v>
      </c>
      <c r="C63" s="137">
        <v>200</v>
      </c>
      <c r="D63" s="137">
        <v>0</v>
      </c>
      <c r="E63" s="137">
        <f t="shared" si="0"/>
        <v>500</v>
      </c>
      <c r="F63" s="137">
        <v>500</v>
      </c>
      <c r="G63" s="137"/>
      <c r="H63" s="138" t="s">
        <v>13</v>
      </c>
      <c r="I63" s="138" t="s">
        <v>13</v>
      </c>
      <c r="J63" s="138" t="s">
        <v>13</v>
      </c>
      <c r="K63" s="137">
        <v>500</v>
      </c>
      <c r="L63" s="49"/>
      <c r="M63" s="138" t="s">
        <v>13</v>
      </c>
      <c r="N63" s="138" t="s">
        <v>13</v>
      </c>
      <c r="O63" s="138" t="s">
        <v>13</v>
      </c>
      <c r="P63" s="137">
        <v>500</v>
      </c>
      <c r="Q63" s="137"/>
      <c r="R63" s="138" t="s">
        <v>13</v>
      </c>
      <c r="S63" s="138" t="s">
        <v>13</v>
      </c>
      <c r="T63" s="138" t="s">
        <v>13</v>
      </c>
      <c r="U63" s="138" t="s">
        <v>13</v>
      </c>
      <c r="V63" s="138" t="s">
        <v>13</v>
      </c>
      <c r="W63" s="137">
        <v>500</v>
      </c>
      <c r="Y63" s="138" t="s">
        <v>13</v>
      </c>
      <c r="Z63" s="138" t="s">
        <v>13</v>
      </c>
      <c r="AA63" s="138" t="s">
        <v>13</v>
      </c>
      <c r="AB63" s="138" t="s">
        <v>13</v>
      </c>
    </row>
    <row r="64" spans="1:28" x14ac:dyDescent="0.3">
      <c r="A64" s="103">
        <v>1935</v>
      </c>
      <c r="B64" s="137">
        <v>300</v>
      </c>
      <c r="C64" s="137">
        <v>200</v>
      </c>
      <c r="D64" s="137">
        <v>0</v>
      </c>
      <c r="E64" s="137">
        <f t="shared" si="0"/>
        <v>500</v>
      </c>
      <c r="F64" s="137">
        <v>500</v>
      </c>
      <c r="G64" s="137"/>
      <c r="H64" s="138" t="s">
        <v>13</v>
      </c>
      <c r="I64" s="138" t="s">
        <v>13</v>
      </c>
      <c r="J64" s="138" t="s">
        <v>13</v>
      </c>
      <c r="K64" s="137">
        <v>500</v>
      </c>
      <c r="L64" s="49"/>
      <c r="M64" s="138" t="s">
        <v>13</v>
      </c>
      <c r="N64" s="138" t="s">
        <v>13</v>
      </c>
      <c r="O64" s="138" t="s">
        <v>13</v>
      </c>
      <c r="P64" s="137">
        <v>500</v>
      </c>
      <c r="Q64" s="137"/>
      <c r="R64" s="138" t="s">
        <v>13</v>
      </c>
      <c r="S64" s="138" t="s">
        <v>13</v>
      </c>
      <c r="T64" s="138" t="s">
        <v>13</v>
      </c>
      <c r="U64" s="138" t="s">
        <v>13</v>
      </c>
      <c r="V64" s="138" t="s">
        <v>13</v>
      </c>
      <c r="W64" s="137">
        <v>500</v>
      </c>
      <c r="Y64" s="138" t="s">
        <v>13</v>
      </c>
      <c r="Z64" s="138" t="s">
        <v>13</v>
      </c>
      <c r="AA64" s="138" t="s">
        <v>13</v>
      </c>
      <c r="AB64" s="138" t="s">
        <v>13</v>
      </c>
    </row>
    <row r="65" spans="1:28" x14ac:dyDescent="0.3">
      <c r="A65" s="103">
        <v>1936</v>
      </c>
      <c r="B65" s="137">
        <v>400</v>
      </c>
      <c r="C65" s="137">
        <v>200</v>
      </c>
      <c r="D65" s="137">
        <v>0</v>
      </c>
      <c r="E65" s="137">
        <f t="shared" si="0"/>
        <v>600</v>
      </c>
      <c r="F65" s="137">
        <v>700</v>
      </c>
      <c r="G65" s="137"/>
      <c r="H65" s="137">
        <v>100</v>
      </c>
      <c r="I65" s="137">
        <v>100</v>
      </c>
      <c r="J65" s="138" t="s">
        <v>13</v>
      </c>
      <c r="K65" s="137">
        <v>800</v>
      </c>
      <c r="L65" s="49"/>
      <c r="M65" s="138" t="s">
        <v>13</v>
      </c>
      <c r="N65" s="138" t="s">
        <v>13</v>
      </c>
      <c r="O65" s="138" t="s">
        <v>13</v>
      </c>
      <c r="P65" s="137">
        <v>800</v>
      </c>
      <c r="Q65" s="137"/>
      <c r="R65" s="138" t="s">
        <v>13</v>
      </c>
      <c r="S65" s="138" t="s">
        <v>13</v>
      </c>
      <c r="T65" s="138" t="s">
        <v>13</v>
      </c>
      <c r="U65" s="138" t="s">
        <v>13</v>
      </c>
      <c r="V65" s="138" t="s">
        <v>13</v>
      </c>
      <c r="W65" s="137">
        <v>800</v>
      </c>
      <c r="Y65" s="138" t="s">
        <v>13</v>
      </c>
      <c r="Z65" s="138" t="s">
        <v>13</v>
      </c>
      <c r="AA65" s="138" t="s">
        <v>13</v>
      </c>
      <c r="AB65" s="138" t="s">
        <v>13</v>
      </c>
    </row>
    <row r="66" spans="1:28" x14ac:dyDescent="0.3">
      <c r="A66" s="103">
        <v>1937</v>
      </c>
      <c r="B66" s="137">
        <v>500</v>
      </c>
      <c r="C66" s="137">
        <v>200</v>
      </c>
      <c r="D66" s="137">
        <v>0</v>
      </c>
      <c r="E66" s="137">
        <f t="shared" si="0"/>
        <v>700</v>
      </c>
      <c r="F66" s="137">
        <v>700</v>
      </c>
      <c r="G66" s="137"/>
      <c r="H66" s="137">
        <v>100</v>
      </c>
      <c r="I66" s="137">
        <v>100</v>
      </c>
      <c r="J66" s="138" t="s">
        <v>13</v>
      </c>
      <c r="K66" s="137">
        <v>800</v>
      </c>
      <c r="L66" s="49"/>
      <c r="M66" s="138" t="s">
        <v>13</v>
      </c>
      <c r="N66" s="138" t="s">
        <v>13</v>
      </c>
      <c r="O66" s="138" t="s">
        <v>13</v>
      </c>
      <c r="P66" s="137">
        <v>800</v>
      </c>
      <c r="Q66" s="137"/>
      <c r="R66" s="138" t="s">
        <v>13</v>
      </c>
      <c r="S66" s="138" t="s">
        <v>13</v>
      </c>
      <c r="T66" s="138" t="s">
        <v>13</v>
      </c>
      <c r="U66" s="138" t="s">
        <v>13</v>
      </c>
      <c r="V66" s="138" t="s">
        <v>13</v>
      </c>
      <c r="W66" s="137">
        <v>800</v>
      </c>
      <c r="Y66" s="138" t="s">
        <v>13</v>
      </c>
      <c r="Z66" s="138" t="s">
        <v>13</v>
      </c>
      <c r="AA66" s="138" t="s">
        <v>13</v>
      </c>
      <c r="AB66" s="138" t="s">
        <v>13</v>
      </c>
    </row>
    <row r="67" spans="1:28" x14ac:dyDescent="0.3">
      <c r="A67" s="103">
        <v>1938</v>
      </c>
      <c r="B67" s="137">
        <v>500</v>
      </c>
      <c r="C67" s="137">
        <v>200</v>
      </c>
      <c r="D67" s="137">
        <v>0</v>
      </c>
      <c r="E67" s="137">
        <f t="shared" si="0"/>
        <v>700</v>
      </c>
      <c r="F67" s="137">
        <v>700</v>
      </c>
      <c r="G67" s="137"/>
      <c r="H67" s="137">
        <v>100</v>
      </c>
      <c r="I67" s="137">
        <v>100</v>
      </c>
      <c r="J67" s="138" t="s">
        <v>13</v>
      </c>
      <c r="K67" s="137">
        <v>800</v>
      </c>
      <c r="L67" s="49"/>
      <c r="M67" s="138" t="s">
        <v>13</v>
      </c>
      <c r="N67" s="138" t="s">
        <v>13</v>
      </c>
      <c r="O67" s="138" t="s">
        <v>13</v>
      </c>
      <c r="P67" s="137">
        <v>800</v>
      </c>
      <c r="Q67" s="137"/>
      <c r="R67" s="138" t="s">
        <v>13</v>
      </c>
      <c r="S67" s="138" t="s">
        <v>13</v>
      </c>
      <c r="T67" s="138" t="s">
        <v>13</v>
      </c>
      <c r="U67" s="138" t="s">
        <v>13</v>
      </c>
      <c r="V67" s="138" t="s">
        <v>13</v>
      </c>
      <c r="W67" s="137">
        <v>800</v>
      </c>
      <c r="Y67" s="138" t="s">
        <v>13</v>
      </c>
      <c r="Z67" s="138" t="s">
        <v>13</v>
      </c>
      <c r="AA67" s="138" t="s">
        <v>13</v>
      </c>
      <c r="AB67" s="138" t="s">
        <v>13</v>
      </c>
    </row>
    <row r="68" spans="1:28" x14ac:dyDescent="0.3">
      <c r="A68" s="103">
        <v>1939</v>
      </c>
      <c r="B68" s="137">
        <v>600</v>
      </c>
      <c r="C68" s="137">
        <v>300</v>
      </c>
      <c r="D68" s="137">
        <v>0</v>
      </c>
      <c r="E68" s="137">
        <f t="shared" si="0"/>
        <v>900</v>
      </c>
      <c r="F68" s="137">
        <v>900</v>
      </c>
      <c r="G68" s="137"/>
      <c r="H68" s="137">
        <v>100</v>
      </c>
      <c r="I68" s="137">
        <v>100</v>
      </c>
      <c r="J68" s="138" t="s">
        <v>13</v>
      </c>
      <c r="K68" s="137">
        <v>1000</v>
      </c>
      <c r="L68" s="49"/>
      <c r="M68" s="138" t="s">
        <v>13</v>
      </c>
      <c r="N68" s="138" t="s">
        <v>13</v>
      </c>
      <c r="O68" s="138" t="s">
        <v>13</v>
      </c>
      <c r="P68" s="137">
        <v>1000</v>
      </c>
      <c r="Q68" s="137"/>
      <c r="R68" s="138" t="s">
        <v>13</v>
      </c>
      <c r="S68" s="138" t="s">
        <v>13</v>
      </c>
      <c r="T68" s="138" t="s">
        <v>13</v>
      </c>
      <c r="U68" s="138" t="s">
        <v>13</v>
      </c>
      <c r="V68" s="138" t="s">
        <v>13</v>
      </c>
      <c r="W68" s="137">
        <v>1000</v>
      </c>
      <c r="Y68" s="138" t="s">
        <v>13</v>
      </c>
      <c r="Z68" s="138" t="s">
        <v>13</v>
      </c>
      <c r="AA68" s="138" t="s">
        <v>13</v>
      </c>
      <c r="AB68" s="138" t="s">
        <v>13</v>
      </c>
    </row>
    <row r="69" spans="1:28" x14ac:dyDescent="0.3">
      <c r="A69" s="103">
        <v>1940</v>
      </c>
      <c r="B69" s="137">
        <v>700</v>
      </c>
      <c r="C69" s="137">
        <v>400</v>
      </c>
      <c r="D69" s="137">
        <v>0</v>
      </c>
      <c r="E69" s="137">
        <f t="shared" si="0"/>
        <v>1100</v>
      </c>
      <c r="F69" s="137">
        <v>1100</v>
      </c>
      <c r="G69" s="137"/>
      <c r="H69" s="137">
        <v>100</v>
      </c>
      <c r="I69" s="137">
        <v>100</v>
      </c>
      <c r="J69" s="138" t="s">
        <v>13</v>
      </c>
      <c r="K69" s="137">
        <v>1200</v>
      </c>
      <c r="L69" s="49"/>
      <c r="M69" s="138" t="s">
        <v>13</v>
      </c>
      <c r="N69" s="138" t="s">
        <v>13</v>
      </c>
      <c r="O69" s="138" t="s">
        <v>13</v>
      </c>
      <c r="P69" s="137">
        <v>1200</v>
      </c>
      <c r="Q69" s="137"/>
      <c r="R69" s="138" t="s">
        <v>13</v>
      </c>
      <c r="S69" s="138" t="s">
        <v>13</v>
      </c>
      <c r="T69" s="138" t="s">
        <v>13</v>
      </c>
      <c r="U69" s="138" t="s">
        <v>13</v>
      </c>
      <c r="V69" s="138" t="s">
        <v>13</v>
      </c>
      <c r="W69" s="137">
        <v>1200</v>
      </c>
      <c r="Y69" s="138" t="s">
        <v>13</v>
      </c>
      <c r="Z69" s="138" t="s">
        <v>13</v>
      </c>
      <c r="AA69" s="138" t="s">
        <v>13</v>
      </c>
      <c r="AB69" s="138" t="s">
        <v>13</v>
      </c>
    </row>
    <row r="70" spans="1:28" x14ac:dyDescent="0.3">
      <c r="A70" s="103">
        <v>1941</v>
      </c>
      <c r="B70" s="137">
        <v>800</v>
      </c>
      <c r="C70" s="137">
        <v>500</v>
      </c>
      <c r="D70" s="137">
        <v>0</v>
      </c>
      <c r="E70" s="137">
        <f t="shared" si="0"/>
        <v>1300</v>
      </c>
      <c r="F70" s="137">
        <v>1300</v>
      </c>
      <c r="G70" s="137"/>
      <c r="H70" s="137">
        <v>100</v>
      </c>
      <c r="I70" s="137">
        <v>100</v>
      </c>
      <c r="J70" s="138" t="s">
        <v>13</v>
      </c>
      <c r="K70" s="137">
        <v>1400</v>
      </c>
      <c r="L70" s="49"/>
      <c r="M70" s="138" t="s">
        <v>13</v>
      </c>
      <c r="N70" s="138" t="s">
        <v>13</v>
      </c>
      <c r="O70" s="138" t="s">
        <v>13</v>
      </c>
      <c r="P70" s="137">
        <v>1400</v>
      </c>
      <c r="Q70" s="137"/>
      <c r="R70" s="138" t="s">
        <v>13</v>
      </c>
      <c r="S70" s="138" t="s">
        <v>13</v>
      </c>
      <c r="T70" s="138" t="s">
        <v>13</v>
      </c>
      <c r="U70" s="138" t="s">
        <v>13</v>
      </c>
      <c r="V70" s="138" t="s">
        <v>13</v>
      </c>
      <c r="W70" s="137">
        <v>1400</v>
      </c>
      <c r="Y70" s="138" t="s">
        <v>13</v>
      </c>
      <c r="Z70" s="138" t="s">
        <v>13</v>
      </c>
      <c r="AA70" s="138" t="s">
        <v>13</v>
      </c>
      <c r="AB70" s="138" t="s">
        <v>13</v>
      </c>
    </row>
    <row r="71" spans="1:28" x14ac:dyDescent="0.3">
      <c r="A71" s="103">
        <v>1942</v>
      </c>
      <c r="B71" s="137">
        <v>1000</v>
      </c>
      <c r="C71" s="137">
        <v>700</v>
      </c>
      <c r="D71" s="137">
        <v>0</v>
      </c>
      <c r="E71" s="137">
        <f t="shared" si="0"/>
        <v>1700</v>
      </c>
      <c r="F71" s="137">
        <v>1800</v>
      </c>
      <c r="G71" s="137"/>
      <c r="H71" s="137">
        <v>200</v>
      </c>
      <c r="I71" s="137">
        <v>200</v>
      </c>
      <c r="J71" s="138" t="s">
        <v>13</v>
      </c>
      <c r="K71" s="137">
        <v>2000</v>
      </c>
      <c r="L71" s="49"/>
      <c r="M71" s="138" t="s">
        <v>13</v>
      </c>
      <c r="N71" s="138" t="s">
        <v>13</v>
      </c>
      <c r="O71" s="138" t="s">
        <v>13</v>
      </c>
      <c r="P71" s="137">
        <v>2000</v>
      </c>
      <c r="Q71" s="137"/>
      <c r="R71" s="138" t="s">
        <v>13</v>
      </c>
      <c r="S71" s="138" t="s">
        <v>13</v>
      </c>
      <c r="T71" s="138" t="s">
        <v>13</v>
      </c>
      <c r="U71" s="138" t="s">
        <v>13</v>
      </c>
      <c r="V71" s="138" t="s">
        <v>13</v>
      </c>
      <c r="W71" s="137">
        <v>2000</v>
      </c>
      <c r="Y71" s="138" t="s">
        <v>13</v>
      </c>
      <c r="Z71" s="138" t="s">
        <v>13</v>
      </c>
      <c r="AA71" s="138" t="s">
        <v>13</v>
      </c>
      <c r="AB71" s="138" t="s">
        <v>13</v>
      </c>
    </row>
    <row r="72" spans="1:28" x14ac:dyDescent="0.3">
      <c r="A72" s="103">
        <v>1943</v>
      </c>
      <c r="B72" s="137">
        <v>1500</v>
      </c>
      <c r="C72" s="137">
        <v>1200</v>
      </c>
      <c r="D72" s="137">
        <v>0</v>
      </c>
      <c r="E72" s="137">
        <f t="shared" si="0"/>
        <v>2700</v>
      </c>
      <c r="F72" s="137">
        <v>2700</v>
      </c>
      <c r="G72" s="137"/>
      <c r="H72" s="137">
        <v>300</v>
      </c>
      <c r="I72" s="137">
        <v>300</v>
      </c>
      <c r="J72" s="138" t="s">
        <v>13</v>
      </c>
      <c r="K72" s="137">
        <v>3000</v>
      </c>
      <c r="L72" s="49"/>
      <c r="M72" s="138" t="s">
        <v>13</v>
      </c>
      <c r="N72" s="138" t="s">
        <v>13</v>
      </c>
      <c r="O72" s="138" t="s">
        <v>13</v>
      </c>
      <c r="P72" s="137">
        <v>3000</v>
      </c>
      <c r="Q72" s="137"/>
      <c r="R72" s="138" t="s">
        <v>13</v>
      </c>
      <c r="S72" s="138" t="s">
        <v>13</v>
      </c>
      <c r="T72" s="138" t="s">
        <v>13</v>
      </c>
      <c r="U72" s="138" t="s">
        <v>13</v>
      </c>
      <c r="V72" s="138" t="s">
        <v>13</v>
      </c>
      <c r="W72" s="137">
        <v>3000</v>
      </c>
      <c r="Y72" s="138" t="s">
        <v>13</v>
      </c>
      <c r="Z72" s="138" t="s">
        <v>13</v>
      </c>
      <c r="AA72" s="138" t="s">
        <v>13</v>
      </c>
      <c r="AB72" s="138" t="s">
        <v>13</v>
      </c>
    </row>
    <row r="73" spans="1:28" x14ac:dyDescent="0.3">
      <c r="A73" s="103">
        <v>1944</v>
      </c>
      <c r="B73" s="137">
        <v>1800</v>
      </c>
      <c r="C73" s="137">
        <v>1500</v>
      </c>
      <c r="D73" s="137">
        <v>100</v>
      </c>
      <c r="E73" s="137">
        <f>B73+C73</f>
        <v>3300</v>
      </c>
      <c r="F73" s="137">
        <v>3400</v>
      </c>
      <c r="G73" s="137"/>
      <c r="H73" s="137">
        <v>500</v>
      </c>
      <c r="I73" s="137">
        <v>500</v>
      </c>
      <c r="J73" s="138" t="s">
        <v>13</v>
      </c>
      <c r="K73" s="137">
        <v>3900</v>
      </c>
      <c r="L73" s="49"/>
      <c r="M73" s="138" t="s">
        <v>13</v>
      </c>
      <c r="N73" s="138" t="s">
        <v>13</v>
      </c>
      <c r="O73" s="138" t="s">
        <v>13</v>
      </c>
      <c r="P73" s="137">
        <v>3900</v>
      </c>
      <c r="Q73" s="137"/>
      <c r="R73" s="138" t="s">
        <v>13</v>
      </c>
      <c r="S73" s="138" t="s">
        <v>13</v>
      </c>
      <c r="T73" s="138" t="s">
        <v>13</v>
      </c>
      <c r="U73" s="138" t="s">
        <v>13</v>
      </c>
      <c r="V73" s="138" t="s">
        <v>13</v>
      </c>
      <c r="W73" s="137">
        <v>3900</v>
      </c>
      <c r="Y73" s="138" t="s">
        <v>13</v>
      </c>
      <c r="Z73" s="138" t="s">
        <v>13</v>
      </c>
      <c r="AA73" s="138" t="s">
        <v>13</v>
      </c>
      <c r="AB73" s="138" t="s">
        <v>13</v>
      </c>
    </row>
    <row r="74" spans="1:28" x14ac:dyDescent="0.3">
      <c r="A74" s="103">
        <v>1945</v>
      </c>
      <c r="B74" s="137">
        <v>1700</v>
      </c>
      <c r="C74" s="137">
        <v>1900</v>
      </c>
      <c r="D74" s="137">
        <v>100</v>
      </c>
      <c r="E74" s="137">
        <f t="shared" ref="E74:E129" si="1">B74+C74</f>
        <v>3600</v>
      </c>
      <c r="F74" s="137">
        <v>3600</v>
      </c>
      <c r="G74" s="137"/>
      <c r="H74" s="137">
        <v>800</v>
      </c>
      <c r="I74" s="137">
        <v>800</v>
      </c>
      <c r="J74" s="138" t="s">
        <v>13</v>
      </c>
      <c r="K74" s="137">
        <v>4400</v>
      </c>
      <c r="L74" s="49"/>
      <c r="M74" s="138" t="s">
        <v>13</v>
      </c>
      <c r="N74" s="138" t="s">
        <v>13</v>
      </c>
      <c r="O74" s="138" t="s">
        <v>13</v>
      </c>
      <c r="P74" s="137">
        <v>4400</v>
      </c>
      <c r="Q74" s="137"/>
      <c r="R74" s="138" t="s">
        <v>13</v>
      </c>
      <c r="S74" s="138" t="s">
        <v>13</v>
      </c>
      <c r="T74" s="138" t="s">
        <v>13</v>
      </c>
      <c r="U74" s="138" t="s">
        <v>13</v>
      </c>
      <c r="V74" s="138" t="s">
        <v>13</v>
      </c>
      <c r="W74" s="137">
        <v>4400</v>
      </c>
      <c r="Y74" s="138" t="s">
        <v>13</v>
      </c>
      <c r="Z74" s="138" t="s">
        <v>13</v>
      </c>
      <c r="AA74" s="138" t="s">
        <v>13</v>
      </c>
      <c r="AB74" s="138" t="s">
        <v>13</v>
      </c>
    </row>
    <row r="75" spans="1:28" x14ac:dyDescent="0.3">
      <c r="A75" s="103">
        <v>1946</v>
      </c>
      <c r="B75" s="137">
        <v>1700</v>
      </c>
      <c r="C75" s="137">
        <v>1700</v>
      </c>
      <c r="D75" s="137">
        <v>200</v>
      </c>
      <c r="E75" s="137">
        <f t="shared" si="1"/>
        <v>3400</v>
      </c>
      <c r="F75" s="137">
        <v>3600</v>
      </c>
      <c r="G75" s="137"/>
      <c r="H75" s="137">
        <v>800</v>
      </c>
      <c r="I75" s="137">
        <v>800</v>
      </c>
      <c r="J75" s="138" t="s">
        <v>13</v>
      </c>
      <c r="K75" s="137">
        <v>4400</v>
      </c>
      <c r="L75" s="49"/>
      <c r="M75" s="138" t="s">
        <v>13</v>
      </c>
      <c r="N75" s="138" t="s">
        <v>13</v>
      </c>
      <c r="O75" s="138" t="s">
        <v>13</v>
      </c>
      <c r="P75" s="137">
        <v>4400</v>
      </c>
      <c r="Q75" s="137"/>
      <c r="R75" s="138" t="s">
        <v>13</v>
      </c>
      <c r="S75" s="138" t="s">
        <v>13</v>
      </c>
      <c r="T75" s="138" t="s">
        <v>13</v>
      </c>
      <c r="U75" s="138" t="s">
        <v>13</v>
      </c>
      <c r="V75" s="138" t="s">
        <v>13</v>
      </c>
      <c r="W75" s="137">
        <v>4400</v>
      </c>
      <c r="Y75" s="138" t="s">
        <v>13</v>
      </c>
      <c r="Z75" s="138" t="s">
        <v>13</v>
      </c>
      <c r="AA75" s="138" t="s">
        <v>13</v>
      </c>
      <c r="AB75" s="138" t="s">
        <v>13</v>
      </c>
    </row>
    <row r="76" spans="1:28" x14ac:dyDescent="0.3">
      <c r="A76" s="103">
        <v>1947</v>
      </c>
      <c r="B76" s="137">
        <v>1800</v>
      </c>
      <c r="C76" s="137">
        <v>1700</v>
      </c>
      <c r="D76" s="137">
        <v>100</v>
      </c>
      <c r="E76" s="137">
        <f t="shared" si="1"/>
        <v>3500</v>
      </c>
      <c r="F76" s="137">
        <v>3600</v>
      </c>
      <c r="G76" s="137"/>
      <c r="H76" s="137">
        <v>800</v>
      </c>
      <c r="I76" s="137">
        <v>800</v>
      </c>
      <c r="J76" s="138" t="s">
        <v>13</v>
      </c>
      <c r="K76" s="137">
        <v>4400</v>
      </c>
      <c r="L76" s="49"/>
      <c r="M76" s="138" t="s">
        <v>13</v>
      </c>
      <c r="N76" s="138" t="s">
        <v>13</v>
      </c>
      <c r="O76" s="138" t="s">
        <v>13</v>
      </c>
      <c r="P76" s="137">
        <v>4400</v>
      </c>
      <c r="Q76" s="137"/>
      <c r="R76" s="138" t="s">
        <v>13</v>
      </c>
      <c r="S76" s="138" t="s">
        <v>13</v>
      </c>
      <c r="T76" s="138" t="s">
        <v>13</v>
      </c>
      <c r="U76" s="138" t="s">
        <v>13</v>
      </c>
      <c r="V76" s="138" t="s">
        <v>13</v>
      </c>
      <c r="W76" s="137">
        <v>4400</v>
      </c>
      <c r="Y76" s="138" t="s">
        <v>13</v>
      </c>
      <c r="Z76" s="138" t="s">
        <v>13</v>
      </c>
      <c r="AA76" s="138" t="s">
        <v>13</v>
      </c>
      <c r="AB76" s="138" t="s">
        <v>13</v>
      </c>
    </row>
    <row r="77" spans="1:28" x14ac:dyDescent="0.3">
      <c r="A77" s="103">
        <v>1948</v>
      </c>
      <c r="B77" s="137">
        <v>2100</v>
      </c>
      <c r="C77" s="137">
        <v>1800</v>
      </c>
      <c r="D77" s="137">
        <v>200</v>
      </c>
      <c r="E77" s="137">
        <f t="shared" si="1"/>
        <v>3900</v>
      </c>
      <c r="F77" s="137">
        <v>4100</v>
      </c>
      <c r="G77" s="137"/>
      <c r="H77" s="137">
        <v>1000</v>
      </c>
      <c r="I77" s="137">
        <v>1000</v>
      </c>
      <c r="J77" s="138" t="s">
        <v>13</v>
      </c>
      <c r="K77" s="137">
        <v>5100</v>
      </c>
      <c r="L77" s="49"/>
      <c r="M77" s="138" t="s">
        <v>13</v>
      </c>
      <c r="N77" s="138" t="s">
        <v>13</v>
      </c>
      <c r="O77" s="138" t="s">
        <v>13</v>
      </c>
      <c r="P77" s="137">
        <v>5100</v>
      </c>
      <c r="Q77" s="137"/>
      <c r="R77" s="138" t="s">
        <v>13</v>
      </c>
      <c r="S77" s="138" t="s">
        <v>13</v>
      </c>
      <c r="T77" s="138" t="s">
        <v>13</v>
      </c>
      <c r="U77" s="138" t="s">
        <v>13</v>
      </c>
      <c r="V77" s="138" t="s">
        <v>13</v>
      </c>
      <c r="W77" s="137">
        <v>5100</v>
      </c>
      <c r="Y77" s="138" t="s">
        <v>13</v>
      </c>
      <c r="Z77" s="138" t="s">
        <v>13</v>
      </c>
      <c r="AA77" s="138" t="s">
        <v>13</v>
      </c>
      <c r="AB77" s="138" t="s">
        <v>13</v>
      </c>
    </row>
    <row r="78" spans="1:28" x14ac:dyDescent="0.3">
      <c r="A78" s="103">
        <v>1949</v>
      </c>
      <c r="B78" s="137">
        <v>2400</v>
      </c>
      <c r="C78" s="137">
        <v>2000</v>
      </c>
      <c r="D78" s="137">
        <v>300</v>
      </c>
      <c r="E78" s="137">
        <f t="shared" si="1"/>
        <v>4400</v>
      </c>
      <c r="F78" s="137">
        <v>4600</v>
      </c>
      <c r="G78" s="137"/>
      <c r="H78" s="137">
        <v>1000</v>
      </c>
      <c r="I78" s="137">
        <v>1000</v>
      </c>
      <c r="J78" s="138" t="s">
        <v>13</v>
      </c>
      <c r="K78" s="137">
        <v>5600</v>
      </c>
      <c r="L78" s="49"/>
      <c r="M78" s="138" t="s">
        <v>13</v>
      </c>
      <c r="N78" s="138" t="s">
        <v>13</v>
      </c>
      <c r="O78" s="138" t="s">
        <v>13</v>
      </c>
      <c r="P78" s="137">
        <v>5600</v>
      </c>
      <c r="Q78" s="137"/>
      <c r="R78" s="138" t="s">
        <v>13</v>
      </c>
      <c r="S78" s="138" t="s">
        <v>13</v>
      </c>
      <c r="T78" s="138" t="s">
        <v>13</v>
      </c>
      <c r="U78" s="138" t="s">
        <v>13</v>
      </c>
      <c r="V78" s="138" t="s">
        <v>13</v>
      </c>
      <c r="W78" s="137">
        <v>5600</v>
      </c>
      <c r="Y78" s="138" t="s">
        <v>13</v>
      </c>
      <c r="Z78" s="138" t="s">
        <v>13</v>
      </c>
      <c r="AA78" s="138" t="s">
        <v>13</v>
      </c>
      <c r="AB78" s="138" t="s">
        <v>13</v>
      </c>
    </row>
    <row r="79" spans="1:28" x14ac:dyDescent="0.3">
      <c r="A79" s="103">
        <v>1950</v>
      </c>
      <c r="B79" s="137">
        <v>2900</v>
      </c>
      <c r="C79" s="137">
        <v>3100</v>
      </c>
      <c r="D79" s="137">
        <v>200</v>
      </c>
      <c r="E79" s="137">
        <f t="shared" si="1"/>
        <v>6000</v>
      </c>
      <c r="F79" s="137">
        <v>6200</v>
      </c>
      <c r="G79" s="137"/>
      <c r="H79" s="137">
        <v>1400</v>
      </c>
      <c r="I79" s="137">
        <v>1400</v>
      </c>
      <c r="J79" s="138" t="s">
        <v>13</v>
      </c>
      <c r="K79" s="137">
        <v>7600</v>
      </c>
      <c r="L79" s="49"/>
      <c r="M79" s="138" t="s">
        <v>13</v>
      </c>
      <c r="N79" s="138" t="s">
        <v>13</v>
      </c>
      <c r="O79" s="138" t="s">
        <v>13</v>
      </c>
      <c r="P79" s="137">
        <v>7600</v>
      </c>
      <c r="Q79" s="137"/>
      <c r="R79" s="138" t="s">
        <v>13</v>
      </c>
      <c r="S79" s="138" t="s">
        <v>13</v>
      </c>
      <c r="T79" s="138" t="s">
        <v>13</v>
      </c>
      <c r="U79" s="138" t="s">
        <v>13</v>
      </c>
      <c r="V79" s="138" t="s">
        <v>13</v>
      </c>
      <c r="W79" s="137">
        <v>7600</v>
      </c>
      <c r="Y79" s="138" t="s">
        <v>13</v>
      </c>
      <c r="Z79" s="138" t="s">
        <v>13</v>
      </c>
      <c r="AA79" s="138" t="s">
        <v>13</v>
      </c>
      <c r="AB79" s="138" t="s">
        <v>13</v>
      </c>
    </row>
    <row r="80" spans="1:28" x14ac:dyDescent="0.3">
      <c r="A80" s="103">
        <v>1951</v>
      </c>
      <c r="B80" s="137">
        <v>3500</v>
      </c>
      <c r="C80" s="137">
        <v>3300</v>
      </c>
      <c r="D80" s="137">
        <v>300</v>
      </c>
      <c r="E80" s="137">
        <f t="shared" si="1"/>
        <v>6800</v>
      </c>
      <c r="F80" s="137">
        <v>7100</v>
      </c>
      <c r="G80" s="137"/>
      <c r="H80" s="137">
        <v>2000</v>
      </c>
      <c r="I80" s="137">
        <v>1800</v>
      </c>
      <c r="J80" s="137">
        <v>200</v>
      </c>
      <c r="K80" s="137">
        <v>9100</v>
      </c>
      <c r="L80" s="49"/>
      <c r="M80" s="138" t="s">
        <v>13</v>
      </c>
      <c r="N80" s="138" t="s">
        <v>13</v>
      </c>
      <c r="O80" s="138" t="s">
        <v>13</v>
      </c>
      <c r="P80" s="137">
        <v>9100</v>
      </c>
      <c r="Q80" s="137"/>
      <c r="R80" s="138" t="s">
        <v>13</v>
      </c>
      <c r="S80" s="138" t="s">
        <v>13</v>
      </c>
      <c r="T80" s="138" t="s">
        <v>13</v>
      </c>
      <c r="U80" s="138" t="s">
        <v>13</v>
      </c>
      <c r="V80" s="138" t="s">
        <v>13</v>
      </c>
      <c r="W80" s="137">
        <v>9100</v>
      </c>
      <c r="Y80" s="138" t="s">
        <v>13</v>
      </c>
      <c r="Z80" s="138" t="s">
        <v>13</v>
      </c>
      <c r="AA80" s="138" t="s">
        <v>13</v>
      </c>
      <c r="AB80" s="138" t="s">
        <v>13</v>
      </c>
    </row>
    <row r="81" spans="1:28" x14ac:dyDescent="0.3">
      <c r="A81" s="103">
        <v>1952</v>
      </c>
      <c r="B81" s="137">
        <v>3600</v>
      </c>
      <c r="C81" s="137">
        <v>3400</v>
      </c>
      <c r="D81" s="137">
        <v>500</v>
      </c>
      <c r="E81" s="137">
        <f t="shared" si="1"/>
        <v>7000</v>
      </c>
      <c r="F81" s="137">
        <v>7500</v>
      </c>
      <c r="G81" s="137"/>
      <c r="H81" s="137">
        <v>2000</v>
      </c>
      <c r="I81" s="137">
        <v>1800</v>
      </c>
      <c r="J81" s="137">
        <v>200</v>
      </c>
      <c r="K81" s="137">
        <v>9500</v>
      </c>
      <c r="L81" s="49"/>
      <c r="M81" s="138" t="s">
        <v>13</v>
      </c>
      <c r="N81" s="138" t="s">
        <v>13</v>
      </c>
      <c r="O81" s="138" t="s">
        <v>13</v>
      </c>
      <c r="P81" s="137">
        <v>9500</v>
      </c>
      <c r="Q81" s="137"/>
      <c r="R81" s="138" t="s">
        <v>13</v>
      </c>
      <c r="S81" s="138" t="s">
        <v>13</v>
      </c>
      <c r="T81" s="138" t="s">
        <v>13</v>
      </c>
      <c r="U81" s="138" t="s">
        <v>13</v>
      </c>
      <c r="V81" s="138" t="s">
        <v>13</v>
      </c>
      <c r="W81" s="137">
        <v>9500</v>
      </c>
      <c r="Y81" s="138" t="s">
        <v>13</v>
      </c>
      <c r="Z81" s="138" t="s">
        <v>13</v>
      </c>
      <c r="AA81" s="138" t="s">
        <v>13</v>
      </c>
      <c r="AB81" s="138" t="s">
        <v>13</v>
      </c>
    </row>
    <row r="82" spans="1:28" x14ac:dyDescent="0.3">
      <c r="A82" s="103">
        <v>1953</v>
      </c>
      <c r="B82" s="137">
        <v>3900</v>
      </c>
      <c r="C82" s="137">
        <v>3800</v>
      </c>
      <c r="D82" s="137">
        <v>400</v>
      </c>
      <c r="E82" s="137">
        <f t="shared" si="1"/>
        <v>7700</v>
      </c>
      <c r="F82" s="137">
        <v>8100</v>
      </c>
      <c r="G82" s="137"/>
      <c r="H82" s="137">
        <v>3300</v>
      </c>
      <c r="I82" s="137">
        <v>3100</v>
      </c>
      <c r="J82" s="137">
        <v>200</v>
      </c>
      <c r="K82" s="137">
        <v>11400</v>
      </c>
      <c r="L82" s="49"/>
      <c r="M82" s="138" t="s">
        <v>13</v>
      </c>
      <c r="N82" s="138" t="s">
        <v>13</v>
      </c>
      <c r="O82" s="138" t="s">
        <v>13</v>
      </c>
      <c r="P82" s="137">
        <v>11400</v>
      </c>
      <c r="Q82" s="137"/>
      <c r="R82" s="138" t="s">
        <v>13</v>
      </c>
      <c r="S82" s="138" t="s">
        <v>13</v>
      </c>
      <c r="T82" s="138" t="s">
        <v>13</v>
      </c>
      <c r="U82" s="138" t="s">
        <v>13</v>
      </c>
      <c r="V82" s="138" t="s">
        <v>13</v>
      </c>
      <c r="W82" s="137">
        <v>11400</v>
      </c>
      <c r="Y82" s="138" t="s">
        <v>13</v>
      </c>
      <c r="Z82" s="138" t="s">
        <v>13</v>
      </c>
      <c r="AA82" s="138" t="s">
        <v>13</v>
      </c>
      <c r="AB82" s="138" t="s">
        <v>13</v>
      </c>
    </row>
    <row r="83" spans="1:28" x14ac:dyDescent="0.3">
      <c r="A83" s="103">
        <v>1954</v>
      </c>
      <c r="B83" s="137">
        <v>4600</v>
      </c>
      <c r="C83" s="137">
        <v>4100</v>
      </c>
      <c r="D83" s="137">
        <v>1000</v>
      </c>
      <c r="E83" s="137">
        <f t="shared" si="1"/>
        <v>8700</v>
      </c>
      <c r="F83" s="137">
        <v>9700</v>
      </c>
      <c r="G83" s="137"/>
      <c r="H83" s="137">
        <v>2700</v>
      </c>
      <c r="I83" s="137">
        <v>2400</v>
      </c>
      <c r="J83" s="137">
        <v>300</v>
      </c>
      <c r="K83" s="137">
        <v>12400</v>
      </c>
      <c r="L83" s="49"/>
      <c r="M83" s="138" t="s">
        <v>13</v>
      </c>
      <c r="N83" s="138" t="s">
        <v>13</v>
      </c>
      <c r="O83" s="138" t="s">
        <v>13</v>
      </c>
      <c r="P83" s="137">
        <v>12400</v>
      </c>
      <c r="Q83" s="137"/>
      <c r="R83" s="138" t="s">
        <v>13</v>
      </c>
      <c r="S83" s="138" t="s">
        <v>13</v>
      </c>
      <c r="T83" s="138" t="s">
        <v>13</v>
      </c>
      <c r="U83" s="138" t="s">
        <v>13</v>
      </c>
      <c r="V83" s="138" t="s">
        <v>13</v>
      </c>
      <c r="W83" s="137">
        <v>12400</v>
      </c>
      <c r="Y83" s="138" t="s">
        <v>13</v>
      </c>
      <c r="Z83" s="138" t="s">
        <v>13</v>
      </c>
      <c r="AA83" s="138" t="s">
        <v>13</v>
      </c>
      <c r="AB83" s="138" t="s">
        <v>13</v>
      </c>
    </row>
    <row r="84" spans="1:28" x14ac:dyDescent="0.3">
      <c r="A84" s="103">
        <v>1955</v>
      </c>
      <c r="B84" s="137">
        <v>5100</v>
      </c>
      <c r="C84" s="137">
        <v>5400</v>
      </c>
      <c r="D84" s="137">
        <v>1000</v>
      </c>
      <c r="E84" s="137">
        <f t="shared" si="1"/>
        <v>10500</v>
      </c>
      <c r="F84" s="137">
        <v>11500</v>
      </c>
      <c r="G84" s="137"/>
      <c r="H84" s="137">
        <v>3300</v>
      </c>
      <c r="I84" s="137">
        <v>3000</v>
      </c>
      <c r="J84" s="137">
        <v>300</v>
      </c>
      <c r="K84" s="137">
        <v>14800</v>
      </c>
      <c r="L84" s="49"/>
      <c r="M84" s="138" t="s">
        <v>13</v>
      </c>
      <c r="N84" s="138" t="s">
        <v>13</v>
      </c>
      <c r="O84" s="138" t="s">
        <v>13</v>
      </c>
      <c r="P84" s="137">
        <v>14800</v>
      </c>
      <c r="Q84" s="137"/>
      <c r="R84" s="138" t="s">
        <v>13</v>
      </c>
      <c r="S84" s="138" t="s">
        <v>13</v>
      </c>
      <c r="T84" s="138" t="s">
        <v>13</v>
      </c>
      <c r="U84" s="138" t="s">
        <v>13</v>
      </c>
      <c r="V84" s="138" t="s">
        <v>13</v>
      </c>
      <c r="W84" s="137">
        <v>14800</v>
      </c>
      <c r="Y84" s="138" t="s">
        <v>13</v>
      </c>
      <c r="Z84" s="138" t="s">
        <v>13</v>
      </c>
      <c r="AA84" s="138" t="s">
        <v>13</v>
      </c>
      <c r="AB84" s="138" t="s">
        <v>13</v>
      </c>
    </row>
    <row r="85" spans="1:28" x14ac:dyDescent="0.3">
      <c r="A85" s="103">
        <v>1956</v>
      </c>
      <c r="B85" s="137">
        <v>5700</v>
      </c>
      <c r="C85" s="137">
        <v>6000</v>
      </c>
      <c r="D85" s="137">
        <v>1100</v>
      </c>
      <c r="E85" s="137">
        <f t="shared" si="1"/>
        <v>11700</v>
      </c>
      <c r="F85" s="137">
        <v>12800</v>
      </c>
      <c r="G85" s="137"/>
      <c r="H85" s="137">
        <v>3300</v>
      </c>
      <c r="I85" s="137">
        <v>2900</v>
      </c>
      <c r="J85" s="137">
        <v>400</v>
      </c>
      <c r="K85" s="137">
        <v>16100.000000000002</v>
      </c>
      <c r="L85" s="49"/>
      <c r="M85" s="138" t="s">
        <v>13</v>
      </c>
      <c r="N85" s="138" t="s">
        <v>13</v>
      </c>
      <c r="O85" s="138" t="s">
        <v>13</v>
      </c>
      <c r="P85" s="137">
        <v>16100.000000000002</v>
      </c>
      <c r="Q85" s="137"/>
      <c r="R85" s="138" t="s">
        <v>13</v>
      </c>
      <c r="S85" s="138" t="s">
        <v>13</v>
      </c>
      <c r="T85" s="138" t="s">
        <v>13</v>
      </c>
      <c r="U85" s="138" t="s">
        <v>13</v>
      </c>
      <c r="V85" s="138" t="s">
        <v>13</v>
      </c>
      <c r="W85" s="137">
        <v>16100.000000000002</v>
      </c>
      <c r="Y85" s="138" t="s">
        <v>13</v>
      </c>
      <c r="Z85" s="138" t="s">
        <v>13</v>
      </c>
      <c r="AA85" s="138" t="s">
        <v>13</v>
      </c>
      <c r="AB85" s="138" t="s">
        <v>13</v>
      </c>
    </row>
    <row r="86" spans="1:28" x14ac:dyDescent="0.3">
      <c r="A86" s="103">
        <v>1957</v>
      </c>
      <c r="B86" s="137">
        <v>6100</v>
      </c>
      <c r="C86" s="137">
        <v>6400</v>
      </c>
      <c r="D86" s="137">
        <v>1500</v>
      </c>
      <c r="E86" s="137">
        <f t="shared" si="1"/>
        <v>12500</v>
      </c>
      <c r="F86" s="137">
        <v>14000</v>
      </c>
      <c r="G86" s="137"/>
      <c r="H86" s="137">
        <v>3300</v>
      </c>
      <c r="I86" s="137">
        <v>2800</v>
      </c>
      <c r="J86" s="137">
        <v>500</v>
      </c>
      <c r="K86" s="137">
        <v>17300</v>
      </c>
      <c r="L86" s="49"/>
      <c r="M86" s="138" t="s">
        <v>13</v>
      </c>
      <c r="N86" s="138" t="s">
        <v>13</v>
      </c>
      <c r="O86" s="138" t="s">
        <v>13</v>
      </c>
      <c r="P86" s="137">
        <v>17300</v>
      </c>
      <c r="Q86" s="137"/>
      <c r="R86" s="138" t="s">
        <v>13</v>
      </c>
      <c r="S86" s="138" t="s">
        <v>13</v>
      </c>
      <c r="T86" s="138" t="s">
        <v>13</v>
      </c>
      <c r="U86" s="138" t="s">
        <v>13</v>
      </c>
      <c r="V86" s="138" t="s">
        <v>13</v>
      </c>
      <c r="W86" s="137">
        <v>17300</v>
      </c>
      <c r="Y86" s="138" t="s">
        <v>13</v>
      </c>
      <c r="Z86" s="138" t="s">
        <v>13</v>
      </c>
      <c r="AA86" s="138" t="s">
        <v>13</v>
      </c>
      <c r="AB86" s="138" t="s">
        <v>13</v>
      </c>
    </row>
    <row r="87" spans="1:28" x14ac:dyDescent="0.3">
      <c r="A87" s="103">
        <v>1958</v>
      </c>
      <c r="B87" s="137">
        <v>6600</v>
      </c>
      <c r="C87" s="137">
        <v>6800</v>
      </c>
      <c r="D87" s="137">
        <v>1900</v>
      </c>
      <c r="E87" s="137">
        <f t="shared" si="1"/>
        <v>13400</v>
      </c>
      <c r="F87" s="137">
        <v>15300</v>
      </c>
      <c r="G87" s="137"/>
      <c r="H87" s="137">
        <v>3300</v>
      </c>
      <c r="I87" s="137">
        <v>2600</v>
      </c>
      <c r="J87" s="137">
        <v>700</v>
      </c>
      <c r="K87" s="137">
        <v>18600</v>
      </c>
      <c r="L87" s="49"/>
      <c r="M87" s="138" t="s">
        <v>13</v>
      </c>
      <c r="N87" s="138" t="s">
        <v>13</v>
      </c>
      <c r="O87" s="138" t="s">
        <v>13</v>
      </c>
      <c r="P87" s="137">
        <v>18600</v>
      </c>
      <c r="Q87" s="137"/>
      <c r="R87" s="138" t="s">
        <v>13</v>
      </c>
      <c r="S87" s="138" t="s">
        <v>13</v>
      </c>
      <c r="T87" s="138" t="s">
        <v>13</v>
      </c>
      <c r="U87" s="138" t="s">
        <v>13</v>
      </c>
      <c r="V87" s="138" t="s">
        <v>13</v>
      </c>
      <c r="W87" s="137">
        <v>18600</v>
      </c>
      <c r="Y87" s="138" t="s">
        <v>13</v>
      </c>
      <c r="Z87" s="138" t="s">
        <v>13</v>
      </c>
      <c r="AA87" s="138" t="s">
        <v>13</v>
      </c>
      <c r="AB87" s="138" t="s">
        <v>13</v>
      </c>
    </row>
    <row r="88" spans="1:28" x14ac:dyDescent="0.3">
      <c r="A88" s="103">
        <v>1959</v>
      </c>
      <c r="B88" s="137">
        <v>7300</v>
      </c>
      <c r="C88" s="137">
        <v>8200</v>
      </c>
      <c r="D88" s="137">
        <v>1500</v>
      </c>
      <c r="E88" s="137">
        <f t="shared" si="1"/>
        <v>15500</v>
      </c>
      <c r="F88" s="137">
        <v>17000</v>
      </c>
      <c r="G88" s="137"/>
      <c r="H88" s="137">
        <v>3900</v>
      </c>
      <c r="I88" s="137">
        <v>3200</v>
      </c>
      <c r="J88" s="137">
        <v>700</v>
      </c>
      <c r="K88" s="137">
        <v>20900</v>
      </c>
      <c r="L88" s="49"/>
      <c r="M88" s="138" t="s">
        <v>13</v>
      </c>
      <c r="N88" s="138" t="s">
        <v>13</v>
      </c>
      <c r="O88" s="138" t="s">
        <v>13</v>
      </c>
      <c r="P88" s="137">
        <v>20900</v>
      </c>
      <c r="Q88" s="137"/>
      <c r="R88" s="138" t="s">
        <v>13</v>
      </c>
      <c r="S88" s="138" t="s">
        <v>13</v>
      </c>
      <c r="T88" s="138" t="s">
        <v>13</v>
      </c>
      <c r="U88" s="138" t="s">
        <v>13</v>
      </c>
      <c r="V88" s="138" t="s">
        <v>13</v>
      </c>
      <c r="W88" s="137">
        <v>20900</v>
      </c>
      <c r="Y88" s="138" t="s">
        <v>13</v>
      </c>
      <c r="Z88" s="138" t="s">
        <v>13</v>
      </c>
      <c r="AA88" s="138" t="s">
        <v>13</v>
      </c>
      <c r="AB88" s="138" t="s">
        <v>13</v>
      </c>
    </row>
    <row r="89" spans="1:28" x14ac:dyDescent="0.3">
      <c r="A89" s="103">
        <v>1960</v>
      </c>
      <c r="B89" s="137">
        <v>7900</v>
      </c>
      <c r="C89" s="137">
        <v>9000</v>
      </c>
      <c r="D89" s="137">
        <v>1400</v>
      </c>
      <c r="E89" s="137">
        <f t="shared" si="1"/>
        <v>16900</v>
      </c>
      <c r="F89" s="137">
        <v>18300</v>
      </c>
      <c r="G89" s="137"/>
      <c r="H89" s="137">
        <v>10800</v>
      </c>
      <c r="I89" s="137">
        <v>8600</v>
      </c>
      <c r="J89" s="137">
        <v>2200</v>
      </c>
      <c r="K89" s="137">
        <v>29100</v>
      </c>
      <c r="L89" s="49"/>
      <c r="M89" s="138" t="s">
        <v>13</v>
      </c>
      <c r="N89" s="138" t="s">
        <v>13</v>
      </c>
      <c r="O89" s="138" t="s">
        <v>13</v>
      </c>
      <c r="P89" s="137">
        <v>29100</v>
      </c>
      <c r="Q89" s="137"/>
      <c r="R89" s="138" t="s">
        <v>13</v>
      </c>
      <c r="S89" s="138" t="s">
        <v>13</v>
      </c>
      <c r="T89" s="138" t="s">
        <v>13</v>
      </c>
      <c r="U89" s="138" t="s">
        <v>13</v>
      </c>
      <c r="V89" s="138" t="s">
        <v>13</v>
      </c>
      <c r="W89" s="137">
        <v>29100</v>
      </c>
      <c r="Y89" s="138" t="s">
        <v>13</v>
      </c>
      <c r="Z89" s="138" t="s">
        <v>13</v>
      </c>
      <c r="AA89" s="138" t="s">
        <v>13</v>
      </c>
      <c r="AB89" s="138" t="s">
        <v>13</v>
      </c>
    </row>
    <row r="90" spans="1:28" x14ac:dyDescent="0.3">
      <c r="A90" s="103">
        <v>1961</v>
      </c>
      <c r="B90" s="137">
        <v>8300</v>
      </c>
      <c r="C90" s="137">
        <v>9700</v>
      </c>
      <c r="D90" s="137">
        <v>1200</v>
      </c>
      <c r="E90" s="137">
        <f t="shared" si="1"/>
        <v>18000</v>
      </c>
      <c r="F90" s="137">
        <v>19200</v>
      </c>
      <c r="G90" s="137"/>
      <c r="H90" s="137">
        <v>13600</v>
      </c>
      <c r="I90" s="137">
        <v>11100</v>
      </c>
      <c r="J90" s="137">
        <v>2500</v>
      </c>
      <c r="K90" s="137">
        <v>32800</v>
      </c>
      <c r="L90" s="49"/>
      <c r="M90" s="138" t="s">
        <v>13</v>
      </c>
      <c r="N90" s="138" t="s">
        <v>13</v>
      </c>
      <c r="O90" s="138" t="s">
        <v>13</v>
      </c>
      <c r="P90" s="137">
        <v>32800</v>
      </c>
      <c r="Q90" s="137"/>
      <c r="R90" s="138" t="s">
        <v>13</v>
      </c>
      <c r="S90" s="138" t="s">
        <v>13</v>
      </c>
      <c r="T90" s="138" t="s">
        <v>13</v>
      </c>
      <c r="U90" s="138" t="s">
        <v>13</v>
      </c>
      <c r="V90" s="138" t="s">
        <v>13</v>
      </c>
      <c r="W90" s="137">
        <v>32800</v>
      </c>
      <c r="Y90" s="138" t="s">
        <v>13</v>
      </c>
      <c r="Z90" s="138" t="s">
        <v>13</v>
      </c>
      <c r="AA90" s="138" t="s">
        <v>13</v>
      </c>
      <c r="AB90" s="138" t="s">
        <v>13</v>
      </c>
    </row>
    <row r="91" spans="1:28" x14ac:dyDescent="0.3">
      <c r="A91" s="103">
        <v>1962</v>
      </c>
      <c r="B91" s="137">
        <v>9100</v>
      </c>
      <c r="C91" s="137">
        <v>11100</v>
      </c>
      <c r="D91" s="137">
        <v>1400</v>
      </c>
      <c r="E91" s="137">
        <f t="shared" si="1"/>
        <v>20200</v>
      </c>
      <c r="F91" s="137">
        <v>21700</v>
      </c>
      <c r="G91" s="137"/>
      <c r="H91" s="137">
        <v>17000</v>
      </c>
      <c r="I91" s="137">
        <v>14300</v>
      </c>
      <c r="J91" s="137">
        <v>2700</v>
      </c>
      <c r="K91" s="137">
        <v>38700</v>
      </c>
      <c r="L91" s="49"/>
      <c r="M91" s="138" t="s">
        <v>13</v>
      </c>
      <c r="N91" s="138" t="s">
        <v>13</v>
      </c>
      <c r="O91" s="138" t="s">
        <v>13</v>
      </c>
      <c r="P91" s="137">
        <v>38700</v>
      </c>
      <c r="Q91" s="137"/>
      <c r="R91" s="138" t="s">
        <v>13</v>
      </c>
      <c r="S91" s="138" t="s">
        <v>13</v>
      </c>
      <c r="T91" s="138" t="s">
        <v>13</v>
      </c>
      <c r="U91" s="138" t="s">
        <v>13</v>
      </c>
      <c r="V91" s="138" t="s">
        <v>13</v>
      </c>
      <c r="W91" s="137">
        <v>38700</v>
      </c>
      <c r="Y91" s="138" t="s">
        <v>13</v>
      </c>
      <c r="Z91" s="138" t="s">
        <v>13</v>
      </c>
      <c r="AA91" s="138" t="s">
        <v>13</v>
      </c>
      <c r="AB91" s="138" t="s">
        <v>13</v>
      </c>
    </row>
    <row r="92" spans="1:28" x14ac:dyDescent="0.3">
      <c r="A92" s="103">
        <v>1963</v>
      </c>
      <c r="B92" s="137">
        <v>10300</v>
      </c>
      <c r="C92" s="137">
        <v>13400</v>
      </c>
      <c r="D92" s="137">
        <v>1400</v>
      </c>
      <c r="E92" s="137">
        <f t="shared" si="1"/>
        <v>23700</v>
      </c>
      <c r="F92" s="137">
        <v>25100</v>
      </c>
      <c r="G92" s="137"/>
      <c r="H92" s="137">
        <v>21300</v>
      </c>
      <c r="I92" s="137">
        <v>18300</v>
      </c>
      <c r="J92" s="137">
        <v>3000</v>
      </c>
      <c r="K92" s="137">
        <v>46400</v>
      </c>
      <c r="L92" s="49"/>
      <c r="M92" s="138" t="s">
        <v>13</v>
      </c>
      <c r="N92" s="138" t="s">
        <v>13</v>
      </c>
      <c r="O92" s="138" t="s">
        <v>13</v>
      </c>
      <c r="P92" s="137">
        <v>46400</v>
      </c>
      <c r="Q92" s="137"/>
      <c r="R92" s="138" t="s">
        <v>13</v>
      </c>
      <c r="S92" s="138" t="s">
        <v>13</v>
      </c>
      <c r="T92" s="138" t="s">
        <v>13</v>
      </c>
      <c r="U92" s="138" t="s">
        <v>13</v>
      </c>
      <c r="V92" s="138" t="s">
        <v>13</v>
      </c>
      <c r="W92" s="137">
        <v>46400</v>
      </c>
      <c r="Y92" s="138" t="s">
        <v>13</v>
      </c>
      <c r="Z92" s="138" t="s">
        <v>13</v>
      </c>
      <c r="AA92" s="138" t="s">
        <v>13</v>
      </c>
      <c r="AB92" s="138" t="s">
        <v>13</v>
      </c>
    </row>
    <row r="93" spans="1:28" x14ac:dyDescent="0.3">
      <c r="A93" s="103">
        <v>1964</v>
      </c>
      <c r="B93" s="137">
        <v>11900</v>
      </c>
      <c r="C93" s="137">
        <v>15700</v>
      </c>
      <c r="D93" s="137">
        <v>1600</v>
      </c>
      <c r="E93" s="137">
        <f t="shared" si="1"/>
        <v>27600</v>
      </c>
      <c r="F93" s="137">
        <v>29200</v>
      </c>
      <c r="G93" s="137"/>
      <c r="H93" s="137">
        <v>26300</v>
      </c>
      <c r="I93" s="137">
        <v>23500</v>
      </c>
      <c r="J93" s="137">
        <v>2800</v>
      </c>
      <c r="K93" s="137">
        <v>55500</v>
      </c>
      <c r="L93" s="49"/>
      <c r="M93" s="138" t="s">
        <v>13</v>
      </c>
      <c r="N93" s="138" t="s">
        <v>13</v>
      </c>
      <c r="O93" s="138" t="s">
        <v>13</v>
      </c>
      <c r="P93" s="137">
        <v>55500</v>
      </c>
      <c r="Q93" s="137"/>
      <c r="R93" s="138" t="s">
        <v>13</v>
      </c>
      <c r="S93" s="138" t="s">
        <v>13</v>
      </c>
      <c r="T93" s="138" t="s">
        <v>13</v>
      </c>
      <c r="U93" s="138" t="s">
        <v>13</v>
      </c>
      <c r="V93" s="138" t="s">
        <v>13</v>
      </c>
      <c r="W93" s="137">
        <v>55500</v>
      </c>
      <c r="Y93" s="138" t="s">
        <v>13</v>
      </c>
      <c r="Z93" s="138" t="s">
        <v>13</v>
      </c>
      <c r="AA93" s="138" t="s">
        <v>13</v>
      </c>
      <c r="AB93" s="138" t="s">
        <v>13</v>
      </c>
    </row>
    <row r="94" spans="1:28" x14ac:dyDescent="0.3">
      <c r="A94" s="103">
        <v>1965</v>
      </c>
      <c r="B94" s="137">
        <v>12500</v>
      </c>
      <c r="C94" s="137">
        <v>17000</v>
      </c>
      <c r="D94" s="137">
        <v>1500</v>
      </c>
      <c r="E94" s="137">
        <f t="shared" si="1"/>
        <v>29500</v>
      </c>
      <c r="F94" s="137">
        <v>31000</v>
      </c>
      <c r="G94" s="137"/>
      <c r="H94" s="137">
        <v>33000</v>
      </c>
      <c r="I94" s="137">
        <v>30300</v>
      </c>
      <c r="J94" s="137">
        <v>2700</v>
      </c>
      <c r="K94" s="137">
        <v>64000</v>
      </c>
      <c r="L94" s="49"/>
      <c r="M94" s="138" t="s">
        <v>13</v>
      </c>
      <c r="N94" s="138" t="s">
        <v>13</v>
      </c>
      <c r="O94" s="138" t="s">
        <v>13</v>
      </c>
      <c r="P94" s="137">
        <v>64000</v>
      </c>
      <c r="Q94" s="137"/>
      <c r="R94" s="138" t="s">
        <v>13</v>
      </c>
      <c r="S94" s="138" t="s">
        <v>13</v>
      </c>
      <c r="T94" s="138" t="s">
        <v>13</v>
      </c>
      <c r="U94" s="138" t="s">
        <v>13</v>
      </c>
      <c r="V94" s="138" t="s">
        <v>13</v>
      </c>
      <c r="W94" s="137">
        <v>64000</v>
      </c>
      <c r="Y94" s="138" t="s">
        <v>13</v>
      </c>
      <c r="Z94" s="138" t="s">
        <v>13</v>
      </c>
      <c r="AA94" s="138" t="s">
        <v>13</v>
      </c>
      <c r="AB94" s="138" t="s">
        <v>13</v>
      </c>
    </row>
    <row r="95" spans="1:28" x14ac:dyDescent="0.3">
      <c r="A95" s="103">
        <v>1966</v>
      </c>
      <c r="B95" s="137">
        <v>13600</v>
      </c>
      <c r="C95" s="137">
        <v>19100</v>
      </c>
      <c r="D95" s="137">
        <v>1600</v>
      </c>
      <c r="E95" s="137">
        <f t="shared" si="1"/>
        <v>32700</v>
      </c>
      <c r="F95" s="137">
        <v>34400</v>
      </c>
      <c r="G95" s="137"/>
      <c r="H95" s="137">
        <v>42800</v>
      </c>
      <c r="I95" s="137">
        <v>40100</v>
      </c>
      <c r="J95" s="137">
        <v>2700</v>
      </c>
      <c r="K95" s="137">
        <v>77200</v>
      </c>
      <c r="L95" s="49"/>
      <c r="M95" s="138" t="s">
        <v>13</v>
      </c>
      <c r="N95" s="138" t="s">
        <v>13</v>
      </c>
      <c r="O95" s="138" t="s">
        <v>13</v>
      </c>
      <c r="P95" s="137">
        <v>77200</v>
      </c>
      <c r="Q95" s="137"/>
      <c r="R95" s="138" t="s">
        <v>13</v>
      </c>
      <c r="S95" s="138" t="s">
        <v>13</v>
      </c>
      <c r="T95" s="138" t="s">
        <v>13</v>
      </c>
      <c r="U95" s="138" t="s">
        <v>13</v>
      </c>
      <c r="V95" s="138" t="s">
        <v>13</v>
      </c>
      <c r="W95" s="137">
        <v>77200</v>
      </c>
      <c r="Y95" s="138" t="s">
        <v>13</v>
      </c>
      <c r="Z95" s="138" t="s">
        <v>13</v>
      </c>
      <c r="AA95" s="138" t="s">
        <v>13</v>
      </c>
      <c r="AB95" s="138" t="s">
        <v>13</v>
      </c>
    </row>
    <row r="96" spans="1:28" x14ac:dyDescent="0.3">
      <c r="A96" s="103">
        <v>1967</v>
      </c>
      <c r="B96" s="137">
        <v>14700</v>
      </c>
      <c r="C96" s="137">
        <v>20600</v>
      </c>
      <c r="D96" s="137">
        <v>1600</v>
      </c>
      <c r="E96" s="137">
        <f t="shared" si="1"/>
        <v>35300</v>
      </c>
      <c r="F96" s="137">
        <v>37000</v>
      </c>
      <c r="G96" s="137"/>
      <c r="H96" s="137">
        <v>54600</v>
      </c>
      <c r="I96" s="137">
        <v>51200</v>
      </c>
      <c r="J96" s="137">
        <v>3400</v>
      </c>
      <c r="K96" s="137">
        <v>91600</v>
      </c>
      <c r="L96" s="49"/>
      <c r="M96" s="138" t="s">
        <v>13</v>
      </c>
      <c r="N96" s="138" t="s">
        <v>13</v>
      </c>
      <c r="O96" s="138" t="s">
        <v>13</v>
      </c>
      <c r="P96" s="137">
        <v>91600</v>
      </c>
      <c r="Q96" s="137"/>
      <c r="R96" s="138" t="s">
        <v>13</v>
      </c>
      <c r="S96" s="138" t="s">
        <v>13</v>
      </c>
      <c r="T96" s="138" t="s">
        <v>13</v>
      </c>
      <c r="U96" s="138" t="s">
        <v>13</v>
      </c>
      <c r="V96" s="138" t="s">
        <v>13</v>
      </c>
      <c r="W96" s="137">
        <v>91600</v>
      </c>
      <c r="Y96" s="138" t="s">
        <v>13</v>
      </c>
      <c r="Z96" s="138" t="s">
        <v>13</v>
      </c>
      <c r="AA96" s="138" t="s">
        <v>13</v>
      </c>
      <c r="AB96" s="138" t="s">
        <v>13</v>
      </c>
    </row>
    <row r="97" spans="1:28" x14ac:dyDescent="0.3">
      <c r="A97" s="103">
        <v>1968</v>
      </c>
      <c r="B97" s="137">
        <v>16700</v>
      </c>
      <c r="C97" s="137">
        <v>23300</v>
      </c>
      <c r="D97" s="137">
        <v>1700</v>
      </c>
      <c r="E97" s="137">
        <f t="shared" si="1"/>
        <v>40000</v>
      </c>
      <c r="F97" s="137">
        <v>41700</v>
      </c>
      <c r="G97" s="137"/>
      <c r="H97" s="137">
        <v>65400.000000000007</v>
      </c>
      <c r="I97" s="137">
        <v>61600</v>
      </c>
      <c r="J97" s="137">
        <v>3800</v>
      </c>
      <c r="K97" s="137">
        <v>107100</v>
      </c>
      <c r="L97" s="49"/>
      <c r="M97" s="138" t="s">
        <v>13</v>
      </c>
      <c r="N97" s="138" t="s">
        <v>13</v>
      </c>
      <c r="O97" s="138" t="s">
        <v>13</v>
      </c>
      <c r="P97" s="137">
        <v>107100</v>
      </c>
      <c r="Q97" s="137"/>
      <c r="R97" s="138" t="s">
        <v>13</v>
      </c>
      <c r="S97" s="138" t="s">
        <v>13</v>
      </c>
      <c r="T97" s="138" t="s">
        <v>13</v>
      </c>
      <c r="U97" s="138" t="s">
        <v>13</v>
      </c>
      <c r="V97" s="138" t="s">
        <v>13</v>
      </c>
      <c r="W97" s="137">
        <v>107100</v>
      </c>
      <c r="Y97" s="138" t="s">
        <v>13</v>
      </c>
      <c r="Z97" s="138" t="s">
        <v>13</v>
      </c>
      <c r="AA97" s="138" t="s">
        <v>13</v>
      </c>
      <c r="AB97" s="138" t="s">
        <v>13</v>
      </c>
    </row>
    <row r="98" spans="1:28" x14ac:dyDescent="0.3">
      <c r="A98" s="103">
        <v>1969</v>
      </c>
      <c r="B98" s="137">
        <v>18200</v>
      </c>
      <c r="C98" s="137">
        <v>26100</v>
      </c>
      <c r="D98" s="137">
        <v>1800</v>
      </c>
      <c r="E98" s="137">
        <f t="shared" si="1"/>
        <v>44300</v>
      </c>
      <c r="F98" s="137">
        <v>46100</v>
      </c>
      <c r="G98" s="137"/>
      <c r="H98" s="137">
        <v>81500</v>
      </c>
      <c r="I98" s="137">
        <v>77800</v>
      </c>
      <c r="J98" s="137">
        <v>3700</v>
      </c>
      <c r="K98" s="137">
        <v>127600</v>
      </c>
      <c r="L98" s="49"/>
      <c r="M98" s="138" t="s">
        <v>13</v>
      </c>
      <c r="N98" s="138" t="s">
        <v>13</v>
      </c>
      <c r="O98" s="138" t="s">
        <v>13</v>
      </c>
      <c r="P98" s="137">
        <v>127600</v>
      </c>
      <c r="Q98" s="137"/>
      <c r="R98" s="138" t="s">
        <v>13</v>
      </c>
      <c r="S98" s="138" t="s">
        <v>13</v>
      </c>
      <c r="T98" s="138" t="s">
        <v>13</v>
      </c>
      <c r="U98" s="138" t="s">
        <v>13</v>
      </c>
      <c r="V98" s="138" t="s">
        <v>13</v>
      </c>
      <c r="W98" s="137">
        <v>127600</v>
      </c>
      <c r="Y98" s="138" t="s">
        <v>13</v>
      </c>
      <c r="Z98" s="138" t="s">
        <v>13</v>
      </c>
      <c r="AA98" s="138" t="s">
        <v>13</v>
      </c>
      <c r="AB98" s="138" t="s">
        <v>13</v>
      </c>
    </row>
    <row r="99" spans="1:28" x14ac:dyDescent="0.3">
      <c r="A99" s="103">
        <v>1970</v>
      </c>
      <c r="B99" s="137">
        <v>20100</v>
      </c>
      <c r="C99" s="137">
        <v>28900</v>
      </c>
      <c r="D99" s="137">
        <v>1900</v>
      </c>
      <c r="E99" s="137">
        <f t="shared" si="1"/>
        <v>49000</v>
      </c>
      <c r="F99" s="137">
        <v>50900</v>
      </c>
      <c r="G99" s="137"/>
      <c r="H99" s="137">
        <v>100000</v>
      </c>
      <c r="I99" s="137">
        <v>96200</v>
      </c>
      <c r="J99" s="137">
        <v>3800</v>
      </c>
      <c r="K99" s="137">
        <v>150900</v>
      </c>
      <c r="L99" s="49"/>
      <c r="M99" s="138" t="s">
        <v>13</v>
      </c>
      <c r="N99" s="138" t="s">
        <v>13</v>
      </c>
      <c r="O99" s="138" t="s">
        <v>13</v>
      </c>
      <c r="P99" s="137">
        <v>150900</v>
      </c>
      <c r="Q99" s="137"/>
      <c r="R99" s="138" t="s">
        <v>13</v>
      </c>
      <c r="S99" s="138" t="s">
        <v>13</v>
      </c>
      <c r="T99" s="138" t="s">
        <v>13</v>
      </c>
      <c r="U99" s="138" t="s">
        <v>13</v>
      </c>
      <c r="V99" s="138" t="s">
        <v>13</v>
      </c>
      <c r="W99" s="137">
        <v>150900</v>
      </c>
      <c r="Y99" s="138" t="s">
        <v>13</v>
      </c>
      <c r="Z99" s="138" t="s">
        <v>13</v>
      </c>
      <c r="AA99" s="138" t="s">
        <v>13</v>
      </c>
      <c r="AB99" s="138" t="s">
        <v>13</v>
      </c>
    </row>
    <row r="100" spans="1:28" x14ac:dyDescent="0.3">
      <c r="A100" s="103">
        <v>1971</v>
      </c>
      <c r="B100" s="137">
        <v>21800</v>
      </c>
      <c r="C100" s="137">
        <v>31200</v>
      </c>
      <c r="D100" s="137">
        <v>1700</v>
      </c>
      <c r="E100" s="137">
        <f t="shared" si="1"/>
        <v>53000</v>
      </c>
      <c r="F100" s="137">
        <v>54800</v>
      </c>
      <c r="G100" s="137"/>
      <c r="H100" s="137">
        <v>117100</v>
      </c>
      <c r="I100" s="137">
        <v>113800</v>
      </c>
      <c r="J100" s="137">
        <v>3300</v>
      </c>
      <c r="K100" s="137">
        <v>171900</v>
      </c>
      <c r="L100" s="49"/>
      <c r="M100" s="138" t="s">
        <v>13</v>
      </c>
      <c r="N100" s="138" t="s">
        <v>13</v>
      </c>
      <c r="O100" s="138" t="s">
        <v>13</v>
      </c>
      <c r="P100" s="137">
        <v>171900</v>
      </c>
      <c r="Q100" s="137"/>
      <c r="R100" s="138" t="s">
        <v>13</v>
      </c>
      <c r="S100" s="138" t="s">
        <v>13</v>
      </c>
      <c r="T100" s="138" t="s">
        <v>13</v>
      </c>
      <c r="U100" s="138" t="s">
        <v>13</v>
      </c>
      <c r="V100" s="138" t="s">
        <v>13</v>
      </c>
      <c r="W100" s="137">
        <v>171900</v>
      </c>
      <c r="Y100" s="138" t="s">
        <v>13</v>
      </c>
      <c r="Z100" s="138" t="s">
        <v>13</v>
      </c>
      <c r="AA100" s="138" t="s">
        <v>13</v>
      </c>
      <c r="AB100" s="138" t="s">
        <v>13</v>
      </c>
    </row>
    <row r="101" spans="1:28" x14ac:dyDescent="0.3">
      <c r="A101" s="103">
        <v>1972</v>
      </c>
      <c r="B101" s="137">
        <v>26800</v>
      </c>
      <c r="C101" s="137">
        <v>37600</v>
      </c>
      <c r="D101" s="137">
        <v>2100</v>
      </c>
      <c r="E101" s="137">
        <f t="shared" si="1"/>
        <v>64400</v>
      </c>
      <c r="F101" s="137">
        <v>66400</v>
      </c>
      <c r="G101" s="137"/>
      <c r="H101" s="137">
        <v>136200</v>
      </c>
      <c r="I101" s="137">
        <v>133800</v>
      </c>
      <c r="J101" s="137">
        <v>2400</v>
      </c>
      <c r="K101" s="137">
        <v>202600</v>
      </c>
      <c r="L101" s="49"/>
      <c r="M101" s="138" t="s">
        <v>13</v>
      </c>
      <c r="N101" s="138" t="s">
        <v>13</v>
      </c>
      <c r="O101" s="138" t="s">
        <v>13</v>
      </c>
      <c r="P101" s="137">
        <v>202600</v>
      </c>
      <c r="Q101" s="137"/>
      <c r="R101" s="138" t="s">
        <v>13</v>
      </c>
      <c r="S101" s="138" t="s">
        <v>13</v>
      </c>
      <c r="T101" s="138" t="s">
        <v>13</v>
      </c>
      <c r="U101" s="138" t="s">
        <v>13</v>
      </c>
      <c r="V101" s="138" t="s">
        <v>13</v>
      </c>
      <c r="W101" s="137">
        <v>202600</v>
      </c>
      <c r="Y101" s="138" t="s">
        <v>13</v>
      </c>
      <c r="Z101" s="138" t="s">
        <v>13</v>
      </c>
      <c r="AA101" s="138" t="s">
        <v>13</v>
      </c>
      <c r="AB101" s="138" t="s">
        <v>13</v>
      </c>
    </row>
    <row r="102" spans="1:28" x14ac:dyDescent="0.3">
      <c r="A102" s="103">
        <v>1973</v>
      </c>
      <c r="B102" s="137">
        <v>34200</v>
      </c>
      <c r="C102" s="137">
        <v>45700</v>
      </c>
      <c r="D102" s="137">
        <v>4200</v>
      </c>
      <c r="E102" s="137">
        <f t="shared" si="1"/>
        <v>79900</v>
      </c>
      <c r="F102" s="137">
        <v>84100</v>
      </c>
      <c r="G102" s="137"/>
      <c r="H102" s="137">
        <v>147100</v>
      </c>
      <c r="I102" s="137">
        <v>143900</v>
      </c>
      <c r="J102" s="137">
        <v>3200</v>
      </c>
      <c r="K102" s="137">
        <v>231200</v>
      </c>
      <c r="L102" s="49"/>
      <c r="M102" s="138" t="s">
        <v>13</v>
      </c>
      <c r="N102" s="138" t="s">
        <v>13</v>
      </c>
      <c r="O102" s="138" t="s">
        <v>13</v>
      </c>
      <c r="P102" s="137">
        <v>231200</v>
      </c>
      <c r="Q102" s="137"/>
      <c r="R102" s="138" t="s">
        <v>13</v>
      </c>
      <c r="S102" s="138" t="s">
        <v>13</v>
      </c>
      <c r="T102" s="138" t="s">
        <v>13</v>
      </c>
      <c r="U102" s="138" t="s">
        <v>13</v>
      </c>
      <c r="V102" s="138" t="s">
        <v>13</v>
      </c>
      <c r="W102" s="137">
        <v>231200</v>
      </c>
      <c r="Y102" s="138" t="s">
        <v>13</v>
      </c>
      <c r="Z102" s="138" t="s">
        <v>13</v>
      </c>
      <c r="AA102" s="138" t="s">
        <v>13</v>
      </c>
      <c r="AB102" s="138" t="s">
        <v>13</v>
      </c>
    </row>
    <row r="103" spans="1:28" x14ac:dyDescent="0.3">
      <c r="A103" s="103">
        <v>1974</v>
      </c>
      <c r="B103" s="137">
        <v>42700</v>
      </c>
      <c r="C103" s="137">
        <v>54800</v>
      </c>
      <c r="D103" s="137">
        <v>3500</v>
      </c>
      <c r="E103" s="137">
        <f t="shared" si="1"/>
        <v>97500</v>
      </c>
      <c r="F103" s="137">
        <v>101000</v>
      </c>
      <c r="G103" s="137"/>
      <c r="H103" s="137">
        <v>172000</v>
      </c>
      <c r="I103" s="137">
        <v>168700</v>
      </c>
      <c r="J103" s="137">
        <v>3300</v>
      </c>
      <c r="K103" s="137">
        <v>273000</v>
      </c>
      <c r="L103" s="49"/>
      <c r="M103" s="138" t="s">
        <v>13</v>
      </c>
      <c r="N103" s="138" t="s">
        <v>13</v>
      </c>
      <c r="O103" s="138" t="s">
        <v>13</v>
      </c>
      <c r="P103" s="137">
        <v>273000</v>
      </c>
      <c r="Q103" s="137"/>
      <c r="R103" s="138" t="s">
        <v>13</v>
      </c>
      <c r="S103" s="138" t="s">
        <v>13</v>
      </c>
      <c r="T103" s="138" t="s">
        <v>13</v>
      </c>
      <c r="U103" s="138" t="s">
        <v>13</v>
      </c>
      <c r="V103" s="138" t="s">
        <v>13</v>
      </c>
      <c r="W103" s="137">
        <v>273000</v>
      </c>
      <c r="Y103" s="138" t="s">
        <v>13</v>
      </c>
      <c r="Z103" s="138" t="s">
        <v>13</v>
      </c>
      <c r="AA103" s="138" t="s">
        <v>13</v>
      </c>
      <c r="AB103" s="138" t="s">
        <v>13</v>
      </c>
    </row>
    <row r="104" spans="1:28" x14ac:dyDescent="0.3">
      <c r="A104" s="103">
        <v>1975</v>
      </c>
      <c r="B104" s="137">
        <v>52300</v>
      </c>
      <c r="C104" s="137">
        <v>66000</v>
      </c>
      <c r="D104" s="137">
        <v>4000</v>
      </c>
      <c r="E104" s="137">
        <f t="shared" si="1"/>
        <v>118300</v>
      </c>
      <c r="F104" s="137">
        <v>122300</v>
      </c>
      <c r="G104" s="137"/>
      <c r="H104" s="137">
        <v>223800</v>
      </c>
      <c r="I104" s="137">
        <v>217100</v>
      </c>
      <c r="J104" s="137">
        <v>6700</v>
      </c>
      <c r="K104" s="137">
        <v>346100</v>
      </c>
      <c r="L104" s="49"/>
      <c r="M104" s="138" t="s">
        <v>13</v>
      </c>
      <c r="N104" s="138" t="s">
        <v>13</v>
      </c>
      <c r="O104" s="138" t="s">
        <v>13</v>
      </c>
      <c r="P104" s="137">
        <v>346100</v>
      </c>
      <c r="Q104" s="137"/>
      <c r="R104" s="138" t="s">
        <v>13</v>
      </c>
      <c r="S104" s="138" t="s">
        <v>13</v>
      </c>
      <c r="T104" s="138" t="s">
        <v>13</v>
      </c>
      <c r="U104" s="138" t="s">
        <v>13</v>
      </c>
      <c r="V104" s="138" t="s">
        <v>13</v>
      </c>
      <c r="W104" s="137">
        <v>346100</v>
      </c>
      <c r="Y104" s="138" t="s">
        <v>13</v>
      </c>
      <c r="Z104" s="138" t="s">
        <v>13</v>
      </c>
      <c r="AA104" s="138" t="s">
        <v>13</v>
      </c>
      <c r="AB104" s="138" t="s">
        <v>13</v>
      </c>
    </row>
    <row r="105" spans="1:28" x14ac:dyDescent="0.3">
      <c r="A105" s="103">
        <v>1976</v>
      </c>
      <c r="B105" s="137">
        <v>79900</v>
      </c>
      <c r="C105" s="137">
        <v>74900</v>
      </c>
      <c r="D105" s="137">
        <v>11200</v>
      </c>
      <c r="E105" s="137">
        <f t="shared" si="1"/>
        <v>154800</v>
      </c>
      <c r="F105" s="137">
        <v>166000</v>
      </c>
      <c r="G105" s="137"/>
      <c r="H105" s="137">
        <v>229400</v>
      </c>
      <c r="I105" s="137">
        <v>198500</v>
      </c>
      <c r="J105" s="137">
        <v>30900</v>
      </c>
      <c r="K105" s="137">
        <v>395400</v>
      </c>
      <c r="L105" s="49"/>
      <c r="M105" s="138" t="s">
        <v>13</v>
      </c>
      <c r="N105" s="138" t="s">
        <v>13</v>
      </c>
      <c r="O105" s="138" t="s">
        <v>13</v>
      </c>
      <c r="P105" s="137">
        <v>395400</v>
      </c>
      <c r="Q105" s="137"/>
      <c r="R105" s="138" t="s">
        <v>13</v>
      </c>
      <c r="S105" s="138" t="s">
        <v>13</v>
      </c>
      <c r="T105" s="138" t="s">
        <v>13</v>
      </c>
      <c r="U105" s="138" t="s">
        <v>13</v>
      </c>
      <c r="V105" s="138" t="s">
        <v>13</v>
      </c>
      <c r="W105" s="137">
        <v>395400</v>
      </c>
      <c r="Y105" s="138" t="s">
        <v>13</v>
      </c>
      <c r="Z105" s="138" t="s">
        <v>13</v>
      </c>
      <c r="AA105" s="138" t="s">
        <v>13</v>
      </c>
      <c r="AB105" s="138" t="s">
        <v>13</v>
      </c>
    </row>
    <row r="106" spans="1:28" x14ac:dyDescent="0.3">
      <c r="A106" s="103">
        <v>1977</v>
      </c>
      <c r="B106" s="137">
        <v>88600</v>
      </c>
      <c r="C106" s="137">
        <v>107100</v>
      </c>
      <c r="D106" s="137">
        <v>13900</v>
      </c>
      <c r="E106" s="137">
        <f t="shared" si="1"/>
        <v>195700</v>
      </c>
      <c r="F106" s="137">
        <v>209600</v>
      </c>
      <c r="G106" s="137"/>
      <c r="H106" s="137">
        <v>285600</v>
      </c>
      <c r="I106" s="137">
        <v>227600</v>
      </c>
      <c r="J106" s="137">
        <v>58000</v>
      </c>
      <c r="K106" s="137">
        <v>495200</v>
      </c>
      <c r="L106" s="49"/>
      <c r="M106" s="138" t="s">
        <v>13</v>
      </c>
      <c r="N106" s="138" t="s">
        <v>13</v>
      </c>
      <c r="O106" s="138" t="s">
        <v>13</v>
      </c>
      <c r="P106" s="137">
        <v>495200</v>
      </c>
      <c r="Q106" s="137"/>
      <c r="R106" s="137">
        <v>26200</v>
      </c>
      <c r="S106" s="137">
        <v>25100</v>
      </c>
      <c r="T106" s="137">
        <v>1100</v>
      </c>
      <c r="U106" s="138" t="s">
        <v>13</v>
      </c>
      <c r="V106" s="138" t="s">
        <v>13</v>
      </c>
      <c r="W106" s="137">
        <v>521400</v>
      </c>
      <c r="Y106" s="134">
        <f t="shared" ref="Y106:Y112" si="2">E106</f>
        <v>195700</v>
      </c>
      <c r="Z106" s="134">
        <f t="shared" ref="Z106:Z112" si="3">K106</f>
        <v>495200</v>
      </c>
      <c r="AA106" s="134">
        <f t="shared" ref="AA106:AA112" si="4">P106</f>
        <v>495200</v>
      </c>
      <c r="AB106" s="134">
        <f t="shared" ref="AB106:AB112" si="5">W106</f>
        <v>521400</v>
      </c>
    </row>
    <row r="107" spans="1:28" x14ac:dyDescent="0.3">
      <c r="A107" s="103">
        <v>1978</v>
      </c>
      <c r="B107" s="137">
        <v>114800</v>
      </c>
      <c r="C107" s="137">
        <v>145500</v>
      </c>
      <c r="D107" s="137">
        <v>15500</v>
      </c>
      <c r="E107" s="137">
        <f t="shared" si="1"/>
        <v>260300</v>
      </c>
      <c r="F107" s="137">
        <v>275900</v>
      </c>
      <c r="G107" s="137"/>
      <c r="H107" s="137">
        <v>365000</v>
      </c>
      <c r="I107" s="137">
        <v>294200</v>
      </c>
      <c r="J107" s="137">
        <v>70900</v>
      </c>
      <c r="K107" s="137">
        <v>640900</v>
      </c>
      <c r="L107" s="49"/>
      <c r="M107" s="137">
        <v>2200</v>
      </c>
      <c r="N107" s="137">
        <v>2200</v>
      </c>
      <c r="O107" s="138" t="s">
        <v>13</v>
      </c>
      <c r="P107" s="137">
        <v>643100</v>
      </c>
      <c r="Q107" s="137"/>
      <c r="R107" s="137">
        <v>61900</v>
      </c>
      <c r="S107" s="137">
        <v>61000</v>
      </c>
      <c r="T107" s="137">
        <v>800</v>
      </c>
      <c r="U107" s="138" t="s">
        <v>13</v>
      </c>
      <c r="V107" s="138" t="s">
        <v>13</v>
      </c>
      <c r="W107" s="137">
        <v>704900</v>
      </c>
      <c r="Y107" s="134">
        <f t="shared" si="2"/>
        <v>260300</v>
      </c>
      <c r="Z107" s="134">
        <f t="shared" si="3"/>
        <v>640900</v>
      </c>
      <c r="AA107" s="134">
        <f t="shared" si="4"/>
        <v>643100</v>
      </c>
      <c r="AB107" s="134">
        <f t="shared" si="5"/>
        <v>704900</v>
      </c>
    </row>
    <row r="108" spans="1:28" x14ac:dyDescent="0.3">
      <c r="A108" s="103">
        <v>1979</v>
      </c>
      <c r="B108" s="137">
        <v>149600</v>
      </c>
      <c r="C108" s="137">
        <v>196900</v>
      </c>
      <c r="D108" s="137">
        <v>22400</v>
      </c>
      <c r="E108" s="137">
        <f t="shared" si="1"/>
        <v>346500</v>
      </c>
      <c r="F108" s="137">
        <v>368800</v>
      </c>
      <c r="G108" s="137"/>
      <c r="H108" s="137">
        <v>496300</v>
      </c>
      <c r="I108" s="137">
        <v>381500</v>
      </c>
      <c r="J108" s="137">
        <v>114800</v>
      </c>
      <c r="K108" s="137">
        <v>865100</v>
      </c>
      <c r="L108" s="49"/>
      <c r="M108" s="137">
        <v>17300</v>
      </c>
      <c r="N108" s="137">
        <v>17300</v>
      </c>
      <c r="O108" s="138" t="s">
        <v>13</v>
      </c>
      <c r="P108" s="137">
        <v>882400</v>
      </c>
      <c r="Q108" s="137"/>
      <c r="R108" s="137">
        <v>91200</v>
      </c>
      <c r="S108" s="137">
        <v>88100</v>
      </c>
      <c r="T108" s="137">
        <v>3100</v>
      </c>
      <c r="U108" s="138" t="s">
        <v>13</v>
      </c>
      <c r="V108" s="138" t="s">
        <v>13</v>
      </c>
      <c r="W108" s="137">
        <v>973600</v>
      </c>
      <c r="Y108" s="134">
        <f t="shared" si="2"/>
        <v>346500</v>
      </c>
      <c r="Z108" s="134">
        <f t="shared" si="3"/>
        <v>865100</v>
      </c>
      <c r="AA108" s="134">
        <f t="shared" si="4"/>
        <v>882400</v>
      </c>
      <c r="AB108" s="134">
        <f t="shared" si="5"/>
        <v>973600</v>
      </c>
    </row>
    <row r="109" spans="1:28" x14ac:dyDescent="0.3">
      <c r="A109" s="103">
        <v>1980</v>
      </c>
      <c r="B109" s="137">
        <v>195000</v>
      </c>
      <c r="C109" s="137">
        <v>267000</v>
      </c>
      <c r="D109" s="137">
        <v>30000</v>
      </c>
      <c r="E109" s="137">
        <f t="shared" si="1"/>
        <v>462000</v>
      </c>
      <c r="F109" s="137">
        <v>492000</v>
      </c>
      <c r="G109" s="137"/>
      <c r="H109" s="137">
        <v>754000</v>
      </c>
      <c r="I109" s="137">
        <v>588000</v>
      </c>
      <c r="J109" s="137">
        <v>166000</v>
      </c>
      <c r="K109" s="137">
        <v>1246000</v>
      </c>
      <c r="L109" s="49"/>
      <c r="M109" s="137">
        <v>39000</v>
      </c>
      <c r="N109" s="137">
        <v>39000</v>
      </c>
      <c r="O109" s="138" t="s">
        <v>13</v>
      </c>
      <c r="P109" s="137">
        <v>1285000</v>
      </c>
      <c r="Q109" s="137"/>
      <c r="R109" s="137">
        <v>114000</v>
      </c>
      <c r="S109" s="137">
        <v>107000</v>
      </c>
      <c r="T109" s="137">
        <v>7000</v>
      </c>
      <c r="U109" s="138" t="s">
        <v>13</v>
      </c>
      <c r="V109" s="138" t="s">
        <v>13</v>
      </c>
      <c r="W109" s="137">
        <v>1399000</v>
      </c>
      <c r="Y109" s="134">
        <f t="shared" si="2"/>
        <v>462000</v>
      </c>
      <c r="Z109" s="134">
        <f t="shared" si="3"/>
        <v>1246000</v>
      </c>
      <c r="AA109" s="134">
        <f t="shared" si="4"/>
        <v>1285000</v>
      </c>
      <c r="AB109" s="134">
        <f t="shared" si="5"/>
        <v>1399000</v>
      </c>
    </row>
    <row r="110" spans="1:28" x14ac:dyDescent="0.3">
      <c r="A110" s="103">
        <v>1981</v>
      </c>
      <c r="B110" s="137">
        <v>282000</v>
      </c>
      <c r="C110" s="137">
        <v>330000</v>
      </c>
      <c r="D110" s="137">
        <v>44000</v>
      </c>
      <c r="E110" s="137">
        <f t="shared" si="1"/>
        <v>612000</v>
      </c>
      <c r="F110" s="137">
        <v>656000</v>
      </c>
      <c r="G110" s="137"/>
      <c r="H110" s="137">
        <v>1251000</v>
      </c>
      <c r="I110" s="137">
        <v>933000</v>
      </c>
      <c r="J110" s="137">
        <v>318000</v>
      </c>
      <c r="K110" s="137">
        <v>1907000</v>
      </c>
      <c r="L110" s="49"/>
      <c r="M110" s="137">
        <v>68000</v>
      </c>
      <c r="N110" s="137">
        <v>68000</v>
      </c>
      <c r="O110" s="138" t="s">
        <v>13</v>
      </c>
      <c r="P110" s="137">
        <v>1975000</v>
      </c>
      <c r="Q110" s="137"/>
      <c r="R110" s="137">
        <v>101000</v>
      </c>
      <c r="S110" s="137">
        <v>90000</v>
      </c>
      <c r="T110" s="137">
        <v>11000</v>
      </c>
      <c r="U110" s="138" t="s">
        <v>13</v>
      </c>
      <c r="V110" s="138" t="s">
        <v>13</v>
      </c>
      <c r="W110" s="137">
        <v>2076000</v>
      </c>
      <c r="Y110" s="134">
        <f t="shared" si="2"/>
        <v>612000</v>
      </c>
      <c r="Z110" s="134">
        <f t="shared" si="3"/>
        <v>1907000</v>
      </c>
      <c r="AA110" s="134">
        <f t="shared" si="4"/>
        <v>1975000</v>
      </c>
      <c r="AB110" s="134">
        <f t="shared" si="5"/>
        <v>2076000</v>
      </c>
    </row>
    <row r="111" spans="1:28" x14ac:dyDescent="0.3">
      <c r="A111" s="103">
        <v>1982</v>
      </c>
      <c r="B111" s="137">
        <v>503000</v>
      </c>
      <c r="C111" s="137">
        <v>489000</v>
      </c>
      <c r="D111" s="137">
        <v>18000</v>
      </c>
      <c r="E111" s="137">
        <f t="shared" si="1"/>
        <v>992000</v>
      </c>
      <c r="F111" s="137">
        <v>1011000</v>
      </c>
      <c r="G111" s="137"/>
      <c r="H111" s="137">
        <v>2254000</v>
      </c>
      <c r="I111" s="137">
        <v>2118000</v>
      </c>
      <c r="J111" s="137">
        <v>136000</v>
      </c>
      <c r="K111" s="137">
        <v>3265000</v>
      </c>
      <c r="L111" s="49"/>
      <c r="M111" s="137">
        <v>262000</v>
      </c>
      <c r="N111" s="137">
        <v>262000</v>
      </c>
      <c r="O111" s="138" t="s">
        <v>13</v>
      </c>
      <c r="P111" s="137">
        <v>3526000</v>
      </c>
      <c r="Q111" s="137"/>
      <c r="R111" s="137">
        <v>123000</v>
      </c>
      <c r="S111" s="137">
        <v>87000</v>
      </c>
      <c r="T111" s="137">
        <v>36000</v>
      </c>
      <c r="U111" s="138" t="s">
        <v>13</v>
      </c>
      <c r="V111" s="138" t="s">
        <v>13</v>
      </c>
      <c r="W111" s="137">
        <v>3649000</v>
      </c>
      <c r="Y111" s="134">
        <f t="shared" si="2"/>
        <v>992000</v>
      </c>
      <c r="Z111" s="134">
        <f t="shared" si="3"/>
        <v>3265000</v>
      </c>
      <c r="AA111" s="134">
        <f t="shared" si="4"/>
        <v>3526000</v>
      </c>
      <c r="AB111" s="134">
        <f t="shared" si="5"/>
        <v>3649000</v>
      </c>
    </row>
    <row r="112" spans="1:28" x14ac:dyDescent="0.3">
      <c r="A112" s="103">
        <v>1983</v>
      </c>
      <c r="B112" s="137">
        <v>678000</v>
      </c>
      <c r="C112" s="137">
        <v>725000</v>
      </c>
      <c r="D112" s="137">
        <v>27000</v>
      </c>
      <c r="E112" s="137">
        <f t="shared" si="1"/>
        <v>1403000</v>
      </c>
      <c r="F112" s="137">
        <v>1430000</v>
      </c>
      <c r="G112" s="137"/>
      <c r="H112" s="137">
        <v>3846000</v>
      </c>
      <c r="I112" s="137">
        <v>3767000</v>
      </c>
      <c r="J112" s="137">
        <v>79000</v>
      </c>
      <c r="K112" s="137">
        <v>5275000</v>
      </c>
      <c r="L112" s="49"/>
      <c r="M112" s="137">
        <v>416000</v>
      </c>
      <c r="N112" s="137">
        <v>416000</v>
      </c>
      <c r="O112" s="138" t="s">
        <v>13</v>
      </c>
      <c r="P112" s="137">
        <v>5691000</v>
      </c>
      <c r="Q112" s="137"/>
      <c r="R112" s="137">
        <v>252000</v>
      </c>
      <c r="S112" s="137">
        <v>186000</v>
      </c>
      <c r="T112" s="137">
        <v>66000</v>
      </c>
      <c r="U112" s="137">
        <v>153000</v>
      </c>
      <c r="V112" s="138" t="s">
        <v>13</v>
      </c>
      <c r="W112" s="137">
        <v>6095000</v>
      </c>
      <c r="Y112" s="134">
        <f t="shared" si="2"/>
        <v>1403000</v>
      </c>
      <c r="Z112" s="134">
        <f t="shared" si="3"/>
        <v>5275000</v>
      </c>
      <c r="AA112" s="134">
        <f t="shared" si="4"/>
        <v>5691000</v>
      </c>
      <c r="AB112" s="134">
        <f t="shared" si="5"/>
        <v>6095000</v>
      </c>
    </row>
    <row r="113" spans="1:29" x14ac:dyDescent="0.3">
      <c r="A113" s="103">
        <v>1984</v>
      </c>
      <c r="B113" s="137">
        <v>1119000</v>
      </c>
      <c r="C113" s="137">
        <v>1168000</v>
      </c>
      <c r="D113" s="137">
        <v>34000</v>
      </c>
      <c r="E113" s="137">
        <f t="shared" si="1"/>
        <v>2287000</v>
      </c>
      <c r="F113" s="137">
        <v>2321000</v>
      </c>
      <c r="G113" s="137"/>
      <c r="H113" s="137">
        <v>6650000</v>
      </c>
      <c r="I113" s="137">
        <v>6526000</v>
      </c>
      <c r="J113" s="137">
        <v>124000</v>
      </c>
      <c r="K113" s="137">
        <v>8971000</v>
      </c>
      <c r="L113" s="49"/>
      <c r="M113" s="137">
        <v>724000</v>
      </c>
      <c r="N113" s="137">
        <v>724000</v>
      </c>
      <c r="O113" s="138" t="s">
        <v>13</v>
      </c>
      <c r="P113" s="137">
        <v>9695000</v>
      </c>
      <c r="Q113" s="137"/>
      <c r="R113" s="137">
        <v>425000</v>
      </c>
      <c r="S113" s="137">
        <v>316000</v>
      </c>
      <c r="T113" s="137">
        <v>109000</v>
      </c>
      <c r="U113" s="137">
        <v>270000</v>
      </c>
      <c r="V113" s="138" t="s">
        <v>13</v>
      </c>
      <c r="W113" s="137">
        <v>10390000</v>
      </c>
      <c r="X113" s="51"/>
      <c r="Y113" s="134">
        <f>E113</f>
        <v>2287000</v>
      </c>
      <c r="Z113" s="134">
        <f>K113</f>
        <v>8971000</v>
      </c>
      <c r="AA113" s="134">
        <f>P113</f>
        <v>9695000</v>
      </c>
      <c r="AB113" s="134">
        <f>W113</f>
        <v>10390000</v>
      </c>
      <c r="AC113" s="51"/>
    </row>
    <row r="114" spans="1:29" x14ac:dyDescent="0.3">
      <c r="A114" s="103">
        <v>1985</v>
      </c>
      <c r="B114" s="137">
        <v>1732000</v>
      </c>
      <c r="C114" s="137">
        <v>1726000</v>
      </c>
      <c r="D114" s="137">
        <v>113000</v>
      </c>
      <c r="E114" s="137">
        <f t="shared" si="1"/>
        <v>3458000</v>
      </c>
      <c r="F114" s="137">
        <v>3570000</v>
      </c>
      <c r="G114" s="137"/>
      <c r="H114" s="137">
        <v>9558000</v>
      </c>
      <c r="I114" s="137">
        <v>9291000</v>
      </c>
      <c r="J114" s="137">
        <v>268000</v>
      </c>
      <c r="K114" s="137">
        <v>13128000</v>
      </c>
      <c r="L114" s="49"/>
      <c r="M114" s="137">
        <v>1094000</v>
      </c>
      <c r="N114" s="137">
        <v>1094000</v>
      </c>
      <c r="O114" s="138" t="s">
        <v>13</v>
      </c>
      <c r="P114" s="137">
        <v>14222000</v>
      </c>
      <c r="Q114" s="137"/>
      <c r="R114" s="137">
        <v>850000</v>
      </c>
      <c r="S114" s="137">
        <v>575000</v>
      </c>
      <c r="T114" s="137">
        <v>275000</v>
      </c>
      <c r="U114" s="137">
        <v>718000</v>
      </c>
      <c r="V114" s="138" t="s">
        <v>13</v>
      </c>
      <c r="W114" s="137">
        <v>15789000</v>
      </c>
      <c r="X114" s="49"/>
      <c r="Y114" s="134">
        <v>3447100</v>
      </c>
      <c r="Z114" s="134">
        <v>15370409</v>
      </c>
      <c r="AA114" s="134">
        <v>15483730</v>
      </c>
      <c r="AB114" s="134">
        <v>15729933</v>
      </c>
      <c r="AC114" s="51"/>
    </row>
    <row r="115" spans="1:29" x14ac:dyDescent="0.3">
      <c r="A115" s="103">
        <v>1986</v>
      </c>
      <c r="B115" s="137">
        <v>3059000</v>
      </c>
      <c r="C115" s="137">
        <v>2625000</v>
      </c>
      <c r="D115" s="137">
        <v>460000</v>
      </c>
      <c r="E115" s="137">
        <f t="shared" si="1"/>
        <v>5684000</v>
      </c>
      <c r="F115" s="137">
        <v>6145000</v>
      </c>
      <c r="G115" s="137"/>
      <c r="H115" s="137">
        <v>19380000</v>
      </c>
      <c r="I115" s="137">
        <v>18391000</v>
      </c>
      <c r="J115" s="137">
        <v>990000</v>
      </c>
      <c r="K115" s="137">
        <v>25525000</v>
      </c>
      <c r="L115" s="49"/>
      <c r="M115" s="137">
        <v>2947000</v>
      </c>
      <c r="N115" s="137">
        <v>2864000</v>
      </c>
      <c r="O115" s="137">
        <v>83000</v>
      </c>
      <c r="P115" s="137">
        <v>28472000</v>
      </c>
      <c r="Q115" s="137"/>
      <c r="R115" s="137">
        <v>2189000</v>
      </c>
      <c r="S115" s="137">
        <v>1509000</v>
      </c>
      <c r="T115" s="137">
        <v>680000</v>
      </c>
      <c r="U115" s="137">
        <v>1977000</v>
      </c>
      <c r="V115" s="138" t="s">
        <v>13</v>
      </c>
      <c r="W115" s="137">
        <v>32639000</v>
      </c>
      <c r="X115" s="49"/>
      <c r="Y115" s="134">
        <v>5698127</v>
      </c>
      <c r="Z115" s="134">
        <v>31917279.600000001</v>
      </c>
      <c r="AA115" s="134">
        <v>32139604.600000001</v>
      </c>
      <c r="AB115" s="134">
        <v>32980066.600000001</v>
      </c>
      <c r="AC115" s="51"/>
    </row>
    <row r="116" spans="1:29" x14ac:dyDescent="0.3">
      <c r="A116" s="103">
        <v>1987</v>
      </c>
      <c r="B116" s="137">
        <v>7318000</v>
      </c>
      <c r="C116" s="137">
        <v>5231000</v>
      </c>
      <c r="D116" s="137">
        <v>1567000</v>
      </c>
      <c r="E116" s="137">
        <f t="shared" si="1"/>
        <v>12549000</v>
      </c>
      <c r="F116" s="137">
        <v>14116000</v>
      </c>
      <c r="G116" s="137"/>
      <c r="H116" s="137">
        <v>47389000</v>
      </c>
      <c r="I116" s="137">
        <v>43089000</v>
      </c>
      <c r="J116" s="137">
        <v>4300000</v>
      </c>
      <c r="K116" s="137">
        <v>61505000</v>
      </c>
      <c r="L116" s="49"/>
      <c r="M116" s="137">
        <v>12364000</v>
      </c>
      <c r="N116" s="137">
        <v>11494000</v>
      </c>
      <c r="O116" s="137">
        <v>870000</v>
      </c>
      <c r="P116" s="137">
        <v>73869000</v>
      </c>
      <c r="Q116" s="137"/>
      <c r="R116" s="137">
        <v>5454000</v>
      </c>
      <c r="S116" s="137">
        <v>3451000</v>
      </c>
      <c r="T116" s="137">
        <v>2003000</v>
      </c>
      <c r="U116" s="137">
        <v>5206000</v>
      </c>
      <c r="V116" s="138" t="s">
        <v>13</v>
      </c>
      <c r="W116" s="137">
        <v>84529000</v>
      </c>
      <c r="X116" s="49"/>
      <c r="Y116" s="134">
        <v>12759306</v>
      </c>
      <c r="Z116" s="134">
        <v>79840773.099999994</v>
      </c>
      <c r="AA116" s="134">
        <v>80276269.099999994</v>
      </c>
      <c r="AB116" s="134">
        <v>84050302.099999994</v>
      </c>
      <c r="AC116" s="51"/>
    </row>
    <row r="117" spans="1:29" x14ac:dyDescent="0.3">
      <c r="A117" s="103">
        <v>1988</v>
      </c>
      <c r="B117" s="137">
        <v>13159000</v>
      </c>
      <c r="C117" s="137">
        <v>7652000</v>
      </c>
      <c r="D117" s="137">
        <v>1501000</v>
      </c>
      <c r="E117" s="137">
        <f t="shared" si="1"/>
        <v>20811000</v>
      </c>
      <c r="F117" s="137">
        <v>22312000</v>
      </c>
      <c r="G117" s="137"/>
      <c r="H117" s="137">
        <v>65142000</v>
      </c>
      <c r="I117" s="137">
        <v>58951000</v>
      </c>
      <c r="J117" s="137">
        <v>6192000</v>
      </c>
      <c r="K117" s="137">
        <v>87454000</v>
      </c>
      <c r="L117" s="49"/>
      <c r="M117" s="137">
        <v>34793000</v>
      </c>
      <c r="N117" s="137">
        <v>31565000</v>
      </c>
      <c r="O117" s="137">
        <v>3228000</v>
      </c>
      <c r="P117" s="137">
        <v>122247000</v>
      </c>
      <c r="Q117" s="137"/>
      <c r="R117" s="137">
        <v>4868000</v>
      </c>
      <c r="S117" s="137">
        <v>2520000</v>
      </c>
      <c r="T117" s="137">
        <v>2348000</v>
      </c>
      <c r="U117" s="137">
        <v>7204000</v>
      </c>
      <c r="V117" s="138" t="s">
        <v>13</v>
      </c>
      <c r="W117" s="137">
        <v>134317000</v>
      </c>
      <c r="X117" s="49"/>
      <c r="Y117" s="134">
        <v>21434294</v>
      </c>
      <c r="Z117" s="134">
        <v>121604242.8</v>
      </c>
      <c r="AA117" s="134">
        <v>122461011.8</v>
      </c>
      <c r="AB117" s="134">
        <v>127751268.8</v>
      </c>
      <c r="AC117" s="51"/>
    </row>
    <row r="118" spans="1:29" x14ac:dyDescent="0.3">
      <c r="A118" s="103">
        <v>1989</v>
      </c>
      <c r="B118" s="137">
        <v>17992000</v>
      </c>
      <c r="C118" s="137">
        <v>10851000</v>
      </c>
      <c r="D118" s="137">
        <v>2549000</v>
      </c>
      <c r="E118" s="137">
        <f t="shared" si="1"/>
        <v>28843000</v>
      </c>
      <c r="F118" s="137">
        <v>31392000</v>
      </c>
      <c r="G118" s="137"/>
      <c r="H118" s="137">
        <v>93638000</v>
      </c>
      <c r="I118" s="137">
        <v>86380000</v>
      </c>
      <c r="J118" s="137">
        <v>7258000</v>
      </c>
      <c r="K118" s="137">
        <v>125030000</v>
      </c>
      <c r="L118" s="49"/>
      <c r="M118" s="137">
        <v>57691000</v>
      </c>
      <c r="N118" s="137">
        <v>56735000</v>
      </c>
      <c r="O118" s="137">
        <v>957000</v>
      </c>
      <c r="P118" s="137">
        <v>182721000</v>
      </c>
      <c r="Q118" s="137"/>
      <c r="R118" s="137">
        <v>12118000</v>
      </c>
      <c r="S118" s="137">
        <v>8547000</v>
      </c>
      <c r="T118" s="137">
        <v>3571000</v>
      </c>
      <c r="U118" s="137">
        <v>7699000</v>
      </c>
      <c r="V118" s="138" t="s">
        <v>13</v>
      </c>
      <c r="W118" s="137">
        <v>202539000</v>
      </c>
      <c r="X118" s="49"/>
      <c r="Y118" s="134">
        <v>30835083</v>
      </c>
      <c r="Z118" s="134">
        <v>190782190.69999999</v>
      </c>
      <c r="AA118" s="134">
        <v>191640473.69999999</v>
      </c>
      <c r="AB118" s="134">
        <v>200085845.69999999</v>
      </c>
      <c r="AC118" s="51"/>
    </row>
    <row r="119" spans="1:29" x14ac:dyDescent="0.3">
      <c r="A119" s="103">
        <v>1990</v>
      </c>
      <c r="B119" s="137">
        <v>24603000</v>
      </c>
      <c r="C119" s="137">
        <v>22912000</v>
      </c>
      <c r="D119" s="137">
        <v>3533000</v>
      </c>
      <c r="E119" s="137">
        <f t="shared" si="1"/>
        <v>47515000</v>
      </c>
      <c r="F119" s="137">
        <v>51048000</v>
      </c>
      <c r="G119" s="137"/>
      <c r="H119" s="137">
        <v>131731000</v>
      </c>
      <c r="I119" s="137">
        <v>117012000</v>
      </c>
      <c r="J119" s="137">
        <v>14719000</v>
      </c>
      <c r="K119" s="137">
        <v>182779000</v>
      </c>
      <c r="L119" s="49"/>
      <c r="M119" s="137">
        <v>75251000</v>
      </c>
      <c r="N119" s="137">
        <v>74621000</v>
      </c>
      <c r="O119" s="137">
        <v>630000</v>
      </c>
      <c r="P119" s="137">
        <v>258030000</v>
      </c>
      <c r="Q119" s="137"/>
      <c r="R119" s="137">
        <v>29812000</v>
      </c>
      <c r="S119" s="137">
        <v>25191000</v>
      </c>
      <c r="T119" s="137">
        <v>4621000</v>
      </c>
      <c r="U119" s="137">
        <v>8578000</v>
      </c>
      <c r="V119" s="138" t="s">
        <v>13</v>
      </c>
      <c r="W119" s="137">
        <v>296419000</v>
      </c>
      <c r="X119" s="49"/>
      <c r="Y119" s="134">
        <v>50958966</v>
      </c>
      <c r="Z119" s="134">
        <v>271244585.80000001</v>
      </c>
      <c r="AA119" s="134">
        <v>277790552.80000001</v>
      </c>
      <c r="AB119" s="134">
        <v>293688650.80000001</v>
      </c>
      <c r="AC119" s="51"/>
    </row>
    <row r="120" spans="1:29" x14ac:dyDescent="0.3">
      <c r="A120" s="103">
        <v>1991</v>
      </c>
      <c r="B120" s="137">
        <v>32416000</v>
      </c>
      <c r="C120" s="137">
        <v>74384000</v>
      </c>
      <c r="D120" s="137">
        <v>5384000</v>
      </c>
      <c r="E120" s="137">
        <f t="shared" si="1"/>
        <v>106800000</v>
      </c>
      <c r="F120" s="137">
        <v>112184000</v>
      </c>
      <c r="G120" s="137"/>
      <c r="H120" s="137">
        <v>156937000</v>
      </c>
      <c r="I120" s="137">
        <v>133318000</v>
      </c>
      <c r="J120" s="137">
        <v>23619000</v>
      </c>
      <c r="K120" s="137">
        <v>269120000</v>
      </c>
      <c r="L120" s="49"/>
      <c r="M120" s="137">
        <v>49103000</v>
      </c>
      <c r="N120" s="137">
        <v>48030000</v>
      </c>
      <c r="O120" s="137">
        <v>1073000</v>
      </c>
      <c r="P120" s="137">
        <v>318223000</v>
      </c>
      <c r="Q120" s="137"/>
      <c r="R120" s="137">
        <v>65071000</v>
      </c>
      <c r="S120" s="137">
        <v>56144000</v>
      </c>
      <c r="T120" s="137">
        <v>8927000</v>
      </c>
      <c r="U120" s="137">
        <v>4687000</v>
      </c>
      <c r="V120" s="138" t="s">
        <v>13</v>
      </c>
      <c r="W120" s="137">
        <v>387982000</v>
      </c>
      <c r="X120" s="49"/>
      <c r="Y120" s="134">
        <v>113635550</v>
      </c>
      <c r="Z120" s="134">
        <v>339052987.5</v>
      </c>
      <c r="AA120" s="134">
        <v>357975015.30000001</v>
      </c>
      <c r="AB120" s="134">
        <v>386716460.30000001</v>
      </c>
      <c r="AC120" s="51"/>
    </row>
    <row r="121" spans="1:29" x14ac:dyDescent="0.3">
      <c r="A121" s="103">
        <v>1992</v>
      </c>
      <c r="B121" s="137">
        <v>38012000</v>
      </c>
      <c r="C121" s="137">
        <v>84478000</v>
      </c>
      <c r="D121" s="137">
        <v>3981000</v>
      </c>
      <c r="E121" s="137">
        <f t="shared" si="1"/>
        <v>122490000</v>
      </c>
      <c r="F121" s="137">
        <v>126471000</v>
      </c>
      <c r="G121" s="137"/>
      <c r="H121" s="137">
        <v>197627000</v>
      </c>
      <c r="I121" s="137">
        <v>172292000</v>
      </c>
      <c r="J121" s="137">
        <v>25335000</v>
      </c>
      <c r="K121" s="137">
        <v>324099000</v>
      </c>
      <c r="L121" s="49"/>
      <c r="M121" s="137">
        <v>51505000</v>
      </c>
      <c r="N121" s="137">
        <v>50459000</v>
      </c>
      <c r="O121" s="137">
        <v>1046000</v>
      </c>
      <c r="P121" s="137">
        <v>375603000</v>
      </c>
      <c r="Q121" s="137"/>
      <c r="R121" s="137">
        <v>83919000</v>
      </c>
      <c r="S121" s="137">
        <v>72457000</v>
      </c>
      <c r="T121" s="137">
        <v>11462000</v>
      </c>
      <c r="U121" s="138" t="s">
        <v>13</v>
      </c>
      <c r="V121" s="137">
        <v>5503000</v>
      </c>
      <c r="W121" s="137">
        <v>465024000</v>
      </c>
      <c r="X121" s="49"/>
      <c r="Y121" s="134">
        <v>131732775</v>
      </c>
      <c r="Z121" s="134">
        <v>380487914.19999999</v>
      </c>
      <c r="AA121" s="134">
        <v>426852824.19999999</v>
      </c>
      <c r="AB121" s="134">
        <v>458385099.19999999</v>
      </c>
      <c r="AC121" s="51"/>
    </row>
    <row r="122" spans="1:29" x14ac:dyDescent="0.3">
      <c r="A122" s="103">
        <v>1993</v>
      </c>
      <c r="B122" s="137">
        <v>43228000</v>
      </c>
      <c r="C122" s="137">
        <v>101214000</v>
      </c>
      <c r="D122" s="137">
        <v>4469000</v>
      </c>
      <c r="E122" s="137">
        <f t="shared" si="1"/>
        <v>144442000</v>
      </c>
      <c r="F122" s="137">
        <v>148911000</v>
      </c>
      <c r="G122" s="137"/>
      <c r="H122" s="137">
        <v>221961000</v>
      </c>
      <c r="I122" s="137">
        <v>187999000</v>
      </c>
      <c r="J122" s="137">
        <v>33962000</v>
      </c>
      <c r="K122" s="137">
        <v>370872000</v>
      </c>
      <c r="L122" s="49"/>
      <c r="M122" s="137">
        <v>93020000</v>
      </c>
      <c r="N122" s="137">
        <v>88523000</v>
      </c>
      <c r="O122" s="137">
        <v>4498000</v>
      </c>
      <c r="P122" s="137">
        <v>463892000</v>
      </c>
      <c r="Q122" s="137"/>
      <c r="R122" s="137">
        <v>111895000</v>
      </c>
      <c r="S122" s="137">
        <v>100448000</v>
      </c>
      <c r="T122" s="137">
        <v>11447000</v>
      </c>
      <c r="U122" s="138" t="s">
        <v>13</v>
      </c>
      <c r="V122" s="137">
        <v>16061000</v>
      </c>
      <c r="W122" s="137">
        <v>591849000</v>
      </c>
      <c r="X122" s="49"/>
      <c r="Y122" s="134">
        <v>157046723</v>
      </c>
      <c r="Z122" s="134">
        <v>469516739.69999999</v>
      </c>
      <c r="AA122" s="134">
        <v>540623706</v>
      </c>
      <c r="AB122" s="134">
        <v>580104425</v>
      </c>
      <c r="AC122" s="51"/>
    </row>
    <row r="123" spans="1:29" x14ac:dyDescent="0.3">
      <c r="A123" s="103">
        <v>1994</v>
      </c>
      <c r="B123" s="137">
        <v>51870000</v>
      </c>
      <c r="C123" s="137">
        <v>94163000</v>
      </c>
      <c r="D123" s="137">
        <v>8486000</v>
      </c>
      <c r="E123" s="137">
        <f t="shared" si="1"/>
        <v>146033000</v>
      </c>
      <c r="F123" s="137">
        <v>154519000</v>
      </c>
      <c r="G123" s="137"/>
      <c r="H123" s="137">
        <v>290184000</v>
      </c>
      <c r="I123" s="137">
        <v>228874000</v>
      </c>
      <c r="J123" s="137">
        <v>61310000</v>
      </c>
      <c r="K123" s="137">
        <v>444704000</v>
      </c>
      <c r="L123" s="49"/>
      <c r="M123" s="137">
        <v>135816000</v>
      </c>
      <c r="N123" s="137">
        <v>26335000</v>
      </c>
      <c r="O123" s="137">
        <v>109483000</v>
      </c>
      <c r="P123" s="137">
        <v>580520000</v>
      </c>
      <c r="Q123" s="137"/>
      <c r="R123" s="137">
        <v>119950000</v>
      </c>
      <c r="S123" s="137">
        <v>102602000</v>
      </c>
      <c r="T123" s="137">
        <v>17348000</v>
      </c>
      <c r="U123" s="138" t="s">
        <v>13</v>
      </c>
      <c r="V123" s="137">
        <v>28622000</v>
      </c>
      <c r="W123" s="137">
        <v>729091000</v>
      </c>
      <c r="X123" s="49"/>
      <c r="Y123" s="134">
        <v>163815904</v>
      </c>
      <c r="Z123" s="134">
        <v>554781671.60000002</v>
      </c>
      <c r="AA123" s="134">
        <v>656954467.5</v>
      </c>
      <c r="AB123" s="134">
        <v>724055543.5</v>
      </c>
      <c r="AC123" s="51"/>
    </row>
    <row r="124" spans="1:29" x14ac:dyDescent="0.3">
      <c r="A124" s="103">
        <v>1995</v>
      </c>
      <c r="B124" s="137">
        <v>60655000</v>
      </c>
      <c r="C124" s="137">
        <v>88951000</v>
      </c>
      <c r="D124" s="137">
        <v>15762000</v>
      </c>
      <c r="E124" s="137">
        <f t="shared" si="1"/>
        <v>149606000</v>
      </c>
      <c r="F124" s="137">
        <v>165367000</v>
      </c>
      <c r="G124" s="137"/>
      <c r="H124" s="137">
        <v>451531000</v>
      </c>
      <c r="I124" s="137">
        <v>368963000</v>
      </c>
      <c r="J124" s="137">
        <v>82568000</v>
      </c>
      <c r="K124" s="137">
        <v>616898000</v>
      </c>
      <c r="L124" s="49"/>
      <c r="M124" s="137">
        <v>75839000</v>
      </c>
      <c r="N124" s="137">
        <v>73978000</v>
      </c>
      <c r="O124" s="137">
        <v>1862000</v>
      </c>
      <c r="P124" s="137">
        <v>692737000</v>
      </c>
      <c r="Q124" s="137"/>
      <c r="R124" s="137">
        <v>138866000</v>
      </c>
      <c r="S124" s="137">
        <v>118070000</v>
      </c>
      <c r="T124" s="137">
        <v>20796000</v>
      </c>
      <c r="U124" s="138" t="s">
        <v>13</v>
      </c>
      <c r="V124" s="137">
        <v>48450000</v>
      </c>
      <c r="W124" s="137">
        <v>880053000</v>
      </c>
      <c r="X124" s="49"/>
      <c r="Y124" s="134">
        <v>171641773</v>
      </c>
      <c r="Z124" s="134">
        <v>754410237</v>
      </c>
      <c r="AA124" s="134">
        <v>784498135.70000005</v>
      </c>
      <c r="AB124" s="134">
        <v>869211929.70000005</v>
      </c>
      <c r="AC124" s="51"/>
    </row>
    <row r="125" spans="1:29" x14ac:dyDescent="0.3">
      <c r="A125" s="103">
        <v>1996</v>
      </c>
      <c r="B125" s="137">
        <v>74091000</v>
      </c>
      <c r="C125" s="137">
        <v>134731000</v>
      </c>
      <c r="D125" s="137">
        <v>23856000</v>
      </c>
      <c r="E125" s="137">
        <f t="shared" si="1"/>
        <v>208822000</v>
      </c>
      <c r="F125" s="137">
        <v>232678000</v>
      </c>
      <c r="G125" s="137"/>
      <c r="H125" s="137">
        <v>569606000</v>
      </c>
      <c r="I125" s="137">
        <v>466017000</v>
      </c>
      <c r="J125" s="137">
        <v>103588000</v>
      </c>
      <c r="K125" s="137">
        <v>802284000</v>
      </c>
      <c r="L125" s="49"/>
      <c r="M125" s="137">
        <v>118440000</v>
      </c>
      <c r="N125" s="137">
        <v>118440000</v>
      </c>
      <c r="O125" s="138" t="s">
        <v>13</v>
      </c>
      <c r="P125" s="137">
        <v>920723000</v>
      </c>
      <c r="Q125" s="137"/>
      <c r="R125" s="137">
        <v>166222000</v>
      </c>
      <c r="S125" s="137">
        <v>145891000</v>
      </c>
      <c r="T125" s="137">
        <v>20331000</v>
      </c>
      <c r="U125" s="138" t="s">
        <v>13</v>
      </c>
      <c r="V125" s="137">
        <v>79256000</v>
      </c>
      <c r="W125" s="137">
        <v>1166200000</v>
      </c>
      <c r="X125" s="49"/>
      <c r="Y125" s="134">
        <v>245258434</v>
      </c>
      <c r="Z125" s="134">
        <v>995163662</v>
      </c>
      <c r="AA125" s="134">
        <v>1025832590</v>
      </c>
      <c r="AB125" s="134">
        <v>1116076821</v>
      </c>
      <c r="AC125" s="51"/>
    </row>
    <row r="126" spans="1:29" x14ac:dyDescent="0.3">
      <c r="A126" s="103">
        <v>1997</v>
      </c>
      <c r="B126" s="137">
        <v>94197000</v>
      </c>
      <c r="C126" s="137">
        <v>176009000</v>
      </c>
      <c r="D126" s="137">
        <v>29617000</v>
      </c>
      <c r="E126" s="137">
        <f t="shared" si="1"/>
        <v>270206000</v>
      </c>
      <c r="F126" s="137">
        <v>299823000</v>
      </c>
      <c r="G126" s="137"/>
      <c r="H126" s="137">
        <v>655436000</v>
      </c>
      <c r="I126" s="137">
        <v>571029000</v>
      </c>
      <c r="J126" s="137">
        <v>84407000</v>
      </c>
      <c r="K126" s="137">
        <v>955260000</v>
      </c>
      <c r="L126" s="49"/>
      <c r="M126" s="137">
        <v>218420000</v>
      </c>
      <c r="N126" s="137">
        <v>218420000</v>
      </c>
      <c r="O126" s="138" t="s">
        <v>13</v>
      </c>
      <c r="P126" s="137">
        <v>1173680000</v>
      </c>
      <c r="Q126" s="137"/>
      <c r="R126" s="137">
        <v>191665000</v>
      </c>
      <c r="S126" s="137">
        <v>173329000</v>
      </c>
      <c r="T126" s="137">
        <v>18336000</v>
      </c>
      <c r="U126" s="138" t="s">
        <v>13</v>
      </c>
      <c r="V126" s="137">
        <v>127285000</v>
      </c>
      <c r="W126" s="137">
        <v>1492630000</v>
      </c>
      <c r="X126" s="49"/>
      <c r="Y126" s="134">
        <v>325760011.32999998</v>
      </c>
      <c r="Z126" s="134">
        <v>1312887858.24</v>
      </c>
      <c r="AA126" s="134">
        <v>1343364417.6400001</v>
      </c>
      <c r="AB126" s="134">
        <v>1423196145.6400001</v>
      </c>
      <c r="AC126" s="51"/>
    </row>
    <row r="127" spans="1:29" x14ac:dyDescent="0.3">
      <c r="A127" s="103">
        <v>1998</v>
      </c>
      <c r="B127" s="137">
        <v>115936000</v>
      </c>
      <c r="C127" s="137">
        <v>197983000</v>
      </c>
      <c r="D127" s="137">
        <v>40944000</v>
      </c>
      <c r="E127" s="137">
        <f t="shared" si="1"/>
        <v>313919000</v>
      </c>
      <c r="F127" s="137">
        <v>354863000</v>
      </c>
      <c r="G127" s="137"/>
      <c r="H127" s="137">
        <v>806605000</v>
      </c>
      <c r="I127" s="137">
        <v>719506000</v>
      </c>
      <c r="J127" s="137">
        <v>87099000</v>
      </c>
      <c r="K127" s="137">
        <v>1161468000</v>
      </c>
      <c r="L127" s="49"/>
      <c r="M127" s="137">
        <v>245480000</v>
      </c>
      <c r="N127" s="137">
        <v>245480000</v>
      </c>
      <c r="O127" s="138" t="s">
        <v>13</v>
      </c>
      <c r="P127" s="137">
        <v>1406947000</v>
      </c>
      <c r="Q127" s="137"/>
      <c r="R127" s="137">
        <v>227857000</v>
      </c>
      <c r="S127" s="137">
        <v>208529000</v>
      </c>
      <c r="T127" s="137">
        <v>19328000</v>
      </c>
      <c r="U127" s="138" t="s">
        <v>13</v>
      </c>
      <c r="V127" s="137">
        <v>190680000</v>
      </c>
      <c r="W127" s="137">
        <v>1825484000</v>
      </c>
      <c r="X127" s="49"/>
      <c r="Y127" s="134">
        <v>388240292.56999999</v>
      </c>
      <c r="Z127" s="134">
        <v>1675591251.8499999</v>
      </c>
      <c r="AA127" s="134">
        <v>1702126126.8499999</v>
      </c>
      <c r="AB127" s="134">
        <v>1788015471.8499999</v>
      </c>
      <c r="AC127" s="51"/>
    </row>
    <row r="128" spans="1:29" x14ac:dyDescent="0.3">
      <c r="A128" s="103">
        <v>1999</v>
      </c>
      <c r="B128" s="137">
        <v>164198000</v>
      </c>
      <c r="C128" s="137">
        <v>239152000</v>
      </c>
      <c r="D128" s="137">
        <v>49580000</v>
      </c>
      <c r="E128" s="137">
        <f t="shared" si="1"/>
        <v>403350000</v>
      </c>
      <c r="F128" s="137">
        <v>452929000</v>
      </c>
      <c r="G128" s="137"/>
      <c r="H128" s="137">
        <v>903470000</v>
      </c>
      <c r="I128" s="137">
        <v>831183000</v>
      </c>
      <c r="J128" s="137">
        <v>72287000</v>
      </c>
      <c r="K128" s="137">
        <v>1356399000</v>
      </c>
      <c r="L128" s="49"/>
      <c r="M128" s="137">
        <v>395097000</v>
      </c>
      <c r="N128" s="137">
        <v>395097000</v>
      </c>
      <c r="O128" s="138" t="s">
        <v>13</v>
      </c>
      <c r="P128" s="137">
        <v>1751496000</v>
      </c>
      <c r="Q128" s="137"/>
      <c r="R128" s="137">
        <v>207738000</v>
      </c>
      <c r="S128" s="137">
        <v>187950000</v>
      </c>
      <c r="T128" s="137">
        <v>19788000</v>
      </c>
      <c r="U128" s="138" t="s">
        <v>13</v>
      </c>
      <c r="V128" s="137">
        <v>279370000</v>
      </c>
      <c r="W128" s="137">
        <v>2238603000</v>
      </c>
      <c r="X128" s="49"/>
      <c r="Y128" s="134">
        <v>489943401</v>
      </c>
      <c r="Z128" s="134">
        <v>2048716743.8599999</v>
      </c>
      <c r="AA128" s="134">
        <v>2065598280.8599999</v>
      </c>
      <c r="AB128" s="134">
        <v>2139292994.8599999</v>
      </c>
      <c r="AC128" s="51"/>
    </row>
    <row r="129" spans="1:29" x14ac:dyDescent="0.3">
      <c r="A129" s="106">
        <v>2000</v>
      </c>
      <c r="B129" s="58">
        <v>182058000</v>
      </c>
      <c r="C129" s="58">
        <v>274766000</v>
      </c>
      <c r="D129" s="58">
        <v>56332000</v>
      </c>
      <c r="E129" s="58">
        <f t="shared" si="1"/>
        <v>456824000</v>
      </c>
      <c r="F129" s="58">
        <v>513156000</v>
      </c>
      <c r="G129" s="58"/>
      <c r="H129" s="58">
        <v>762375000</v>
      </c>
      <c r="I129" s="58">
        <v>698317000</v>
      </c>
      <c r="J129" s="58">
        <v>64058000</v>
      </c>
      <c r="K129" s="58">
        <v>1275531000</v>
      </c>
      <c r="L129" s="58"/>
      <c r="M129" s="58">
        <v>507804000</v>
      </c>
      <c r="N129" s="58">
        <v>507804000</v>
      </c>
      <c r="O129" s="139" t="s">
        <v>13</v>
      </c>
      <c r="P129" s="58">
        <v>1783335000</v>
      </c>
      <c r="Q129" s="58"/>
      <c r="R129" s="58">
        <v>275133000</v>
      </c>
      <c r="S129" s="58">
        <v>256201000</v>
      </c>
      <c r="T129" s="58">
        <v>18932000</v>
      </c>
      <c r="U129" s="139" t="s">
        <v>13</v>
      </c>
      <c r="V129" s="58">
        <v>372205000</v>
      </c>
      <c r="W129" s="58">
        <v>2430673000</v>
      </c>
      <c r="X129" s="49"/>
      <c r="Y129" s="65">
        <v>565014443</v>
      </c>
      <c r="Z129" s="65">
        <v>2351286038.6999998</v>
      </c>
      <c r="AA129" s="65">
        <v>2379663698.75</v>
      </c>
      <c r="AB129" s="65">
        <v>2436044912.75</v>
      </c>
      <c r="AC129" s="51"/>
    </row>
    <row r="130" spans="1:29" x14ac:dyDescent="0.3">
      <c r="L130" s="51"/>
      <c r="X130" s="51"/>
      <c r="Y130" s="51"/>
      <c r="Z130" s="51"/>
      <c r="AA130" s="51"/>
      <c r="AB130" s="51"/>
      <c r="AC130" s="51"/>
    </row>
    <row r="131" spans="1:29" x14ac:dyDescent="0.3">
      <c r="L131" s="51"/>
    </row>
    <row r="132" spans="1:29" x14ac:dyDescent="0.3">
      <c r="L132" s="51"/>
    </row>
    <row r="133" spans="1:29" x14ac:dyDescent="0.3">
      <c r="L133" s="51"/>
    </row>
  </sheetData>
  <mergeCells count="17">
    <mergeCell ref="U2:U4"/>
    <mergeCell ref="V2:V4"/>
    <mergeCell ref="P2:P4"/>
    <mergeCell ref="E2:E4"/>
    <mergeCell ref="B2:B4"/>
    <mergeCell ref="A2:A4"/>
    <mergeCell ref="R2:T3"/>
    <mergeCell ref="C2:D3"/>
    <mergeCell ref="F2:F4"/>
    <mergeCell ref="H2:J3"/>
    <mergeCell ref="K2:K4"/>
    <mergeCell ref="M2:O3"/>
    <mergeCell ref="Y2:Y4"/>
    <mergeCell ref="Z2:Z4"/>
    <mergeCell ref="AA2:AA4"/>
    <mergeCell ref="AB2:AB4"/>
    <mergeCell ref="W2:W4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14"/>
  <sheetViews>
    <sheetView workbookViewId="0">
      <selection activeCell="B5" sqref="B5:B112"/>
    </sheetView>
  </sheetViews>
  <sheetFormatPr baseColWidth="10" defaultColWidth="10.88671875" defaultRowHeight="15.6" x14ac:dyDescent="0.3"/>
  <cols>
    <col min="1" max="1" width="10.88671875" style="1"/>
    <col min="2" max="2" width="15" style="1" customWidth="1"/>
    <col min="3" max="3" width="4" style="1" customWidth="1"/>
    <col min="4" max="4" width="10.88671875" style="1"/>
    <col min="5" max="5" width="14.44140625" style="1" customWidth="1"/>
    <col min="6" max="6" width="15.33203125" style="1" customWidth="1"/>
    <col min="7" max="7" width="10.88671875" style="1"/>
    <col min="8" max="16384" width="10.88671875" style="2"/>
  </cols>
  <sheetData>
    <row r="1" spans="1:100" x14ac:dyDescent="0.3"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ht="15.75" customHeight="1" x14ac:dyDescent="0.3">
      <c r="A2" s="146" t="s">
        <v>122</v>
      </c>
      <c r="B2" s="186" t="s">
        <v>12</v>
      </c>
      <c r="C2" s="18"/>
      <c r="D2" s="146" t="s">
        <v>123</v>
      </c>
      <c r="E2" s="186" t="s">
        <v>124</v>
      </c>
      <c r="F2" s="186" t="s">
        <v>167</v>
      </c>
      <c r="G2" s="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</row>
    <row r="3" spans="1:100" x14ac:dyDescent="0.3">
      <c r="A3" s="147"/>
      <c r="B3" s="187"/>
      <c r="C3" s="18"/>
      <c r="D3" s="147"/>
      <c r="E3" s="187"/>
      <c r="F3" s="187"/>
      <c r="G3" s="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</row>
    <row r="4" spans="1:100" ht="16.2" thickBot="1" x14ac:dyDescent="0.35">
      <c r="A4" s="148"/>
      <c r="B4" s="188"/>
      <c r="C4" s="18"/>
      <c r="D4" s="148"/>
      <c r="E4" s="188"/>
      <c r="F4" s="18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</row>
    <row r="5" spans="1:100" ht="16.2" thickTop="1" x14ac:dyDescent="0.3">
      <c r="A5" s="12" t="s">
        <v>14</v>
      </c>
      <c r="B5" s="19">
        <v>1512</v>
      </c>
      <c r="C5" s="19"/>
      <c r="D5" s="11">
        <v>1920</v>
      </c>
      <c r="E5" s="9" t="s">
        <v>13</v>
      </c>
      <c r="F5" s="9" t="s">
        <v>13</v>
      </c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</row>
    <row r="6" spans="1:100" x14ac:dyDescent="0.3">
      <c r="A6" s="12" t="s">
        <v>15</v>
      </c>
      <c r="B6" s="19">
        <v>3085</v>
      </c>
      <c r="C6" s="19"/>
      <c r="D6" s="11">
        <v>1921</v>
      </c>
      <c r="E6" s="9" t="s">
        <v>13</v>
      </c>
      <c r="F6" s="9" t="s">
        <v>13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</row>
    <row r="7" spans="1:100" x14ac:dyDescent="0.3">
      <c r="A7" s="12" t="s">
        <v>16</v>
      </c>
      <c r="B7" s="19">
        <v>6726</v>
      </c>
      <c r="C7" s="19"/>
      <c r="D7" s="11">
        <v>1922</v>
      </c>
      <c r="E7" s="9" t="s">
        <v>13</v>
      </c>
      <c r="F7" s="9" t="s">
        <v>13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</row>
    <row r="8" spans="1:100" x14ac:dyDescent="0.3">
      <c r="A8" s="12" t="s">
        <v>17</v>
      </c>
      <c r="B8" s="19">
        <v>11214</v>
      </c>
      <c r="C8" s="19"/>
      <c r="D8" s="11">
        <v>1923</v>
      </c>
      <c r="E8" s="9" t="s">
        <v>13</v>
      </c>
      <c r="F8" s="9" t="s">
        <v>13</v>
      </c>
      <c r="H8" s="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</row>
    <row r="9" spans="1:100" x14ac:dyDescent="0.3">
      <c r="A9" s="12" t="s">
        <v>18</v>
      </c>
      <c r="B9" s="19">
        <v>14613</v>
      </c>
      <c r="C9" s="19"/>
      <c r="D9" s="11">
        <v>1924</v>
      </c>
      <c r="E9" s="9" t="s">
        <v>13</v>
      </c>
      <c r="F9" s="9" t="s">
        <v>13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</row>
    <row r="10" spans="1:100" x14ac:dyDescent="0.3">
      <c r="A10" s="12" t="s">
        <v>19</v>
      </c>
      <c r="B10" s="19">
        <v>15912</v>
      </c>
      <c r="C10" s="19"/>
      <c r="D10" s="11">
        <v>1925</v>
      </c>
      <c r="E10" s="9" t="s">
        <v>13</v>
      </c>
      <c r="F10" s="9" t="s">
        <v>13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</row>
    <row r="11" spans="1:100" x14ac:dyDescent="0.3">
      <c r="A11" s="12" t="s">
        <v>20</v>
      </c>
      <c r="B11" s="19">
        <v>16819</v>
      </c>
      <c r="C11" s="19"/>
      <c r="D11" s="11">
        <v>1926</v>
      </c>
      <c r="E11" s="9" t="s">
        <v>13</v>
      </c>
      <c r="F11" s="9" t="s">
        <v>13</v>
      </c>
      <c r="G11" s="5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</row>
    <row r="12" spans="1:100" x14ac:dyDescent="0.3">
      <c r="A12" s="12" t="s">
        <v>21</v>
      </c>
      <c r="B12" s="19">
        <v>18241</v>
      </c>
      <c r="C12" s="19"/>
      <c r="D12" s="11">
        <v>1927</v>
      </c>
      <c r="E12" s="9" t="s">
        <v>13</v>
      </c>
      <c r="F12" s="9" t="s">
        <v>13</v>
      </c>
      <c r="G12" s="6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</row>
    <row r="13" spans="1:100" x14ac:dyDescent="0.3">
      <c r="A13" s="12" t="s">
        <v>22</v>
      </c>
      <c r="B13" s="19">
        <v>17251</v>
      </c>
      <c r="C13" s="19"/>
      <c r="D13" s="11">
        <v>1928</v>
      </c>
      <c r="E13" s="9" t="s">
        <v>13</v>
      </c>
      <c r="F13" s="9" t="s">
        <v>13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</row>
    <row r="14" spans="1:100" x14ac:dyDescent="0.3">
      <c r="A14" s="12" t="s">
        <v>23</v>
      </c>
      <c r="B14" s="19">
        <v>16205</v>
      </c>
      <c r="C14" s="19"/>
      <c r="D14" s="11">
        <v>1929</v>
      </c>
      <c r="E14" s="9" t="s">
        <v>13</v>
      </c>
      <c r="F14" s="9" t="s">
        <v>13</v>
      </c>
      <c r="G14" s="5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</row>
    <row r="15" spans="1:100" x14ac:dyDescent="0.3">
      <c r="A15" s="12" t="s">
        <v>24</v>
      </c>
      <c r="B15" s="19">
        <v>16193</v>
      </c>
      <c r="C15" s="19"/>
      <c r="D15" s="11">
        <v>1930</v>
      </c>
      <c r="E15" s="9" t="s">
        <v>13</v>
      </c>
      <c r="F15" s="9" t="s">
        <v>13</v>
      </c>
      <c r="G15" s="5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</row>
    <row r="16" spans="1:100" x14ac:dyDescent="0.3">
      <c r="A16" s="12" t="s">
        <v>25</v>
      </c>
      <c r="B16" s="19">
        <v>22988</v>
      </c>
      <c r="C16" s="19"/>
      <c r="D16" s="11">
        <v>1931</v>
      </c>
      <c r="E16" s="9" t="s">
        <v>13</v>
      </c>
      <c r="F16" s="9" t="s">
        <v>13</v>
      </c>
      <c r="G16" s="5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</row>
    <row r="17" spans="1:100" x14ac:dyDescent="0.3">
      <c r="A17" s="12" t="s">
        <v>26</v>
      </c>
      <c r="B17" s="19">
        <v>25768</v>
      </c>
      <c r="C17" s="19"/>
      <c r="D17" s="11">
        <v>1932</v>
      </c>
      <c r="E17" s="24">
        <f>B16</f>
        <v>22988</v>
      </c>
      <c r="F17" s="24">
        <f>AVERAGE(B5:B16)</f>
        <v>13396.583333333334</v>
      </c>
      <c r="G17" s="5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</row>
    <row r="18" spans="1:100" x14ac:dyDescent="0.3">
      <c r="A18" s="12" t="s">
        <v>27</v>
      </c>
      <c r="B18" s="19">
        <v>25957</v>
      </c>
      <c r="C18" s="19"/>
      <c r="D18" s="11">
        <v>1933</v>
      </c>
      <c r="E18" s="24">
        <f>B28</f>
        <v>25021</v>
      </c>
      <c r="F18" s="24">
        <f>AVERAGE(B17:B28)</f>
        <v>26163.416666666668</v>
      </c>
      <c r="H18" s="21"/>
      <c r="I18" s="21"/>
      <c r="J18" s="21"/>
      <c r="K18" s="21"/>
      <c r="L18" s="21"/>
      <c r="M18" s="21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</row>
    <row r="19" spans="1:100" x14ac:dyDescent="0.3">
      <c r="A19" s="12" t="s">
        <v>28</v>
      </c>
      <c r="B19" s="19">
        <v>27893</v>
      </c>
      <c r="C19" s="19"/>
      <c r="D19" s="11">
        <v>1934</v>
      </c>
      <c r="E19" s="24">
        <f>B40</f>
        <v>34205</v>
      </c>
      <c r="F19" s="24">
        <f>AVERAGE(B29:B40)</f>
        <v>31670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</row>
    <row r="20" spans="1:100" x14ac:dyDescent="0.3">
      <c r="A20" s="12" t="s">
        <v>29</v>
      </c>
      <c r="B20" s="19">
        <v>25298</v>
      </c>
      <c r="C20" s="19"/>
      <c r="D20" s="11">
        <v>1935</v>
      </c>
      <c r="E20" s="24">
        <f>B52</f>
        <v>41024</v>
      </c>
      <c r="F20" s="24">
        <f>AVERAGE(B41:B52)</f>
        <v>40145.25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</row>
    <row r="21" spans="1:100" x14ac:dyDescent="0.3">
      <c r="A21" s="12" t="s">
        <v>30</v>
      </c>
      <c r="B21" s="19">
        <v>24790</v>
      </c>
      <c r="C21" s="19"/>
      <c r="D21" s="11">
        <v>1936</v>
      </c>
      <c r="E21" s="24">
        <f>B64</f>
        <v>49536</v>
      </c>
      <c r="F21" s="24">
        <f>AVERAGE(B53:B64)</f>
        <v>52726.166666666664</v>
      </c>
    </row>
    <row r="22" spans="1:100" x14ac:dyDescent="0.3">
      <c r="A22" s="12" t="s">
        <v>31</v>
      </c>
      <c r="B22" s="19">
        <v>24082</v>
      </c>
      <c r="C22" s="19"/>
      <c r="D22" s="11">
        <v>1937</v>
      </c>
      <c r="E22" s="24">
        <f>B76</f>
        <v>15112</v>
      </c>
      <c r="F22" s="24">
        <f>AVERAGE(B65:B76)</f>
        <v>40739.083333333336</v>
      </c>
    </row>
    <row r="23" spans="1:100" x14ac:dyDescent="0.3">
      <c r="A23" s="12" t="s">
        <v>32</v>
      </c>
      <c r="B23" s="19">
        <v>23910</v>
      </c>
      <c r="C23" s="19"/>
      <c r="D23" s="11">
        <v>1938</v>
      </c>
      <c r="E23" s="24">
        <f>B88</f>
        <v>60965</v>
      </c>
      <c r="F23" s="24">
        <f>AVERAGE(B77:B88)</f>
        <v>41572.25</v>
      </c>
    </row>
    <row r="24" spans="1:100" x14ac:dyDescent="0.3">
      <c r="A24" s="12" t="s">
        <v>33</v>
      </c>
      <c r="B24" s="19">
        <v>25307</v>
      </c>
      <c r="C24" s="19"/>
      <c r="D24" s="11">
        <v>1939</v>
      </c>
      <c r="E24" s="24">
        <f>B100</f>
        <v>77486</v>
      </c>
      <c r="F24" s="24">
        <f>AVERAGE(B89:B100)</f>
        <v>66395.583333333328</v>
      </c>
    </row>
    <row r="25" spans="1:100" x14ac:dyDescent="0.3">
      <c r="A25" s="12" t="s">
        <v>34</v>
      </c>
      <c r="B25" s="19">
        <v>28479</v>
      </c>
      <c r="C25" s="19"/>
      <c r="D25" s="11">
        <v>1940</v>
      </c>
      <c r="E25" s="24">
        <f>B112</f>
        <v>61992</v>
      </c>
      <c r="F25" s="24">
        <f>AVERAGE(B101:B112)</f>
        <v>80581</v>
      </c>
    </row>
    <row r="26" spans="1:100" x14ac:dyDescent="0.3">
      <c r="A26" s="12" t="s">
        <v>35</v>
      </c>
      <c r="B26" s="19">
        <v>29468</v>
      </c>
      <c r="C26" s="19"/>
      <c r="D26" s="11"/>
      <c r="E26" s="9"/>
    </row>
    <row r="27" spans="1:100" x14ac:dyDescent="0.3">
      <c r="A27" s="12" t="s">
        <v>36</v>
      </c>
      <c r="B27" s="19">
        <v>27988</v>
      </c>
      <c r="C27" s="19"/>
      <c r="D27" s="11"/>
      <c r="E27" s="9"/>
    </row>
    <row r="28" spans="1:100" x14ac:dyDescent="0.3">
      <c r="A28" s="12" t="s">
        <v>37</v>
      </c>
      <c r="B28" s="19">
        <v>25021</v>
      </c>
      <c r="C28" s="19"/>
      <c r="D28" s="11"/>
      <c r="E28" s="9"/>
    </row>
    <row r="29" spans="1:100" x14ac:dyDescent="0.3">
      <c r="A29" s="12" t="s">
        <v>38</v>
      </c>
      <c r="B29" s="19">
        <v>26473</v>
      </c>
      <c r="C29" s="19"/>
      <c r="D29" s="11"/>
      <c r="E29" s="9"/>
    </row>
    <row r="30" spans="1:100" x14ac:dyDescent="0.3">
      <c r="A30" s="12" t="s">
        <v>39</v>
      </c>
      <c r="B30" s="19">
        <v>28541</v>
      </c>
      <c r="C30" s="19"/>
      <c r="D30" s="11"/>
      <c r="E30" s="9"/>
    </row>
    <row r="31" spans="1:100" x14ac:dyDescent="0.3">
      <c r="A31" s="12" t="s">
        <v>40</v>
      </c>
      <c r="B31" s="19">
        <v>31299</v>
      </c>
      <c r="C31" s="19"/>
      <c r="D31" s="11"/>
      <c r="E31" s="9"/>
    </row>
    <row r="32" spans="1:100" x14ac:dyDescent="0.3">
      <c r="A32" s="12" t="s">
        <v>41</v>
      </c>
      <c r="B32" s="19">
        <v>30106</v>
      </c>
      <c r="C32" s="19"/>
      <c r="D32" s="11"/>
      <c r="E32" s="9"/>
    </row>
    <row r="33" spans="1:5" x14ac:dyDescent="0.3">
      <c r="A33" s="12" t="s">
        <v>42</v>
      </c>
      <c r="B33" s="19">
        <v>31873</v>
      </c>
      <c r="C33" s="19"/>
      <c r="D33" s="11"/>
      <c r="E33" s="9"/>
    </row>
    <row r="34" spans="1:5" x14ac:dyDescent="0.3">
      <c r="A34" s="12" t="s">
        <v>43</v>
      </c>
      <c r="B34" s="19">
        <v>33847</v>
      </c>
      <c r="C34" s="19"/>
      <c r="D34" s="11"/>
      <c r="E34" s="9"/>
    </row>
    <row r="35" spans="1:5" x14ac:dyDescent="0.3">
      <c r="A35" s="12" t="s">
        <v>44</v>
      </c>
      <c r="B35" s="19">
        <v>32931</v>
      </c>
      <c r="C35" s="19"/>
      <c r="D35" s="11"/>
      <c r="E35" s="9"/>
    </row>
    <row r="36" spans="1:5" x14ac:dyDescent="0.3">
      <c r="A36" s="12" t="s">
        <v>45</v>
      </c>
      <c r="B36" s="19">
        <v>31267</v>
      </c>
      <c r="C36" s="19"/>
      <c r="D36" s="11"/>
      <c r="E36" s="9"/>
    </row>
    <row r="37" spans="1:5" x14ac:dyDescent="0.3">
      <c r="A37" s="12" t="s">
        <v>46</v>
      </c>
      <c r="B37" s="19">
        <v>31340</v>
      </c>
      <c r="C37" s="19"/>
      <c r="D37" s="11"/>
      <c r="E37" s="9"/>
    </row>
    <row r="38" spans="1:5" x14ac:dyDescent="0.3">
      <c r="A38" s="12" t="s">
        <v>47</v>
      </c>
      <c r="B38" s="19">
        <v>33334</v>
      </c>
      <c r="C38" s="19"/>
      <c r="D38" s="11"/>
      <c r="E38" s="9"/>
    </row>
    <row r="39" spans="1:5" x14ac:dyDescent="0.3">
      <c r="A39" s="12" t="s">
        <v>48</v>
      </c>
      <c r="B39" s="19">
        <v>34824</v>
      </c>
      <c r="C39" s="19"/>
      <c r="D39" s="11"/>
      <c r="E39" s="9"/>
    </row>
    <row r="40" spans="1:5" x14ac:dyDescent="0.3">
      <c r="A40" s="12" t="s">
        <v>49</v>
      </c>
      <c r="B40" s="19">
        <v>34205</v>
      </c>
      <c r="C40" s="19"/>
      <c r="D40" s="11"/>
      <c r="E40" s="9"/>
    </row>
    <row r="41" spans="1:5" x14ac:dyDescent="0.3">
      <c r="A41" s="12" t="s">
        <v>50</v>
      </c>
      <c r="B41" s="19">
        <v>35210</v>
      </c>
      <c r="C41" s="19"/>
      <c r="D41" s="11"/>
      <c r="E41" s="9"/>
    </row>
    <row r="42" spans="1:5" x14ac:dyDescent="0.3">
      <c r="A42" s="12" t="s">
        <v>51</v>
      </c>
      <c r="B42" s="19">
        <v>33465</v>
      </c>
      <c r="C42" s="19"/>
      <c r="D42" s="11"/>
      <c r="E42" s="9"/>
    </row>
    <row r="43" spans="1:5" x14ac:dyDescent="0.3">
      <c r="A43" s="12" t="s">
        <v>52</v>
      </c>
      <c r="B43" s="19">
        <v>36970</v>
      </c>
      <c r="C43" s="19"/>
      <c r="D43" s="11"/>
      <c r="E43" s="9"/>
    </row>
    <row r="44" spans="1:5" x14ac:dyDescent="0.3">
      <c r="A44" s="12" t="s">
        <v>53</v>
      </c>
      <c r="B44" s="19">
        <v>40976</v>
      </c>
      <c r="C44" s="19"/>
      <c r="D44" s="11"/>
      <c r="E44" s="9"/>
    </row>
    <row r="45" spans="1:5" x14ac:dyDescent="0.3">
      <c r="A45" s="12" t="s">
        <v>54</v>
      </c>
      <c r="B45" s="19">
        <v>42827</v>
      </c>
      <c r="C45" s="19"/>
      <c r="D45" s="11"/>
      <c r="E45" s="9"/>
    </row>
    <row r="46" spans="1:5" x14ac:dyDescent="0.3">
      <c r="A46" s="12" t="s">
        <v>55</v>
      </c>
      <c r="B46" s="19">
        <v>43610</v>
      </c>
      <c r="C46" s="19"/>
      <c r="D46" s="11"/>
      <c r="E46" s="9"/>
    </row>
    <row r="47" spans="1:5" x14ac:dyDescent="0.3">
      <c r="A47" s="12" t="s">
        <v>56</v>
      </c>
      <c r="B47" s="19">
        <v>45581</v>
      </c>
      <c r="C47" s="19"/>
      <c r="D47" s="11"/>
      <c r="E47" s="9"/>
    </row>
    <row r="48" spans="1:5" x14ac:dyDescent="0.3">
      <c r="A48" s="12" t="s">
        <v>57</v>
      </c>
      <c r="B48" s="19">
        <v>44400</v>
      </c>
      <c r="C48" s="19"/>
      <c r="D48" s="11"/>
      <c r="E48" s="9"/>
    </row>
    <row r="49" spans="1:5" x14ac:dyDescent="0.3">
      <c r="A49" s="12" t="s">
        <v>58</v>
      </c>
      <c r="B49" s="19">
        <v>40692</v>
      </c>
      <c r="C49" s="19"/>
      <c r="D49" s="11"/>
      <c r="E49" s="9"/>
    </row>
    <row r="50" spans="1:5" x14ac:dyDescent="0.3">
      <c r="A50" s="12" t="s">
        <v>59</v>
      </c>
      <c r="B50" s="19">
        <v>39089</v>
      </c>
      <c r="C50" s="19"/>
      <c r="D50" s="11"/>
      <c r="E50" s="9"/>
    </row>
    <row r="51" spans="1:5" x14ac:dyDescent="0.3">
      <c r="A51" s="12" t="s">
        <v>60</v>
      </c>
      <c r="B51" s="19">
        <v>37899</v>
      </c>
      <c r="C51" s="19"/>
      <c r="D51" s="11"/>
      <c r="E51" s="9"/>
    </row>
    <row r="52" spans="1:5" x14ac:dyDescent="0.3">
      <c r="A52" s="12" t="s">
        <v>61</v>
      </c>
      <c r="B52" s="19">
        <v>41024</v>
      </c>
      <c r="C52" s="19"/>
      <c r="D52" s="11"/>
      <c r="E52" s="9"/>
    </row>
    <row r="53" spans="1:5" x14ac:dyDescent="0.3">
      <c r="A53" s="12" t="s">
        <v>62</v>
      </c>
      <c r="B53" s="19">
        <v>41383</v>
      </c>
      <c r="C53" s="19"/>
      <c r="D53" s="11"/>
      <c r="E53" s="9"/>
    </row>
    <row r="54" spans="1:5" x14ac:dyDescent="0.3">
      <c r="A54" s="12" t="s">
        <v>63</v>
      </c>
      <c r="B54" s="19">
        <v>43953</v>
      </c>
      <c r="C54" s="19"/>
      <c r="D54" s="11"/>
      <c r="E54" s="9"/>
    </row>
    <row r="55" spans="1:5" x14ac:dyDescent="0.3">
      <c r="A55" s="12" t="s">
        <v>64</v>
      </c>
      <c r="B55" s="19">
        <v>46436</v>
      </c>
      <c r="C55" s="19"/>
      <c r="D55" s="11"/>
      <c r="E55" s="9"/>
    </row>
    <row r="56" spans="1:5" x14ac:dyDescent="0.3">
      <c r="A56" s="12" t="s">
        <v>65</v>
      </c>
      <c r="B56" s="19">
        <v>50681</v>
      </c>
      <c r="C56" s="19"/>
      <c r="D56" s="11"/>
      <c r="E56" s="9"/>
    </row>
    <row r="57" spans="1:5" x14ac:dyDescent="0.3">
      <c r="A57" s="12" t="s">
        <v>66</v>
      </c>
      <c r="B57" s="19">
        <v>56899</v>
      </c>
      <c r="C57" s="19"/>
      <c r="D57" s="11"/>
      <c r="E57" s="9"/>
    </row>
    <row r="58" spans="1:5" x14ac:dyDescent="0.3">
      <c r="A58" s="12" t="s">
        <v>67</v>
      </c>
      <c r="B58" s="19">
        <v>60679</v>
      </c>
      <c r="C58" s="19"/>
      <c r="D58" s="11"/>
      <c r="E58" s="9"/>
    </row>
    <row r="59" spans="1:5" x14ac:dyDescent="0.3">
      <c r="A59" s="12" t="s">
        <v>68</v>
      </c>
      <c r="B59" s="19">
        <v>60801</v>
      </c>
      <c r="C59" s="19"/>
      <c r="D59" s="11"/>
      <c r="E59" s="9"/>
    </row>
    <row r="60" spans="1:5" x14ac:dyDescent="0.3">
      <c r="A60" s="12" t="s">
        <v>69</v>
      </c>
      <c r="B60" s="19">
        <v>60266</v>
      </c>
      <c r="C60" s="19"/>
      <c r="D60" s="11"/>
      <c r="E60" s="9"/>
    </row>
    <row r="61" spans="1:5" ht="15.9" customHeight="1" x14ac:dyDescent="0.3">
      <c r="A61" s="12" t="s">
        <v>70</v>
      </c>
      <c r="B61" s="19">
        <v>55212</v>
      </c>
      <c r="C61" s="19"/>
      <c r="D61" s="25"/>
      <c r="E61" s="19"/>
    </row>
    <row r="62" spans="1:5" ht="15.9" customHeight="1" x14ac:dyDescent="0.3">
      <c r="A62" s="12" t="s">
        <v>71</v>
      </c>
      <c r="B62" s="19">
        <v>50753</v>
      </c>
      <c r="C62" s="19"/>
      <c r="D62" s="25"/>
      <c r="E62" s="19"/>
    </row>
    <row r="63" spans="1:5" x14ac:dyDescent="0.3">
      <c r="A63" s="12" t="s">
        <v>72</v>
      </c>
      <c r="B63" s="19">
        <v>56115</v>
      </c>
      <c r="C63" s="19"/>
      <c r="D63" s="25"/>
      <c r="E63" s="19"/>
    </row>
    <row r="64" spans="1:5" x14ac:dyDescent="0.3">
      <c r="A64" s="12" t="s">
        <v>73</v>
      </c>
      <c r="B64" s="19">
        <v>49536</v>
      </c>
      <c r="C64" s="19"/>
      <c r="D64" s="25"/>
      <c r="E64" s="19"/>
    </row>
    <row r="65" spans="1:5" x14ac:dyDescent="0.3">
      <c r="A65" s="12" t="s">
        <v>74</v>
      </c>
      <c r="B65" s="19">
        <v>46901</v>
      </c>
      <c r="C65" s="19"/>
      <c r="D65" s="25"/>
      <c r="E65" s="19"/>
    </row>
    <row r="66" spans="1:5" x14ac:dyDescent="0.3">
      <c r="A66" s="12" t="s">
        <v>75</v>
      </c>
      <c r="B66" s="19">
        <v>49121</v>
      </c>
      <c r="C66" s="19"/>
      <c r="D66" s="25"/>
      <c r="E66" s="19"/>
    </row>
    <row r="67" spans="1:5" x14ac:dyDescent="0.3">
      <c r="A67" s="12" t="s">
        <v>76</v>
      </c>
      <c r="B67" s="19">
        <v>48213</v>
      </c>
      <c r="C67" s="19"/>
      <c r="D67" s="25"/>
      <c r="E67" s="19"/>
    </row>
    <row r="68" spans="1:5" x14ac:dyDescent="0.3">
      <c r="A68" s="12" t="s">
        <v>77</v>
      </c>
      <c r="B68" s="19">
        <v>52913</v>
      </c>
      <c r="C68" s="19"/>
      <c r="D68" s="25"/>
      <c r="E68" s="19"/>
    </row>
    <row r="69" spans="1:5" x14ac:dyDescent="0.3">
      <c r="A69" s="12" t="s">
        <v>78</v>
      </c>
      <c r="B69" s="19">
        <v>57667</v>
      </c>
      <c r="C69" s="19"/>
      <c r="D69" s="25"/>
      <c r="E69" s="19"/>
    </row>
    <row r="70" spans="1:5" x14ac:dyDescent="0.3">
      <c r="A70" s="12" t="s">
        <v>79</v>
      </c>
      <c r="B70" s="19">
        <v>50221</v>
      </c>
      <c r="C70" s="19"/>
      <c r="D70" s="25"/>
      <c r="E70" s="19"/>
    </row>
    <row r="71" spans="1:5" x14ac:dyDescent="0.3">
      <c r="A71" s="12" t="s">
        <v>80</v>
      </c>
      <c r="B71" s="19">
        <v>46390</v>
      </c>
      <c r="C71" s="19"/>
      <c r="D71" s="25"/>
      <c r="E71" s="19"/>
    </row>
    <row r="72" spans="1:5" x14ac:dyDescent="0.3">
      <c r="A72" s="12" t="s">
        <v>81</v>
      </c>
      <c r="B72" s="19">
        <v>43364</v>
      </c>
      <c r="C72" s="19"/>
      <c r="D72" s="25"/>
      <c r="E72" s="19"/>
    </row>
    <row r="73" spans="1:5" x14ac:dyDescent="0.3">
      <c r="A73" s="12" t="s">
        <v>82</v>
      </c>
      <c r="B73" s="19">
        <v>36641</v>
      </c>
      <c r="C73" s="19"/>
      <c r="D73" s="25"/>
      <c r="E73" s="19"/>
    </row>
    <row r="74" spans="1:5" x14ac:dyDescent="0.3">
      <c r="A74" s="12" t="s">
        <v>83</v>
      </c>
      <c r="B74" s="19">
        <v>28543</v>
      </c>
      <c r="C74" s="19"/>
      <c r="D74" s="25"/>
      <c r="E74" s="19"/>
    </row>
    <row r="75" spans="1:5" x14ac:dyDescent="0.3">
      <c r="A75" s="12" t="s">
        <v>84</v>
      </c>
      <c r="B75" s="19">
        <v>13783</v>
      </c>
      <c r="C75" s="19"/>
      <c r="D75" s="25"/>
      <c r="E75" s="19"/>
    </row>
    <row r="76" spans="1:5" x14ac:dyDescent="0.3">
      <c r="A76" s="12" t="s">
        <v>85</v>
      </c>
      <c r="B76" s="19">
        <v>15112</v>
      </c>
      <c r="C76" s="19"/>
      <c r="D76" s="25"/>
      <c r="E76" s="19"/>
    </row>
    <row r="77" spans="1:5" x14ac:dyDescent="0.3">
      <c r="A77" s="12" t="s">
        <v>86</v>
      </c>
      <c r="B77" s="19">
        <v>16359</v>
      </c>
      <c r="C77" s="19"/>
      <c r="D77" s="25"/>
      <c r="E77" s="19"/>
    </row>
    <row r="78" spans="1:5" x14ac:dyDescent="0.3">
      <c r="A78" s="12" t="s">
        <v>87</v>
      </c>
      <c r="B78" s="19">
        <v>19194</v>
      </c>
      <c r="C78" s="19"/>
      <c r="D78" s="25"/>
      <c r="E78" s="19"/>
    </row>
    <row r="79" spans="1:5" x14ac:dyDescent="0.3">
      <c r="A79" s="12" t="s">
        <v>88</v>
      </c>
      <c r="B79" s="19">
        <v>32339</v>
      </c>
      <c r="C79" s="19"/>
      <c r="D79" s="25"/>
      <c r="E79" s="19"/>
    </row>
    <row r="80" spans="1:5" x14ac:dyDescent="0.3">
      <c r="A80" s="12" t="s">
        <v>89</v>
      </c>
      <c r="B80" s="19">
        <v>36779</v>
      </c>
      <c r="C80" s="19"/>
      <c r="D80" s="25"/>
      <c r="E80" s="19"/>
    </row>
    <row r="81" spans="1:5" x14ac:dyDescent="0.3">
      <c r="A81" s="12" t="s">
        <v>90</v>
      </c>
      <c r="B81" s="19">
        <v>41006</v>
      </c>
      <c r="C81" s="19"/>
      <c r="D81" s="25"/>
      <c r="E81" s="19"/>
    </row>
    <row r="82" spans="1:5" x14ac:dyDescent="0.3">
      <c r="A82" s="12" t="s">
        <v>91</v>
      </c>
      <c r="B82" s="19">
        <v>48193</v>
      </c>
      <c r="C82" s="19"/>
      <c r="D82" s="25"/>
      <c r="E82" s="19"/>
    </row>
    <row r="83" spans="1:5" x14ac:dyDescent="0.3">
      <c r="A83" s="12" t="s">
        <v>92</v>
      </c>
      <c r="B83" s="19">
        <v>49966</v>
      </c>
      <c r="C83" s="19"/>
      <c r="D83" s="25"/>
      <c r="E83" s="19"/>
    </row>
    <row r="84" spans="1:5" x14ac:dyDescent="0.3">
      <c r="A84" s="12" t="s">
        <v>93</v>
      </c>
      <c r="B84" s="19">
        <v>47940</v>
      </c>
      <c r="C84" s="19"/>
      <c r="D84" s="25"/>
      <c r="E84" s="19"/>
    </row>
    <row r="85" spans="1:5" x14ac:dyDescent="0.3">
      <c r="A85" s="12" t="s">
        <v>94</v>
      </c>
      <c r="B85" s="19">
        <v>46174</v>
      </c>
      <c r="C85" s="19"/>
      <c r="D85" s="25"/>
      <c r="E85" s="19"/>
    </row>
    <row r="86" spans="1:5" x14ac:dyDescent="0.3">
      <c r="A86" s="12" t="s">
        <v>95</v>
      </c>
      <c r="B86" s="19">
        <v>46123</v>
      </c>
      <c r="C86" s="19"/>
      <c r="D86" s="25"/>
      <c r="E86" s="19"/>
    </row>
    <row r="87" spans="1:5" ht="15.75" customHeight="1" x14ac:dyDescent="0.3">
      <c r="A87" s="12" t="s">
        <v>96</v>
      </c>
      <c r="B87" s="19">
        <v>53829</v>
      </c>
      <c r="C87" s="19"/>
      <c r="D87" s="25"/>
      <c r="E87" s="19"/>
    </row>
    <row r="88" spans="1:5" x14ac:dyDescent="0.3">
      <c r="A88" s="12" t="s">
        <v>97</v>
      </c>
      <c r="B88" s="19">
        <v>60965</v>
      </c>
      <c r="C88" s="19"/>
      <c r="D88" s="25"/>
      <c r="E88" s="19"/>
    </row>
    <row r="89" spans="1:5" x14ac:dyDescent="0.3">
      <c r="A89" s="12" t="s">
        <v>98</v>
      </c>
      <c r="B89" s="19">
        <v>56270</v>
      </c>
      <c r="C89" s="19"/>
      <c r="D89" s="25"/>
      <c r="E89" s="19"/>
    </row>
    <row r="90" spans="1:5" x14ac:dyDescent="0.3">
      <c r="A90" s="12" t="s">
        <v>99</v>
      </c>
      <c r="B90" s="19">
        <v>57513</v>
      </c>
      <c r="C90" s="19"/>
      <c r="D90" s="25"/>
      <c r="E90" s="19"/>
    </row>
    <row r="91" spans="1:5" x14ac:dyDescent="0.3">
      <c r="A91" s="12" t="s">
        <v>100</v>
      </c>
      <c r="B91" s="19">
        <v>57332</v>
      </c>
      <c r="C91" s="19"/>
      <c r="D91" s="25"/>
      <c r="E91" s="19"/>
    </row>
    <row r="92" spans="1:5" x14ac:dyDescent="0.3">
      <c r="A92" s="12" t="s">
        <v>101</v>
      </c>
      <c r="B92" s="19">
        <v>52506</v>
      </c>
      <c r="C92" s="19"/>
      <c r="D92" s="25"/>
      <c r="E92" s="19"/>
    </row>
    <row r="93" spans="1:5" x14ac:dyDescent="0.3">
      <c r="A93" s="12" t="s">
        <v>102</v>
      </c>
      <c r="B93" s="19">
        <v>62429</v>
      </c>
      <c r="C93" s="19"/>
      <c r="D93" s="25"/>
      <c r="E93" s="19"/>
    </row>
    <row r="94" spans="1:5" x14ac:dyDescent="0.3">
      <c r="A94" s="12" t="s">
        <v>103</v>
      </c>
      <c r="B94" s="19">
        <v>63214</v>
      </c>
      <c r="C94" s="19"/>
      <c r="D94" s="25"/>
      <c r="E94" s="19"/>
    </row>
    <row r="95" spans="1:5" x14ac:dyDescent="0.3">
      <c r="A95" s="12" t="s">
        <v>104</v>
      </c>
      <c r="B95" s="19">
        <v>71495</v>
      </c>
      <c r="C95" s="19"/>
      <c r="D95" s="25"/>
      <c r="E95" s="19"/>
    </row>
    <row r="96" spans="1:5" x14ac:dyDescent="0.3">
      <c r="A96" s="12" t="s">
        <v>105</v>
      </c>
      <c r="B96" s="19">
        <v>79741</v>
      </c>
      <c r="C96" s="19"/>
      <c r="D96" s="25"/>
      <c r="E96" s="19"/>
    </row>
    <row r="97" spans="1:5" x14ac:dyDescent="0.3">
      <c r="A97" s="12" t="s">
        <v>106</v>
      </c>
      <c r="B97" s="19">
        <v>78542</v>
      </c>
      <c r="C97" s="19"/>
      <c r="D97" s="25"/>
      <c r="E97" s="19"/>
    </row>
    <row r="98" spans="1:5" x14ac:dyDescent="0.3">
      <c r="A98" s="12" t="s">
        <v>107</v>
      </c>
      <c r="B98" s="19">
        <v>74829</v>
      </c>
      <c r="C98" s="19"/>
      <c r="D98" s="25"/>
      <c r="E98" s="19"/>
    </row>
    <row r="99" spans="1:5" x14ac:dyDescent="0.3">
      <c r="A99" s="12" t="s">
        <v>108</v>
      </c>
      <c r="B99" s="19">
        <v>65390</v>
      </c>
      <c r="C99" s="19"/>
      <c r="D99" s="25"/>
      <c r="E99" s="19"/>
    </row>
    <row r="100" spans="1:5" x14ac:dyDescent="0.3">
      <c r="A100" s="12" t="s">
        <v>109</v>
      </c>
      <c r="B100" s="19">
        <v>77486</v>
      </c>
      <c r="C100" s="19"/>
      <c r="D100" s="25"/>
      <c r="E100" s="19"/>
    </row>
    <row r="101" spans="1:5" x14ac:dyDescent="0.3">
      <c r="A101" s="12" t="s">
        <v>110</v>
      </c>
      <c r="B101" s="19">
        <v>90154</v>
      </c>
      <c r="C101" s="19"/>
      <c r="D101" s="25"/>
      <c r="E101" s="19"/>
    </row>
    <row r="102" spans="1:5" x14ac:dyDescent="0.3">
      <c r="A102" s="12" t="s">
        <v>111</v>
      </c>
      <c r="B102" s="19">
        <v>104907</v>
      </c>
      <c r="C102" s="19"/>
      <c r="D102" s="25"/>
      <c r="E102" s="19"/>
    </row>
    <row r="103" spans="1:5" x14ac:dyDescent="0.3">
      <c r="A103" s="12" t="s">
        <v>112</v>
      </c>
      <c r="B103" s="19">
        <v>93739</v>
      </c>
      <c r="C103" s="19"/>
      <c r="D103" s="25"/>
      <c r="E103" s="19"/>
    </row>
    <row r="104" spans="1:5" x14ac:dyDescent="0.3">
      <c r="A104" s="12" t="s">
        <v>113</v>
      </c>
      <c r="B104" s="19">
        <v>83316</v>
      </c>
      <c r="C104" s="19"/>
      <c r="D104" s="25"/>
      <c r="E104" s="19"/>
    </row>
    <row r="105" spans="1:5" x14ac:dyDescent="0.3">
      <c r="A105" s="12" t="s">
        <v>114</v>
      </c>
      <c r="B105" s="19">
        <v>78269</v>
      </c>
      <c r="C105" s="19"/>
      <c r="D105" s="25"/>
      <c r="E105" s="19"/>
    </row>
    <row r="106" spans="1:5" x14ac:dyDescent="0.3">
      <c r="A106" s="12" t="s">
        <v>115</v>
      </c>
      <c r="B106" s="19">
        <v>76169</v>
      </c>
      <c r="C106" s="19"/>
      <c r="D106" s="25"/>
      <c r="E106" s="19"/>
    </row>
    <row r="107" spans="1:5" x14ac:dyDescent="0.3">
      <c r="A107" s="12" t="s">
        <v>116</v>
      </c>
      <c r="B107" s="19">
        <v>71226</v>
      </c>
      <c r="C107" s="19"/>
      <c r="D107" s="25"/>
      <c r="E107" s="19"/>
    </row>
    <row r="108" spans="1:5" x14ac:dyDescent="0.3">
      <c r="A108" s="12" t="s">
        <v>117</v>
      </c>
      <c r="B108" s="19">
        <v>73096</v>
      </c>
      <c r="C108" s="19"/>
      <c r="D108" s="25"/>
      <c r="E108" s="19"/>
    </row>
    <row r="109" spans="1:5" x14ac:dyDescent="0.3">
      <c r="A109" s="12" t="s">
        <v>118</v>
      </c>
      <c r="B109" s="19">
        <v>81370</v>
      </c>
      <c r="C109" s="19"/>
      <c r="D109" s="25"/>
      <c r="E109" s="19"/>
    </row>
    <row r="110" spans="1:5" x14ac:dyDescent="0.3">
      <c r="A110" s="12" t="s">
        <v>119</v>
      </c>
      <c r="B110" s="19">
        <v>78228</v>
      </c>
      <c r="C110" s="19"/>
      <c r="D110" s="25"/>
      <c r="E110" s="19"/>
    </row>
    <row r="111" spans="1:5" x14ac:dyDescent="0.3">
      <c r="A111" s="12" t="s">
        <v>120</v>
      </c>
      <c r="B111" s="19">
        <v>74506</v>
      </c>
      <c r="C111" s="19"/>
      <c r="D111" s="25"/>
      <c r="E111" s="19"/>
    </row>
    <row r="112" spans="1:5" x14ac:dyDescent="0.3">
      <c r="A112" s="33" t="s">
        <v>121</v>
      </c>
      <c r="B112" s="34">
        <v>61992</v>
      </c>
      <c r="C112" s="19"/>
      <c r="D112" s="25"/>
      <c r="E112" s="19"/>
    </row>
    <row r="113" spans="1:5" x14ac:dyDescent="0.3">
      <c r="A113" s="2"/>
      <c r="B113" s="2"/>
      <c r="C113" s="19"/>
      <c r="D113" s="25"/>
      <c r="E113" s="19"/>
    </row>
    <row r="114" spans="1:5" x14ac:dyDescent="0.3">
      <c r="A114" s="2"/>
      <c r="B114" s="2"/>
      <c r="C114" s="19"/>
      <c r="D114" s="25"/>
      <c r="E114" s="19"/>
    </row>
  </sheetData>
  <mergeCells count="5">
    <mergeCell ref="A2:A4"/>
    <mergeCell ref="B2:B4"/>
    <mergeCell ref="D2:D4"/>
    <mergeCell ref="E2:E4"/>
    <mergeCell ref="F2:F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01"/>
  <sheetViews>
    <sheetView zoomScale="89" zoomScaleNormal="89" workbookViewId="0">
      <pane xSplit="1" ySplit="3" topLeftCell="B422" activePane="bottomRight" state="frozen"/>
      <selection pane="topRight" activeCell="B1" sqref="B1"/>
      <selection pane="bottomLeft" activeCell="A4" sqref="A4"/>
      <selection pane="bottomRight" activeCell="C437" sqref="C437"/>
    </sheetView>
  </sheetViews>
  <sheetFormatPr baseColWidth="10" defaultColWidth="10.88671875" defaultRowHeight="15.6" x14ac:dyDescent="0.3"/>
  <cols>
    <col min="1" max="1" width="11.33203125" style="2" bestFit="1" customWidth="1"/>
    <col min="2" max="2" width="14.6640625" style="2" bestFit="1" customWidth="1"/>
    <col min="3" max="3" width="16.109375" style="2" customWidth="1"/>
    <col min="4" max="4" width="11.33203125" style="2" customWidth="1"/>
    <col min="5" max="5" width="12.44140625" style="2" customWidth="1"/>
    <col min="6" max="7" width="10.88671875" style="2"/>
    <col min="8" max="8" width="12.5546875" style="2" customWidth="1"/>
    <col min="9" max="16384" width="10.88671875" style="2"/>
  </cols>
  <sheetData>
    <row r="1" spans="1:10" ht="23.25" customHeight="1" x14ac:dyDescent="0.3">
      <c r="A1" s="147" t="s">
        <v>264</v>
      </c>
      <c r="B1" s="147" t="s">
        <v>265</v>
      </c>
      <c r="C1" s="147" t="s">
        <v>266</v>
      </c>
      <c r="D1" s="147" t="s">
        <v>294</v>
      </c>
      <c r="E1" s="147" t="s">
        <v>295</v>
      </c>
    </row>
    <row r="2" spans="1:10" ht="26.25" customHeight="1" x14ac:dyDescent="0.3">
      <c r="A2" s="147"/>
      <c r="B2" s="147"/>
      <c r="C2" s="147"/>
      <c r="D2" s="147"/>
      <c r="E2" s="147"/>
    </row>
    <row r="3" spans="1:10" ht="23.25" customHeight="1" thickBot="1" x14ac:dyDescent="0.35">
      <c r="A3" s="148"/>
      <c r="B3" s="148"/>
      <c r="C3" s="148"/>
      <c r="D3" s="148"/>
      <c r="E3" s="148"/>
    </row>
    <row r="4" spans="1:10" ht="17.25" customHeight="1" thickTop="1" x14ac:dyDescent="0.3">
      <c r="A4" s="111"/>
      <c r="B4" s="111"/>
      <c r="D4" s="111"/>
      <c r="G4" s="2" t="s">
        <v>297</v>
      </c>
      <c r="H4" s="2" t="s">
        <v>296</v>
      </c>
      <c r="I4" s="2" t="s">
        <v>298</v>
      </c>
      <c r="J4" s="2" t="s">
        <v>299</v>
      </c>
    </row>
    <row r="5" spans="1:10" ht="17.25" customHeight="1" x14ac:dyDescent="0.3">
      <c r="A5" s="111"/>
      <c r="B5" s="111"/>
      <c r="D5" s="111"/>
      <c r="G5" s="133">
        <f>CORREL(D6:D1001,E6:E1001)</f>
        <v>0.99468379936946227</v>
      </c>
      <c r="H5" s="133">
        <f>CORREL(D6:D581,E6:E581)</f>
        <v>0.98906584082166293</v>
      </c>
      <c r="I5" s="133">
        <f>CORREL(D6:D341,E6:E341)</f>
        <v>0.98892814223461156</v>
      </c>
      <c r="J5" s="133">
        <f>CORREL(D341:D1001,E341:E1001)</f>
        <v>0.99380388111624562</v>
      </c>
    </row>
    <row r="6" spans="1:10" s="28" customFormat="1" x14ac:dyDescent="0.3">
      <c r="A6" s="96">
        <v>12785</v>
      </c>
      <c r="B6" s="97">
        <v>24.219639466910298</v>
      </c>
      <c r="C6" s="127">
        <v>510.2</v>
      </c>
      <c r="D6" s="98">
        <f t="shared" ref="D6:D69" si="0">LN(B6)</f>
        <v>3.1871638522548746</v>
      </c>
      <c r="E6" s="98">
        <f t="shared" ref="E6:E69" si="1">LN(C6)</f>
        <v>6.2348028057077114</v>
      </c>
    </row>
    <row r="7" spans="1:10" s="28" customFormat="1" x14ac:dyDescent="0.3">
      <c r="A7" s="96">
        <v>12816</v>
      </c>
      <c r="B7" s="97">
        <v>24.04155388259478</v>
      </c>
      <c r="C7" s="127">
        <v>517.5</v>
      </c>
      <c r="D7" s="98">
        <f t="shared" si="0"/>
        <v>3.1797837449572519</v>
      </c>
      <c r="E7" s="98">
        <f t="shared" si="1"/>
        <v>6.2490095251395239</v>
      </c>
    </row>
    <row r="8" spans="1:10" s="28" customFormat="1" x14ac:dyDescent="0.3">
      <c r="A8" s="96">
        <v>12844</v>
      </c>
      <c r="B8" s="97">
        <v>24.066994680354139</v>
      </c>
      <c r="C8" s="127">
        <v>522.70000000000005</v>
      </c>
      <c r="D8" s="98">
        <f t="shared" si="0"/>
        <v>3.1808413865153877</v>
      </c>
      <c r="E8" s="98">
        <f t="shared" si="1"/>
        <v>6.2590076857188759</v>
      </c>
    </row>
    <row r="9" spans="1:10" s="28" customFormat="1" x14ac:dyDescent="0.3">
      <c r="A9" s="96">
        <v>12875</v>
      </c>
      <c r="B9" s="97">
        <v>23.761705107241827</v>
      </c>
      <c r="C9" s="127">
        <v>586</v>
      </c>
      <c r="D9" s="98">
        <f t="shared" si="0"/>
        <v>3.1680752556923522</v>
      </c>
      <c r="E9" s="98">
        <f t="shared" si="1"/>
        <v>6.3733197895770122</v>
      </c>
    </row>
    <row r="10" spans="1:10" s="28" customFormat="1" x14ac:dyDescent="0.3">
      <c r="A10" s="96">
        <v>12905</v>
      </c>
      <c r="B10" s="97">
        <v>23.685382713963744</v>
      </c>
      <c r="C10" s="127">
        <v>554.70000000000005</v>
      </c>
      <c r="D10" s="98">
        <f t="shared" si="0"/>
        <v>3.1648580947405764</v>
      </c>
      <c r="E10" s="98">
        <f t="shared" si="1"/>
        <v>6.3184274270611889</v>
      </c>
    </row>
    <row r="11" spans="1:10" s="28" customFormat="1" x14ac:dyDescent="0.3">
      <c r="A11" s="96">
        <v>12936</v>
      </c>
      <c r="B11" s="97">
        <v>23.812586702760541</v>
      </c>
      <c r="C11" s="127">
        <v>556.4</v>
      </c>
      <c r="D11" s="98">
        <f t="shared" si="0"/>
        <v>3.1702142939411013</v>
      </c>
      <c r="E11" s="98">
        <f t="shared" si="1"/>
        <v>6.3214874600492879</v>
      </c>
    </row>
    <row r="12" spans="1:10" s="28" customFormat="1" x14ac:dyDescent="0.3">
      <c r="A12" s="96">
        <v>12966</v>
      </c>
      <c r="B12" s="97">
        <v>24.041553882594776</v>
      </c>
      <c r="C12" s="127">
        <v>528.20000000000005</v>
      </c>
      <c r="D12" s="98">
        <f t="shared" si="0"/>
        <v>3.1797837449572519</v>
      </c>
      <c r="E12" s="98">
        <f t="shared" si="1"/>
        <v>6.2694749998630321</v>
      </c>
    </row>
    <row r="13" spans="1:10" s="28" customFormat="1" x14ac:dyDescent="0.3">
      <c r="A13" s="96">
        <v>12997</v>
      </c>
      <c r="B13" s="97">
        <v>24.117876275872856</v>
      </c>
      <c r="C13" s="127">
        <v>524.70000000000005</v>
      </c>
      <c r="D13" s="98">
        <f t="shared" si="0"/>
        <v>3.1829533197185311</v>
      </c>
      <c r="E13" s="98">
        <f t="shared" si="1"/>
        <v>6.2628266706926663</v>
      </c>
    </row>
    <row r="14" spans="1:10" s="28" customFormat="1" x14ac:dyDescent="0.3">
      <c r="A14" s="96">
        <v>13028</v>
      </c>
      <c r="B14" s="97">
        <v>24.499488242263251</v>
      </c>
      <c r="C14" s="127">
        <v>528.70000000000005</v>
      </c>
      <c r="D14" s="98">
        <f t="shared" si="0"/>
        <v>3.1986522292616346</v>
      </c>
      <c r="E14" s="98">
        <f t="shared" si="1"/>
        <v>6.2704211632414042</v>
      </c>
    </row>
    <row r="15" spans="1:10" s="28" customFormat="1" x14ac:dyDescent="0.3">
      <c r="A15" s="96">
        <v>13058</v>
      </c>
      <c r="B15" s="97">
        <v>24.245080264669657</v>
      </c>
      <c r="C15" s="127">
        <v>528.4</v>
      </c>
      <c r="D15" s="98">
        <f t="shared" si="0"/>
        <v>3.1882137211177115</v>
      </c>
      <c r="E15" s="98">
        <f t="shared" si="1"/>
        <v>6.2698535726481701</v>
      </c>
    </row>
    <row r="16" spans="1:10" s="28" customFormat="1" x14ac:dyDescent="0.3">
      <c r="A16" s="96">
        <v>13089</v>
      </c>
      <c r="B16" s="97">
        <v>23.990672287076059</v>
      </c>
      <c r="C16" s="127">
        <v>535.29999999999995</v>
      </c>
      <c r="D16" s="98">
        <f t="shared" si="0"/>
        <v>3.1776651000969669</v>
      </c>
      <c r="E16" s="98">
        <f t="shared" si="1"/>
        <v>6.2828273373993353</v>
      </c>
    </row>
    <row r="17" spans="1:5" s="28" customFormat="1" x14ac:dyDescent="0.3">
      <c r="A17" s="96">
        <v>13119</v>
      </c>
      <c r="B17" s="97">
        <v>23.863468298279262</v>
      </c>
      <c r="C17" s="127">
        <v>537.70000000000005</v>
      </c>
      <c r="D17" s="98">
        <f t="shared" si="0"/>
        <v>3.1723487664697338</v>
      </c>
      <c r="E17" s="98">
        <f t="shared" si="1"/>
        <v>6.2873007838156321</v>
      </c>
    </row>
    <row r="18" spans="1:5" s="28" customFormat="1" x14ac:dyDescent="0.3">
      <c r="A18" s="96">
        <v>13150</v>
      </c>
      <c r="B18" s="97">
        <v>23.761705107241827</v>
      </c>
      <c r="C18" s="127">
        <v>540.4</v>
      </c>
      <c r="D18" s="98">
        <f t="shared" si="0"/>
        <v>3.1680752556923522</v>
      </c>
      <c r="E18" s="98">
        <f t="shared" si="1"/>
        <v>6.2923096060860439</v>
      </c>
    </row>
    <row r="19" spans="1:5" s="28" customFormat="1" x14ac:dyDescent="0.3">
      <c r="A19" s="96">
        <v>13181</v>
      </c>
      <c r="B19" s="97">
        <v>23.888909096038624</v>
      </c>
      <c r="C19" s="127">
        <v>548.4</v>
      </c>
      <c r="D19" s="98">
        <f t="shared" si="0"/>
        <v>3.1734142966717722</v>
      </c>
      <c r="E19" s="98">
        <f t="shared" si="1"/>
        <v>6.3070049476881591</v>
      </c>
    </row>
    <row r="20" spans="1:5" s="28" customFormat="1" x14ac:dyDescent="0.3">
      <c r="A20" s="96">
        <v>13210</v>
      </c>
      <c r="B20" s="97">
        <v>24.066994680354139</v>
      </c>
      <c r="C20" s="127">
        <v>548.4</v>
      </c>
      <c r="D20" s="98">
        <f t="shared" si="0"/>
        <v>3.1808413865153877</v>
      </c>
      <c r="E20" s="98">
        <f t="shared" si="1"/>
        <v>6.3070049476881591</v>
      </c>
    </row>
    <row r="21" spans="1:5" s="28" customFormat="1" x14ac:dyDescent="0.3">
      <c r="A21" s="96">
        <v>13241</v>
      </c>
      <c r="B21" s="97">
        <v>24.550369837781972</v>
      </c>
      <c r="C21" s="127">
        <v>573</v>
      </c>
      <c r="D21" s="98">
        <f t="shared" si="0"/>
        <v>3.2007269188024954</v>
      </c>
      <c r="E21" s="98">
        <f t="shared" si="1"/>
        <v>6.3508857167147399</v>
      </c>
    </row>
    <row r="22" spans="1:5" s="28" customFormat="1" x14ac:dyDescent="0.3">
      <c r="A22" s="96">
        <v>13271</v>
      </c>
      <c r="B22" s="97">
        <v>24.85565941089429</v>
      </c>
      <c r="C22" s="127">
        <v>578</v>
      </c>
      <c r="D22" s="98">
        <f t="shared" si="0"/>
        <v>3.213085469506292</v>
      </c>
      <c r="E22" s="98">
        <f t="shared" si="1"/>
        <v>6.3595738686723777</v>
      </c>
    </row>
    <row r="23" spans="1:5" s="28" customFormat="1" x14ac:dyDescent="0.3">
      <c r="A23" s="96">
        <v>13302</v>
      </c>
      <c r="B23" s="97">
        <v>24.982863399691087</v>
      </c>
      <c r="C23" s="127">
        <v>589.1</v>
      </c>
      <c r="D23" s="98">
        <f t="shared" si="0"/>
        <v>3.2181901258179755</v>
      </c>
      <c r="E23" s="98">
        <f t="shared" si="1"/>
        <v>6.378595948527642</v>
      </c>
    </row>
    <row r="24" spans="1:5" s="28" customFormat="1" x14ac:dyDescent="0.3">
      <c r="A24" s="96">
        <v>13332</v>
      </c>
      <c r="B24" s="97">
        <v>25.669764939193797</v>
      </c>
      <c r="C24" s="127">
        <v>596.9</v>
      </c>
      <c r="D24" s="98">
        <f t="shared" si="0"/>
        <v>3.2453138378171182</v>
      </c>
      <c r="E24" s="98">
        <f t="shared" si="1"/>
        <v>6.3917495951746037</v>
      </c>
    </row>
    <row r="25" spans="1:5" s="28" customFormat="1" x14ac:dyDescent="0.3">
      <c r="A25" s="96">
        <v>13363</v>
      </c>
      <c r="B25" s="97">
        <v>26.178580894380989</v>
      </c>
      <c r="C25" s="127">
        <v>606.5</v>
      </c>
      <c r="D25" s="98">
        <f t="shared" si="0"/>
        <v>3.2649415532975592</v>
      </c>
      <c r="E25" s="98">
        <f t="shared" si="1"/>
        <v>6.4077047283841049</v>
      </c>
    </row>
    <row r="26" spans="1:5" s="28" customFormat="1" x14ac:dyDescent="0.3">
      <c r="A26" s="96">
        <v>13394</v>
      </c>
      <c r="B26" s="97">
        <v>27.094449613717931</v>
      </c>
      <c r="C26" s="127">
        <v>640.70000000000005</v>
      </c>
      <c r="D26" s="98">
        <f t="shared" si="0"/>
        <v>3.2993288956070348</v>
      </c>
      <c r="E26" s="98">
        <f t="shared" si="1"/>
        <v>6.4625613286449761</v>
      </c>
    </row>
    <row r="27" spans="1:5" s="28" customFormat="1" x14ac:dyDescent="0.3">
      <c r="A27" s="96">
        <v>13424</v>
      </c>
      <c r="B27" s="97">
        <v>27.17077200699601</v>
      </c>
      <c r="C27" s="127">
        <v>628</v>
      </c>
      <c r="D27" s="98">
        <f t="shared" si="0"/>
        <v>3.3021418369836497</v>
      </c>
      <c r="E27" s="98">
        <f t="shared" si="1"/>
        <v>6.4425401664681985</v>
      </c>
    </row>
    <row r="28" spans="1:5" s="28" customFormat="1" x14ac:dyDescent="0.3">
      <c r="A28" s="96">
        <v>13455</v>
      </c>
      <c r="B28" s="97">
        <v>27.425179984589604</v>
      </c>
      <c r="C28" s="127">
        <v>638.70000000000005</v>
      </c>
      <c r="D28" s="98">
        <f t="shared" si="0"/>
        <v>3.3114615689324518</v>
      </c>
      <c r="E28" s="98">
        <f t="shared" si="1"/>
        <v>6.4594348605675433</v>
      </c>
    </row>
    <row r="29" spans="1:5" s="28" customFormat="1" x14ac:dyDescent="0.3">
      <c r="A29" s="96">
        <v>13485</v>
      </c>
      <c r="B29" s="97">
        <v>26.840041636124337</v>
      </c>
      <c r="C29" s="127">
        <v>659.3</v>
      </c>
      <c r="D29" s="98">
        <f t="shared" si="0"/>
        <v>3.2898948633736764</v>
      </c>
      <c r="E29" s="98">
        <f t="shared" si="1"/>
        <v>6.4911786661192536</v>
      </c>
    </row>
    <row r="30" spans="1:5" s="28" customFormat="1" x14ac:dyDescent="0.3">
      <c r="A30" s="96">
        <v>13516</v>
      </c>
      <c r="B30" s="97">
        <v>27.984877535295521</v>
      </c>
      <c r="C30" s="127">
        <v>646</v>
      </c>
      <c r="D30" s="98">
        <f t="shared" si="0"/>
        <v>3.3316642762499717</v>
      </c>
      <c r="E30" s="98">
        <f t="shared" si="1"/>
        <v>6.4707995037826018</v>
      </c>
    </row>
    <row r="31" spans="1:5" s="28" customFormat="1" x14ac:dyDescent="0.3">
      <c r="A31" s="96">
        <v>13547</v>
      </c>
      <c r="B31" s="97">
        <v>28.646338277038872</v>
      </c>
      <c r="C31" s="127">
        <v>658.9</v>
      </c>
      <c r="D31" s="98">
        <f t="shared" si="0"/>
        <v>3.3550256261631453</v>
      </c>
      <c r="E31" s="98">
        <f t="shared" si="1"/>
        <v>6.490571777919774</v>
      </c>
    </row>
    <row r="32" spans="1:5" s="28" customFormat="1" x14ac:dyDescent="0.3">
      <c r="A32" s="96">
        <v>13575</v>
      </c>
      <c r="B32" s="97">
        <v>28.722660670316955</v>
      </c>
      <c r="C32" s="127">
        <v>670.7</v>
      </c>
      <c r="D32" s="98">
        <f t="shared" si="0"/>
        <v>3.3576863816131719</v>
      </c>
      <c r="E32" s="98">
        <f t="shared" si="1"/>
        <v>6.5083219431056918</v>
      </c>
    </row>
    <row r="33" spans="1:5" s="28" customFormat="1" x14ac:dyDescent="0.3">
      <c r="A33" s="96">
        <v>13606</v>
      </c>
      <c r="B33" s="97">
        <v>29.460443805338382</v>
      </c>
      <c r="C33" s="127">
        <v>690.3</v>
      </c>
      <c r="D33" s="98">
        <f t="shared" si="0"/>
        <v>3.3830484755964503</v>
      </c>
      <c r="E33" s="98">
        <f t="shared" si="1"/>
        <v>6.5371262857094301</v>
      </c>
    </row>
    <row r="34" spans="1:5" s="28" customFormat="1" x14ac:dyDescent="0.3">
      <c r="A34" s="96">
        <v>13636</v>
      </c>
      <c r="B34" s="97">
        <v>30.071022951563013</v>
      </c>
      <c r="C34" s="127">
        <v>702.6</v>
      </c>
      <c r="D34" s="98">
        <f t="shared" si="0"/>
        <v>3.4035620154295532</v>
      </c>
      <c r="E34" s="98">
        <f t="shared" si="1"/>
        <v>6.5547877398317267</v>
      </c>
    </row>
    <row r="35" spans="1:5" s="28" customFormat="1" x14ac:dyDescent="0.3">
      <c r="A35" s="96">
        <v>13667</v>
      </c>
      <c r="B35" s="97">
        <v>31.444826030568429</v>
      </c>
      <c r="C35" s="127">
        <v>703.6</v>
      </c>
      <c r="D35" s="98">
        <f t="shared" si="0"/>
        <v>3.4482344554811459</v>
      </c>
      <c r="E35" s="98">
        <f t="shared" si="1"/>
        <v>6.5562100128634029</v>
      </c>
    </row>
    <row r="36" spans="1:5" s="28" customFormat="1" x14ac:dyDescent="0.3">
      <c r="A36" s="96">
        <v>13697</v>
      </c>
      <c r="B36" s="97">
        <v>31.750115603680744</v>
      </c>
      <c r="C36" s="127">
        <v>712.6</v>
      </c>
      <c r="D36" s="98">
        <f t="shared" si="0"/>
        <v>3.457896366392883</v>
      </c>
      <c r="E36" s="98">
        <f t="shared" si="1"/>
        <v>6.5689202531717354</v>
      </c>
    </row>
    <row r="37" spans="1:5" s="28" customFormat="1" x14ac:dyDescent="0.3">
      <c r="A37" s="96">
        <v>13728</v>
      </c>
      <c r="B37" s="97">
        <v>31.241299648493552</v>
      </c>
      <c r="C37" s="127">
        <v>707.8</v>
      </c>
      <c r="D37" s="98">
        <f t="shared" si="0"/>
        <v>3.4417409261705978</v>
      </c>
      <c r="E37" s="98">
        <f t="shared" si="1"/>
        <v>6.562161567911363</v>
      </c>
    </row>
    <row r="38" spans="1:5" s="28" customFormat="1" x14ac:dyDescent="0.3">
      <c r="A38" s="96">
        <v>13759</v>
      </c>
      <c r="B38" s="97">
        <v>31.266740446252914</v>
      </c>
      <c r="C38" s="127">
        <v>703</v>
      </c>
      <c r="D38" s="98">
        <f t="shared" si="0"/>
        <v>3.4425549270295446</v>
      </c>
      <c r="E38" s="98">
        <f t="shared" si="1"/>
        <v>6.5553568918106651</v>
      </c>
    </row>
    <row r="39" spans="1:5" s="28" customFormat="1" x14ac:dyDescent="0.3">
      <c r="A39" s="96">
        <v>13789</v>
      </c>
      <c r="B39" s="97">
        <v>31.190418052974831</v>
      </c>
      <c r="C39" s="127">
        <v>698.7</v>
      </c>
      <c r="D39" s="98">
        <f t="shared" si="0"/>
        <v>3.4401109339596667</v>
      </c>
      <c r="E39" s="98">
        <f t="shared" si="1"/>
        <v>6.5492214655584053</v>
      </c>
    </row>
    <row r="40" spans="1:5" s="28" customFormat="1" x14ac:dyDescent="0.3">
      <c r="A40" s="96">
        <v>13820</v>
      </c>
      <c r="B40" s="97">
        <v>31.063214064178034</v>
      </c>
      <c r="C40" s="127">
        <v>690</v>
      </c>
      <c r="D40" s="98">
        <f t="shared" si="0"/>
        <v>3.4360242915742143</v>
      </c>
      <c r="E40" s="98">
        <f t="shared" si="1"/>
        <v>6.5366915975913047</v>
      </c>
    </row>
    <row r="41" spans="1:5" s="28" customFormat="1" x14ac:dyDescent="0.3">
      <c r="A41" s="96">
        <v>13850</v>
      </c>
      <c r="B41" s="97">
        <v>30.096463749322371</v>
      </c>
      <c r="C41" s="127">
        <v>665.2</v>
      </c>
      <c r="D41" s="98">
        <f t="shared" si="0"/>
        <v>3.4044076814418966</v>
      </c>
      <c r="E41" s="98">
        <f t="shared" si="1"/>
        <v>6.5000877473187728</v>
      </c>
    </row>
    <row r="42" spans="1:5" s="28" customFormat="1" x14ac:dyDescent="0.3">
      <c r="A42" s="96">
        <v>13881</v>
      </c>
      <c r="B42" s="97">
        <v>30.859687682103161</v>
      </c>
      <c r="C42" s="127">
        <v>657.9</v>
      </c>
      <c r="D42" s="98">
        <f t="shared" si="0"/>
        <v>3.42945072640756</v>
      </c>
      <c r="E42" s="98">
        <f t="shared" si="1"/>
        <v>6.4890529440919522</v>
      </c>
    </row>
    <row r="43" spans="1:5" s="28" customFormat="1" x14ac:dyDescent="0.3">
      <c r="A43" s="96">
        <v>13912</v>
      </c>
      <c r="B43" s="97">
        <v>31.775556401440106</v>
      </c>
      <c r="C43" s="127">
        <v>657.34299999999996</v>
      </c>
      <c r="D43" s="98">
        <f t="shared" si="0"/>
        <v>3.4586973275890878</v>
      </c>
      <c r="E43" s="98">
        <f t="shared" si="1"/>
        <v>6.4882059522686939</v>
      </c>
    </row>
    <row r="44" spans="1:5" s="28" customFormat="1" x14ac:dyDescent="0.3">
      <c r="A44" s="96">
        <v>13940</v>
      </c>
      <c r="B44" s="97">
        <v>31.673793210402668</v>
      </c>
      <c r="C44" s="127">
        <v>634.1</v>
      </c>
      <c r="D44" s="98">
        <f t="shared" si="0"/>
        <v>3.455489626362318</v>
      </c>
      <c r="E44" s="98">
        <f t="shared" si="1"/>
        <v>6.4522066707059862</v>
      </c>
    </row>
    <row r="45" spans="1:5" s="28" customFormat="1" x14ac:dyDescent="0.3">
      <c r="A45" s="96">
        <v>13971</v>
      </c>
      <c r="B45" s="97">
        <v>31.750115603680747</v>
      </c>
      <c r="C45" s="127">
        <v>636.6</v>
      </c>
      <c r="D45" s="98">
        <f t="shared" si="0"/>
        <v>3.457896366392883</v>
      </c>
      <c r="E45" s="98">
        <f t="shared" si="1"/>
        <v>6.4561415148479924</v>
      </c>
    </row>
    <row r="46" spans="1:5" s="28" customFormat="1" x14ac:dyDescent="0.3">
      <c r="A46" s="96">
        <v>14001</v>
      </c>
      <c r="B46" s="97">
        <v>32.462457940942812</v>
      </c>
      <c r="C46" s="127">
        <v>651.48500000000001</v>
      </c>
      <c r="D46" s="98">
        <f t="shared" si="0"/>
        <v>3.4800842813682449</v>
      </c>
      <c r="E46" s="98">
        <f t="shared" si="1"/>
        <v>6.4792543725085974</v>
      </c>
    </row>
    <row r="47" spans="1:5" s="28" customFormat="1" x14ac:dyDescent="0.3">
      <c r="A47" s="96">
        <v>14032</v>
      </c>
      <c r="B47" s="97">
        <v>32.233490761108577</v>
      </c>
      <c r="C47" s="127">
        <v>663.51300000000003</v>
      </c>
      <c r="D47" s="98">
        <f t="shared" si="0"/>
        <v>3.4730059977846488</v>
      </c>
      <c r="E47" s="98">
        <f t="shared" si="1"/>
        <v>6.4975484466473894</v>
      </c>
    </row>
    <row r="48" spans="1:5" s="28" customFormat="1" x14ac:dyDescent="0.3">
      <c r="A48" s="96">
        <v>14062</v>
      </c>
      <c r="B48" s="97">
        <v>32.233490761108577</v>
      </c>
      <c r="C48" s="127">
        <v>690.46799999999996</v>
      </c>
      <c r="D48" s="98">
        <f t="shared" si="0"/>
        <v>3.4730059977846488</v>
      </c>
      <c r="E48" s="98">
        <f t="shared" si="1"/>
        <v>6.537369628545922</v>
      </c>
    </row>
    <row r="49" spans="1:5" s="28" customFormat="1" x14ac:dyDescent="0.3">
      <c r="A49" s="96">
        <v>14093</v>
      </c>
      <c r="B49" s="97">
        <v>32.208049963349218</v>
      </c>
      <c r="C49" s="127">
        <v>689.10199999999998</v>
      </c>
      <c r="D49" s="98">
        <f t="shared" si="0"/>
        <v>3.4722164201676313</v>
      </c>
      <c r="E49" s="98">
        <f t="shared" si="1"/>
        <v>6.5353893006953312</v>
      </c>
    </row>
    <row r="50" spans="1:5" s="28" customFormat="1" x14ac:dyDescent="0.3">
      <c r="A50" s="96">
        <v>14124</v>
      </c>
      <c r="B50" s="97">
        <v>32.996714693889366</v>
      </c>
      <c r="C50" s="127">
        <v>685.17100000000005</v>
      </c>
      <c r="D50" s="98">
        <f t="shared" si="0"/>
        <v>3.4964080017799537</v>
      </c>
      <c r="E50" s="98">
        <f t="shared" si="1"/>
        <v>6.5296684421450806</v>
      </c>
    </row>
    <row r="51" spans="1:5" s="28" customFormat="1" x14ac:dyDescent="0.3">
      <c r="A51" s="96">
        <v>14154</v>
      </c>
      <c r="B51" s="97">
        <v>33.022155491648732</v>
      </c>
      <c r="C51" s="127">
        <v>702.05200000000002</v>
      </c>
      <c r="D51" s="98">
        <f t="shared" si="0"/>
        <v>3.4971787147275455</v>
      </c>
      <c r="E51" s="98">
        <f t="shared" si="1"/>
        <v>6.5540074753565367</v>
      </c>
    </row>
    <row r="52" spans="1:5" s="28" customFormat="1" x14ac:dyDescent="0.3">
      <c r="A52" s="96">
        <v>14185</v>
      </c>
      <c r="B52" s="97">
        <v>32.691425120777055</v>
      </c>
      <c r="C52" s="127">
        <v>718.07299999999998</v>
      </c>
      <c r="D52" s="98">
        <f t="shared" si="0"/>
        <v>3.4871128147928303</v>
      </c>
      <c r="E52" s="98">
        <f t="shared" si="1"/>
        <v>6.5765712351892391</v>
      </c>
    </row>
    <row r="53" spans="1:5" s="28" customFormat="1" x14ac:dyDescent="0.3">
      <c r="A53" s="96">
        <v>14215</v>
      </c>
      <c r="B53" s="97">
        <v>31.800997199199468</v>
      </c>
      <c r="C53" s="127">
        <v>741.9</v>
      </c>
      <c r="D53" s="98">
        <f t="shared" si="0"/>
        <v>3.4594976477598567</v>
      </c>
      <c r="E53" s="98">
        <f t="shared" si="1"/>
        <v>6.6092144631954799</v>
      </c>
    </row>
    <row r="54" spans="1:5" s="28" customFormat="1" x14ac:dyDescent="0.3">
      <c r="A54" s="96">
        <v>14246</v>
      </c>
      <c r="B54" s="97">
        <v>31.877319592477544</v>
      </c>
      <c r="C54" s="127">
        <v>747.1</v>
      </c>
      <c r="D54" s="98">
        <f t="shared" si="0"/>
        <v>3.4618947723595781</v>
      </c>
      <c r="E54" s="98">
        <f t="shared" si="1"/>
        <v>6.6161990449817552</v>
      </c>
    </row>
    <row r="55" spans="1:5" s="28" customFormat="1" x14ac:dyDescent="0.3">
      <c r="A55" s="96">
        <v>14277</v>
      </c>
      <c r="B55" s="97">
        <v>31.699234008162026</v>
      </c>
      <c r="C55" s="127">
        <v>766</v>
      </c>
      <c r="D55" s="98">
        <f t="shared" si="0"/>
        <v>3.4562925168109082</v>
      </c>
      <c r="E55" s="98">
        <f t="shared" si="1"/>
        <v>6.6411821697405911</v>
      </c>
    </row>
    <row r="56" spans="1:5" s="28" customFormat="1" x14ac:dyDescent="0.3">
      <c r="A56" s="96">
        <v>14305</v>
      </c>
      <c r="B56" s="97">
        <v>31.470266828327794</v>
      </c>
      <c r="C56" s="127">
        <v>778.1</v>
      </c>
      <c r="D56" s="98">
        <f t="shared" si="0"/>
        <v>3.4490431898559981</v>
      </c>
      <c r="E56" s="98">
        <f t="shared" si="1"/>
        <v>6.6568550506228847</v>
      </c>
    </row>
    <row r="57" spans="1:5" s="28" customFormat="1" x14ac:dyDescent="0.3">
      <c r="A57" s="96">
        <v>14336</v>
      </c>
      <c r="B57" s="97">
        <v>31.800997199199472</v>
      </c>
      <c r="C57" s="127">
        <v>788.4</v>
      </c>
      <c r="D57" s="98">
        <f t="shared" si="0"/>
        <v>3.4594976477598571</v>
      </c>
      <c r="E57" s="98">
        <f t="shared" si="1"/>
        <v>6.670005575278565</v>
      </c>
    </row>
    <row r="58" spans="1:5" s="28" customFormat="1" x14ac:dyDescent="0.3">
      <c r="A58" s="96">
        <v>14366</v>
      </c>
      <c r="B58" s="97">
        <v>32.080845974552425</v>
      </c>
      <c r="C58" s="127">
        <v>794.7</v>
      </c>
      <c r="D58" s="98">
        <f t="shared" si="0"/>
        <v>3.4682591534284297</v>
      </c>
      <c r="E58" s="98">
        <f t="shared" si="1"/>
        <v>6.6779646849461338</v>
      </c>
    </row>
    <row r="59" spans="1:5" s="28" customFormat="1" x14ac:dyDescent="0.3">
      <c r="A59" s="96">
        <v>14397</v>
      </c>
      <c r="B59" s="97">
        <v>32.208049963349225</v>
      </c>
      <c r="C59" s="127">
        <v>797.8</v>
      </c>
      <c r="D59" s="98">
        <f t="shared" si="0"/>
        <v>3.4722164201676318</v>
      </c>
      <c r="E59" s="98">
        <f t="shared" si="1"/>
        <v>6.681857939471306</v>
      </c>
    </row>
    <row r="60" spans="1:5" s="28" customFormat="1" x14ac:dyDescent="0.3">
      <c r="A60" s="96">
        <v>14427</v>
      </c>
      <c r="B60" s="97">
        <v>32.462457940942819</v>
      </c>
      <c r="C60" s="127">
        <v>813.2</v>
      </c>
      <c r="D60" s="98">
        <f t="shared" si="0"/>
        <v>3.4800842813682453</v>
      </c>
      <c r="E60" s="98">
        <f t="shared" si="1"/>
        <v>6.7009770817541918</v>
      </c>
    </row>
    <row r="61" spans="1:5" s="28" customFormat="1" x14ac:dyDescent="0.3">
      <c r="A61" s="96">
        <v>14458</v>
      </c>
      <c r="B61" s="97">
        <v>32.844069907333214</v>
      </c>
      <c r="C61" s="127">
        <v>818</v>
      </c>
      <c r="D61" s="98">
        <f t="shared" si="0"/>
        <v>3.4917712083101526</v>
      </c>
      <c r="E61" s="98">
        <f t="shared" si="1"/>
        <v>6.7068623366027467</v>
      </c>
    </row>
    <row r="62" spans="1:5" s="28" customFormat="1" x14ac:dyDescent="0.3">
      <c r="A62" s="96">
        <v>14489</v>
      </c>
      <c r="B62" s="97">
        <v>33.276563469242333</v>
      </c>
      <c r="C62" s="127">
        <v>813.1</v>
      </c>
      <c r="D62" s="98">
        <f t="shared" si="0"/>
        <v>3.5048533494806544</v>
      </c>
      <c r="E62" s="98">
        <f t="shared" si="1"/>
        <v>6.7008541032137918</v>
      </c>
    </row>
    <row r="63" spans="1:5" s="28" customFormat="1" x14ac:dyDescent="0.3">
      <c r="A63" s="96">
        <v>14519</v>
      </c>
      <c r="B63" s="97">
        <v>33.454649053557844</v>
      </c>
      <c r="C63" s="127">
        <v>859.75800000000004</v>
      </c>
      <c r="D63" s="98">
        <f t="shared" si="0"/>
        <v>3.5101907620753749</v>
      </c>
      <c r="E63" s="98">
        <f t="shared" si="1"/>
        <v>6.7566509542996158</v>
      </c>
    </row>
    <row r="64" spans="1:5" s="28" customFormat="1" x14ac:dyDescent="0.3">
      <c r="A64" s="96">
        <v>14550</v>
      </c>
      <c r="B64" s="97">
        <v>32.640543525258337</v>
      </c>
      <c r="C64" s="127">
        <v>863.9</v>
      </c>
      <c r="D64" s="98">
        <f t="shared" si="0"/>
        <v>3.4855551820791466</v>
      </c>
      <c r="E64" s="98">
        <f t="shared" si="1"/>
        <v>6.7614570213648388</v>
      </c>
    </row>
    <row r="65" spans="1:5" s="28" customFormat="1" x14ac:dyDescent="0.3">
      <c r="A65" s="96">
        <v>14580</v>
      </c>
      <c r="B65" s="97">
        <v>32.004523581274348</v>
      </c>
      <c r="C65" s="127">
        <v>878</v>
      </c>
      <c r="D65" s="98">
        <f t="shared" si="0"/>
        <v>3.4658772547238961</v>
      </c>
      <c r="E65" s="98">
        <f t="shared" si="1"/>
        <v>6.7776465936351169</v>
      </c>
    </row>
    <row r="66" spans="1:5" s="28" customFormat="1" x14ac:dyDescent="0.3">
      <c r="A66" s="96">
        <v>14611</v>
      </c>
      <c r="B66" s="97">
        <v>32.45258691141219</v>
      </c>
      <c r="C66" s="127">
        <v>878.6</v>
      </c>
      <c r="D66" s="98">
        <f t="shared" si="0"/>
        <v>3.4797801598928872</v>
      </c>
      <c r="E66" s="98">
        <f t="shared" si="1"/>
        <v>6.7783297315416791</v>
      </c>
    </row>
    <row r="67" spans="1:5" s="28" customFormat="1" x14ac:dyDescent="0.3">
      <c r="A67" s="96">
        <v>14642</v>
      </c>
      <c r="B67" s="97">
        <v>33.028668335875125</v>
      </c>
      <c r="C67" s="127">
        <v>861.4</v>
      </c>
      <c r="D67" s="98">
        <f t="shared" si="0"/>
        <v>3.4973759217832669</v>
      </c>
      <c r="E67" s="98">
        <f t="shared" si="1"/>
        <v>6.7585589726200102</v>
      </c>
    </row>
    <row r="68" spans="1:5" s="28" customFormat="1" ht="15.9" customHeight="1" x14ac:dyDescent="0.3">
      <c r="A68" s="96">
        <v>14671</v>
      </c>
      <c r="B68" s="97">
        <v>33.540740713175516</v>
      </c>
      <c r="C68" s="127">
        <v>865.9</v>
      </c>
      <c r="D68" s="98">
        <f t="shared" si="0"/>
        <v>3.5127608406227462</v>
      </c>
      <c r="E68" s="98">
        <f t="shared" si="1"/>
        <v>6.7637694284537551</v>
      </c>
    </row>
    <row r="69" spans="1:5" s="28" customFormat="1" x14ac:dyDescent="0.3">
      <c r="A69" s="96">
        <v>14702</v>
      </c>
      <c r="B69" s="97">
        <v>33.540740713175516</v>
      </c>
      <c r="C69" s="127">
        <v>849.2</v>
      </c>
      <c r="D69" s="98">
        <f t="shared" si="0"/>
        <v>3.5127608406227462</v>
      </c>
      <c r="E69" s="98">
        <f t="shared" si="1"/>
        <v>6.7442947298291012</v>
      </c>
    </row>
    <row r="70" spans="1:5" s="28" customFormat="1" x14ac:dyDescent="0.3">
      <c r="A70" s="96">
        <v>14732</v>
      </c>
      <c r="B70" s="97">
        <v>33.380718095269145</v>
      </c>
      <c r="C70" s="127">
        <v>857.5</v>
      </c>
      <c r="D70" s="98">
        <f t="shared" ref="D70:D133" si="2">LN(B70)</f>
        <v>3.5079784307425315</v>
      </c>
      <c r="E70" s="98">
        <f t="shared" ref="E70:E133" si="3">LN(C70)</f>
        <v>6.7540211790400946</v>
      </c>
    </row>
    <row r="71" spans="1:5" s="28" customFormat="1" x14ac:dyDescent="0.3">
      <c r="A71" s="96">
        <v>14763</v>
      </c>
      <c r="B71" s="97">
        <v>33.156686430200224</v>
      </c>
      <c r="C71" s="127">
        <v>896.7</v>
      </c>
      <c r="D71" s="98">
        <f t="shared" si="2"/>
        <v>3.5012443985611874</v>
      </c>
      <c r="E71" s="98">
        <f t="shared" si="3"/>
        <v>6.7987213579580015</v>
      </c>
    </row>
    <row r="72" spans="1:5" s="28" customFormat="1" x14ac:dyDescent="0.3">
      <c r="A72" s="96">
        <v>14793</v>
      </c>
      <c r="B72" s="97">
        <v>33.220695477362774</v>
      </c>
      <c r="C72" s="127">
        <v>903.8</v>
      </c>
      <c r="D72" s="98">
        <f t="shared" si="2"/>
        <v>3.5031730394675931</v>
      </c>
      <c r="E72" s="98">
        <f t="shared" si="3"/>
        <v>6.8066080969771789</v>
      </c>
    </row>
    <row r="73" spans="1:5" s="28" customFormat="1" x14ac:dyDescent="0.3">
      <c r="A73" s="96">
        <v>14824</v>
      </c>
      <c r="B73" s="97">
        <v>32.516595958574733</v>
      </c>
      <c r="C73" s="127">
        <v>896.1</v>
      </c>
      <c r="D73" s="98">
        <f t="shared" si="2"/>
        <v>3.4817506038801858</v>
      </c>
      <c r="E73" s="98">
        <f t="shared" si="3"/>
        <v>6.7980520138901737</v>
      </c>
    </row>
    <row r="74" spans="1:5" s="28" customFormat="1" x14ac:dyDescent="0.3">
      <c r="A74" s="96">
        <v>14855</v>
      </c>
      <c r="B74" s="97">
        <v>32.164546199180712</v>
      </c>
      <c r="C74" s="127">
        <v>898.1</v>
      </c>
      <c r="D74" s="98">
        <f t="shared" si="2"/>
        <v>3.4708647962349346</v>
      </c>
      <c r="E74" s="98">
        <f t="shared" si="3"/>
        <v>6.800281420676904</v>
      </c>
    </row>
    <row r="75" spans="1:5" s="28" customFormat="1" x14ac:dyDescent="0.3">
      <c r="A75" s="96">
        <v>14885</v>
      </c>
      <c r="B75" s="97">
        <v>32.324568817087084</v>
      </c>
      <c r="C75" s="127">
        <v>945.7</v>
      </c>
      <c r="D75" s="98">
        <f t="shared" si="2"/>
        <v>3.4758275855770639</v>
      </c>
      <c r="E75" s="98">
        <f t="shared" si="3"/>
        <v>6.8519253940214666</v>
      </c>
    </row>
    <row r="76" spans="1:5" s="28" customFormat="1" x14ac:dyDescent="0.3">
      <c r="A76" s="96">
        <v>14916</v>
      </c>
      <c r="B76" s="97">
        <v>32.196550722761984</v>
      </c>
      <c r="C76" s="127">
        <v>1009</v>
      </c>
      <c r="D76" s="98">
        <f t="shared" si="2"/>
        <v>3.471859326401443</v>
      </c>
      <c r="E76" s="98">
        <f t="shared" si="3"/>
        <v>6.9167150203536085</v>
      </c>
    </row>
    <row r="77" spans="1:5" s="28" customFormat="1" x14ac:dyDescent="0.3">
      <c r="A77" s="96">
        <v>14946</v>
      </c>
      <c r="B77" s="97">
        <v>32.260559769924534</v>
      </c>
      <c r="C77" s="127">
        <v>1065.9000000000001</v>
      </c>
      <c r="D77" s="98">
        <f t="shared" si="2"/>
        <v>3.4738454243730725</v>
      </c>
      <c r="E77" s="98">
        <f t="shared" si="3"/>
        <v>6.9715747916950912</v>
      </c>
    </row>
    <row r="78" spans="1:5" s="28" customFormat="1" x14ac:dyDescent="0.3">
      <c r="A78" s="96">
        <v>14977</v>
      </c>
      <c r="B78" s="97">
        <v>33.15668643020021</v>
      </c>
      <c r="C78" s="127">
        <v>1072.3</v>
      </c>
      <c r="D78" s="98">
        <f t="shared" si="2"/>
        <v>3.501244398561187</v>
      </c>
      <c r="E78" s="98">
        <f t="shared" si="3"/>
        <v>6.9775611532260999</v>
      </c>
    </row>
    <row r="79" spans="1:5" s="28" customFormat="1" x14ac:dyDescent="0.3">
      <c r="A79" s="96">
        <v>15008</v>
      </c>
      <c r="B79" s="97">
        <v>33.540740713175502</v>
      </c>
      <c r="C79" s="127">
        <v>1100.8</v>
      </c>
      <c r="D79" s="98">
        <f t="shared" si="2"/>
        <v>3.5127608406227457</v>
      </c>
      <c r="E79" s="98">
        <f t="shared" si="3"/>
        <v>7.0037924671790792</v>
      </c>
    </row>
    <row r="80" spans="1:5" s="28" customFormat="1" x14ac:dyDescent="0.3">
      <c r="A80" s="96">
        <v>15036</v>
      </c>
      <c r="B80" s="97">
        <v>33.860785948988244</v>
      </c>
      <c r="C80" s="127">
        <v>1113.0999999999999</v>
      </c>
      <c r="D80" s="98">
        <f t="shared" si="2"/>
        <v>3.5222575881600031</v>
      </c>
      <c r="E80" s="98">
        <f t="shared" si="3"/>
        <v>7.0149041944991799</v>
      </c>
    </row>
    <row r="81" spans="1:5" s="28" customFormat="1" x14ac:dyDescent="0.3">
      <c r="A81" s="96">
        <v>15067</v>
      </c>
      <c r="B81" s="97">
        <v>34.084817614057165</v>
      </c>
      <c r="C81" s="127">
        <v>1138.2</v>
      </c>
      <c r="D81" s="98">
        <f t="shared" si="2"/>
        <v>3.5288520538852839</v>
      </c>
      <c r="E81" s="98">
        <f t="shared" si="3"/>
        <v>7.037203346169024</v>
      </c>
    </row>
    <row r="82" spans="1:5" s="28" customFormat="1" x14ac:dyDescent="0.3">
      <c r="A82" s="96">
        <v>15097</v>
      </c>
      <c r="B82" s="97">
        <v>35.108962368657949</v>
      </c>
      <c r="C82" s="127">
        <v>1166.9000000000001</v>
      </c>
      <c r="D82" s="98">
        <f t="shared" si="2"/>
        <v>3.5584564360169888</v>
      </c>
      <c r="E82" s="98">
        <f t="shared" si="3"/>
        <v>7.0621059388120617</v>
      </c>
    </row>
    <row r="83" spans="1:5" s="28" customFormat="1" x14ac:dyDescent="0.3">
      <c r="A83" s="96">
        <v>15128</v>
      </c>
      <c r="B83" s="97">
        <v>35.397003080889419</v>
      </c>
      <c r="C83" s="127">
        <v>1185.5999999999999</v>
      </c>
      <c r="D83" s="98">
        <f t="shared" si="2"/>
        <v>3.5666271578240387</v>
      </c>
      <c r="E83" s="98">
        <f t="shared" si="3"/>
        <v>7.0780042545418222</v>
      </c>
    </row>
    <row r="84" spans="1:5" s="28" customFormat="1" x14ac:dyDescent="0.3">
      <c r="A84" s="96">
        <v>15158</v>
      </c>
      <c r="B84" s="97">
        <v>35.172971415820498</v>
      </c>
      <c r="C84" s="127">
        <v>1193.5</v>
      </c>
      <c r="D84" s="98">
        <f t="shared" si="2"/>
        <v>3.56027793014538</v>
      </c>
      <c r="E84" s="98">
        <f t="shared" si="3"/>
        <v>7.084645445778885</v>
      </c>
    </row>
    <row r="85" spans="1:5" s="28" customFormat="1" x14ac:dyDescent="0.3">
      <c r="A85" s="96">
        <v>15189</v>
      </c>
      <c r="B85" s="97">
        <v>35.26898498656432</v>
      </c>
      <c r="C85" s="127">
        <v>1202.8</v>
      </c>
      <c r="D85" s="98">
        <f t="shared" si="2"/>
        <v>3.5630039654546182</v>
      </c>
      <c r="E85" s="98">
        <f t="shared" si="3"/>
        <v>7.092407451114374</v>
      </c>
    </row>
    <row r="86" spans="1:5" s="28" customFormat="1" x14ac:dyDescent="0.3">
      <c r="A86" s="96">
        <v>15220</v>
      </c>
      <c r="B86" s="97">
        <v>35.653039269539612</v>
      </c>
      <c r="C86" s="127">
        <v>1216.5999999999999</v>
      </c>
      <c r="D86" s="98">
        <f t="shared" si="2"/>
        <v>3.573834396228988</v>
      </c>
      <c r="E86" s="98">
        <f t="shared" si="3"/>
        <v>7.1038153618866051</v>
      </c>
    </row>
    <row r="87" spans="1:5" s="28" customFormat="1" x14ac:dyDescent="0.3">
      <c r="A87" s="96">
        <v>15250</v>
      </c>
      <c r="B87" s="97">
        <v>36.069098076096175</v>
      </c>
      <c r="C87" s="127">
        <v>1240</v>
      </c>
      <c r="D87" s="98">
        <f t="shared" si="2"/>
        <v>3.585436489781535</v>
      </c>
      <c r="E87" s="98">
        <f t="shared" si="3"/>
        <v>7.122866658599083</v>
      </c>
    </row>
    <row r="88" spans="1:5" s="28" customFormat="1" x14ac:dyDescent="0.3">
      <c r="A88" s="96">
        <v>15281</v>
      </c>
      <c r="B88" s="97">
        <v>36.197116170421275</v>
      </c>
      <c r="C88" s="127">
        <v>1245.5999999999999</v>
      </c>
      <c r="D88" s="98">
        <f t="shared" si="2"/>
        <v>3.5889794518578788</v>
      </c>
      <c r="E88" s="98">
        <f t="shared" si="3"/>
        <v>7.1273726205197887</v>
      </c>
    </row>
    <row r="89" spans="1:5" s="28" customFormat="1" x14ac:dyDescent="0.3">
      <c r="A89" s="96">
        <v>15311</v>
      </c>
      <c r="B89" s="97">
        <v>36.197116170421275</v>
      </c>
      <c r="C89" s="127">
        <v>1277</v>
      </c>
      <c r="D89" s="98">
        <f t="shared" si="2"/>
        <v>3.5889794518578788</v>
      </c>
      <c r="E89" s="98">
        <f t="shared" si="3"/>
        <v>7.1522688560325394</v>
      </c>
    </row>
    <row r="90" spans="1:5" s="28" customFormat="1" x14ac:dyDescent="0.3">
      <c r="A90" s="96">
        <v>15342</v>
      </c>
      <c r="B90" s="97">
        <v>36.485156882652745</v>
      </c>
      <c r="C90" s="127">
        <v>1280.3</v>
      </c>
      <c r="D90" s="98">
        <f t="shared" si="2"/>
        <v>3.5969055171302999</v>
      </c>
      <c r="E90" s="98">
        <f t="shared" si="3"/>
        <v>7.1548497044521335</v>
      </c>
    </row>
    <row r="91" spans="1:5" s="28" customFormat="1" x14ac:dyDescent="0.3">
      <c r="A91" s="96">
        <v>15373</v>
      </c>
      <c r="B91" s="97">
        <v>37.125247354278237</v>
      </c>
      <c r="C91" s="127">
        <v>1300.5999999999999</v>
      </c>
      <c r="D91" s="98">
        <f t="shared" si="2"/>
        <v>3.6142972598421692</v>
      </c>
      <c r="E91" s="98">
        <f t="shared" si="3"/>
        <v>7.1705809754350511</v>
      </c>
    </row>
    <row r="92" spans="1:5" s="28" customFormat="1" x14ac:dyDescent="0.3">
      <c r="A92" s="96">
        <v>15401</v>
      </c>
      <c r="B92" s="97">
        <v>37.797342349484992</v>
      </c>
      <c r="C92" s="127">
        <v>1330.4</v>
      </c>
      <c r="D92" s="98">
        <f t="shared" si="2"/>
        <v>3.632238791939121</v>
      </c>
      <c r="E92" s="98">
        <f t="shared" si="3"/>
        <v>7.1932349278787182</v>
      </c>
    </row>
    <row r="93" spans="1:5" s="28" customFormat="1" x14ac:dyDescent="0.3">
      <c r="A93" s="96">
        <v>15432</v>
      </c>
      <c r="B93" s="97">
        <v>38.309414726785384</v>
      </c>
      <c r="C93" s="128">
        <v>1357.5450000000001</v>
      </c>
      <c r="D93" s="98">
        <f t="shared" si="2"/>
        <v>3.6456956812997316</v>
      </c>
      <c r="E93" s="98">
        <f t="shared" si="3"/>
        <v>7.2134332004299395</v>
      </c>
    </row>
    <row r="94" spans="1:5" s="28" customFormat="1" x14ac:dyDescent="0.3">
      <c r="A94" s="96">
        <v>15462</v>
      </c>
      <c r="B94" s="97">
        <v>39.013514245573425</v>
      </c>
      <c r="C94" s="127">
        <v>1379.5</v>
      </c>
      <c r="D94" s="98">
        <f t="shared" si="2"/>
        <v>3.6639081052230305</v>
      </c>
      <c r="E94" s="98">
        <f t="shared" si="3"/>
        <v>7.2294763936573405</v>
      </c>
    </row>
    <row r="95" spans="1:5" s="28" customFormat="1" x14ac:dyDescent="0.3">
      <c r="A95" s="96">
        <v>15493</v>
      </c>
      <c r="B95" s="97">
        <v>39.013514245573425</v>
      </c>
      <c r="C95" s="127">
        <v>1411</v>
      </c>
      <c r="D95" s="98">
        <f t="shared" si="2"/>
        <v>3.6639081052230305</v>
      </c>
      <c r="E95" s="98">
        <f t="shared" si="3"/>
        <v>7.2520539518528144</v>
      </c>
    </row>
    <row r="96" spans="1:5" s="28" customFormat="1" x14ac:dyDescent="0.3">
      <c r="A96" s="96">
        <v>15523</v>
      </c>
      <c r="B96" s="97">
        <v>38.917500674829597</v>
      </c>
      <c r="C96" s="127">
        <v>1452.7</v>
      </c>
      <c r="D96" s="98">
        <f t="shared" si="2"/>
        <v>3.661444038267871</v>
      </c>
      <c r="E96" s="98">
        <f t="shared" si="3"/>
        <v>7.2811791728788382</v>
      </c>
    </row>
    <row r="97" spans="1:5" s="28" customFormat="1" x14ac:dyDescent="0.3">
      <c r="A97" s="96">
        <v>15554</v>
      </c>
      <c r="B97" s="97">
        <v>38.533446391854305</v>
      </c>
      <c r="C97" s="127">
        <v>1499.2</v>
      </c>
      <c r="D97" s="98">
        <f t="shared" si="2"/>
        <v>3.651526601610525</v>
      </c>
      <c r="E97" s="98">
        <f t="shared" si="3"/>
        <v>7.3126869114841577</v>
      </c>
    </row>
    <row r="98" spans="1:5" s="28" customFormat="1" x14ac:dyDescent="0.3">
      <c r="A98" s="96">
        <v>15585</v>
      </c>
      <c r="B98" s="97">
        <v>38.757478056923226</v>
      </c>
      <c r="C98" s="127">
        <v>1541.9</v>
      </c>
      <c r="D98" s="98">
        <f t="shared" si="2"/>
        <v>3.6573237192948511</v>
      </c>
      <c r="E98" s="98">
        <f t="shared" si="3"/>
        <v>7.3407707011773073</v>
      </c>
    </row>
    <row r="99" spans="1:5" s="28" customFormat="1" x14ac:dyDescent="0.3">
      <c r="A99" s="96">
        <v>15615</v>
      </c>
      <c r="B99" s="97">
        <v>39.141532339898518</v>
      </c>
      <c r="C99" s="127">
        <v>1595.2</v>
      </c>
      <c r="D99" s="98">
        <f t="shared" si="2"/>
        <v>3.6671841114289312</v>
      </c>
      <c r="E99" s="98">
        <f t="shared" si="3"/>
        <v>7.3747543992075739</v>
      </c>
    </row>
    <row r="100" spans="1:5" s="28" customFormat="1" x14ac:dyDescent="0.3">
      <c r="A100" s="96">
        <v>15646</v>
      </c>
      <c r="B100" s="97">
        <v>39.877636382267823</v>
      </c>
      <c r="C100" s="127">
        <v>1670.65</v>
      </c>
      <c r="D100" s="98">
        <f t="shared" si="2"/>
        <v>3.6858156750891569</v>
      </c>
      <c r="E100" s="98">
        <f t="shared" si="3"/>
        <v>7.4209680512406262</v>
      </c>
    </row>
    <row r="101" spans="1:5" s="28" customFormat="1" x14ac:dyDescent="0.3">
      <c r="A101" s="96">
        <v>15676</v>
      </c>
      <c r="B101" s="97">
        <v>40.229686141661844</v>
      </c>
      <c r="C101" s="127">
        <v>1786.6</v>
      </c>
      <c r="D101" s="98">
        <f t="shared" si="2"/>
        <v>3.6946051843320062</v>
      </c>
      <c r="E101" s="98">
        <f t="shared" si="3"/>
        <v>7.4880696512677387</v>
      </c>
    </row>
    <row r="102" spans="1:5" s="28" customFormat="1" x14ac:dyDescent="0.3">
      <c r="A102" s="96">
        <v>15707</v>
      </c>
      <c r="B102" s="97">
        <v>40.869776613287335</v>
      </c>
      <c r="C102" s="127">
        <v>1818.2</v>
      </c>
      <c r="D102" s="98">
        <f t="shared" si="2"/>
        <v>3.7103908317742982</v>
      </c>
      <c r="E102" s="98">
        <f t="shared" si="3"/>
        <v>7.5056022796877579</v>
      </c>
    </row>
    <row r="103" spans="1:5" s="28" customFormat="1" x14ac:dyDescent="0.3">
      <c r="A103" s="96">
        <v>15738</v>
      </c>
      <c r="B103" s="97">
        <v>42.437998268769775</v>
      </c>
      <c r="C103" s="127">
        <v>1900</v>
      </c>
      <c r="D103" s="98">
        <f t="shared" si="2"/>
        <v>3.7480441464875667</v>
      </c>
      <c r="E103" s="98">
        <f t="shared" si="3"/>
        <v>7.5496091651545321</v>
      </c>
    </row>
    <row r="104" spans="1:5" s="28" customFormat="1" x14ac:dyDescent="0.3">
      <c r="A104" s="96">
        <v>15766</v>
      </c>
      <c r="B104" s="97">
        <v>43.430138499789273</v>
      </c>
      <c r="C104" s="127">
        <v>1977.7</v>
      </c>
      <c r="D104" s="98">
        <f t="shared" si="2"/>
        <v>3.7711536355766277</v>
      </c>
      <c r="E104" s="98">
        <f t="shared" si="3"/>
        <v>7.5896898323279789</v>
      </c>
    </row>
    <row r="105" spans="1:5" s="28" customFormat="1" x14ac:dyDescent="0.3">
      <c r="A105" s="96">
        <v>15797</v>
      </c>
      <c r="B105" s="97">
        <v>45.446423485409561</v>
      </c>
      <c r="C105" s="127">
        <v>2122.3000000000002</v>
      </c>
      <c r="D105" s="98">
        <f t="shared" si="2"/>
        <v>3.8165341263370651</v>
      </c>
      <c r="E105" s="98">
        <f t="shared" si="3"/>
        <v>7.6602556852415953</v>
      </c>
    </row>
    <row r="106" spans="1:5" s="28" customFormat="1" x14ac:dyDescent="0.3">
      <c r="A106" s="96">
        <v>15827</v>
      </c>
      <c r="B106" s="97">
        <v>47.270681329542192</v>
      </c>
      <c r="C106" s="127">
        <v>2243.3000000000002</v>
      </c>
      <c r="D106" s="98">
        <f t="shared" si="2"/>
        <v>3.8558902582731385</v>
      </c>
      <c r="E106" s="98">
        <f t="shared" si="3"/>
        <v>7.7157032750192602</v>
      </c>
    </row>
    <row r="107" spans="1:5" s="28" customFormat="1" x14ac:dyDescent="0.3">
      <c r="A107" s="96">
        <v>15858</v>
      </c>
      <c r="B107" s="97">
        <v>47.910771801167677</v>
      </c>
      <c r="C107" s="127">
        <v>2295.8000000000002</v>
      </c>
      <c r="D107" s="98">
        <f t="shared" si="2"/>
        <v>3.8693403601613867</v>
      </c>
      <c r="E107" s="98">
        <f t="shared" si="3"/>
        <v>7.7388366456313964</v>
      </c>
    </row>
    <row r="108" spans="1:5" s="28" customFormat="1" x14ac:dyDescent="0.3">
      <c r="A108" s="96">
        <v>15888</v>
      </c>
      <c r="B108" s="97">
        <v>47.526717518192392</v>
      </c>
      <c r="C108" s="127">
        <v>2357</v>
      </c>
      <c r="D108" s="98">
        <f t="shared" si="2"/>
        <v>3.8612920269785587</v>
      </c>
      <c r="E108" s="98">
        <f t="shared" si="3"/>
        <v>7.7651449029361315</v>
      </c>
    </row>
    <row r="109" spans="1:5" s="28" customFormat="1" x14ac:dyDescent="0.3">
      <c r="A109" s="96">
        <v>15919</v>
      </c>
      <c r="B109" s="97">
        <v>47.974780848330241</v>
      </c>
      <c r="C109" s="127">
        <v>2414.1999999999998</v>
      </c>
      <c r="D109" s="98">
        <f t="shared" si="2"/>
        <v>3.8706754738443565</v>
      </c>
      <c r="E109" s="98">
        <f t="shared" si="3"/>
        <v>7.7891232482670265</v>
      </c>
    </row>
    <row r="110" spans="1:5" s="28" customFormat="1" x14ac:dyDescent="0.3">
      <c r="A110" s="96">
        <v>15950</v>
      </c>
      <c r="B110" s="97">
        <v>48.390839654886804</v>
      </c>
      <c r="C110" s="127">
        <v>2450.6</v>
      </c>
      <c r="D110" s="98">
        <f t="shared" si="2"/>
        <v>3.8793105324812371</v>
      </c>
      <c r="E110" s="98">
        <f t="shared" si="3"/>
        <v>7.8040881715153461</v>
      </c>
    </row>
    <row r="111" spans="1:5" s="28" customFormat="1" x14ac:dyDescent="0.3">
      <c r="A111" s="96">
        <v>15980</v>
      </c>
      <c r="B111" s="97">
        <v>48.550862272793182</v>
      </c>
      <c r="C111" s="127">
        <v>2500.1999999999998</v>
      </c>
      <c r="D111" s="98">
        <f t="shared" si="2"/>
        <v>3.8826119550902911</v>
      </c>
      <c r="E111" s="98">
        <f t="shared" si="3"/>
        <v>7.8241260076564627</v>
      </c>
    </row>
    <row r="112" spans="1:5" s="28" customFormat="1" x14ac:dyDescent="0.3">
      <c r="A112" s="96">
        <v>16011</v>
      </c>
      <c r="B112" s="97">
        <v>49.639016074556515</v>
      </c>
      <c r="C112" s="127">
        <v>2589.9110000000001</v>
      </c>
      <c r="D112" s="98">
        <f t="shared" si="2"/>
        <v>3.9047771389182979</v>
      </c>
      <c r="E112" s="98">
        <f t="shared" si="3"/>
        <v>7.8593787911688011</v>
      </c>
    </row>
    <row r="113" spans="1:5" s="28" customFormat="1" x14ac:dyDescent="0.3">
      <c r="A113" s="96">
        <v>16041</v>
      </c>
      <c r="B113" s="97">
        <v>50.119083928275636</v>
      </c>
      <c r="C113" s="127">
        <v>2719.8</v>
      </c>
      <c r="D113" s="98">
        <f t="shared" si="2"/>
        <v>3.9144018522925075</v>
      </c>
      <c r="E113" s="98">
        <f t="shared" si="3"/>
        <v>7.9083136271748584</v>
      </c>
    </row>
    <row r="114" spans="1:5" s="28" customFormat="1" x14ac:dyDescent="0.3">
      <c r="A114" s="96">
        <v>16072</v>
      </c>
      <c r="B114" s="97">
        <v>50.63115630557602</v>
      </c>
      <c r="C114" s="127">
        <v>2758.5</v>
      </c>
      <c r="D114" s="98">
        <f t="shared" si="2"/>
        <v>3.924567124069358</v>
      </c>
      <c r="E114" s="98">
        <f t="shared" si="3"/>
        <v>7.9224423327124853</v>
      </c>
    </row>
    <row r="115" spans="1:5" s="28" customFormat="1" x14ac:dyDescent="0.3">
      <c r="A115" s="96">
        <v>16103</v>
      </c>
      <c r="B115" s="97">
        <v>52.231382484639738</v>
      </c>
      <c r="C115" s="127">
        <v>2853</v>
      </c>
      <c r="D115" s="98">
        <f t="shared" si="2"/>
        <v>3.9556835112658111</v>
      </c>
      <c r="E115" s="98">
        <f t="shared" si="3"/>
        <v>7.9561263512135003</v>
      </c>
    </row>
    <row r="116" spans="1:5" s="28" customFormat="1" x14ac:dyDescent="0.3">
      <c r="A116" s="96">
        <v>16132</v>
      </c>
      <c r="B116" s="97">
        <v>53.927622234447277</v>
      </c>
      <c r="C116" s="127">
        <v>2877.7559999999999</v>
      </c>
      <c r="D116" s="98">
        <f t="shared" si="2"/>
        <v>3.9876428185282209</v>
      </c>
      <c r="E116" s="98">
        <f t="shared" si="3"/>
        <v>7.9647661027552079</v>
      </c>
    </row>
    <row r="117" spans="1:5" s="28" customFormat="1" x14ac:dyDescent="0.3">
      <c r="A117" s="96">
        <v>16163</v>
      </c>
      <c r="B117" s="97">
        <v>56.135934361555208</v>
      </c>
      <c r="C117" s="127">
        <v>2912.4</v>
      </c>
      <c r="D117" s="98">
        <f t="shared" si="2"/>
        <v>4.0277761486738877</v>
      </c>
      <c r="E117" s="98">
        <f t="shared" si="3"/>
        <v>7.9767327625205562</v>
      </c>
    </row>
    <row r="118" spans="1:5" s="28" customFormat="1" x14ac:dyDescent="0.3">
      <c r="A118" s="96">
        <v>16193</v>
      </c>
      <c r="B118" s="97">
        <v>56.93604745108707</v>
      </c>
      <c r="C118" s="127">
        <v>2938.9</v>
      </c>
      <c r="D118" s="98">
        <f t="shared" si="2"/>
        <v>4.0419286634075942</v>
      </c>
      <c r="E118" s="98">
        <f t="shared" si="3"/>
        <v>7.9857906406614161</v>
      </c>
    </row>
    <row r="119" spans="1:5" s="28" customFormat="1" x14ac:dyDescent="0.3">
      <c r="A119" s="96">
        <v>16224</v>
      </c>
      <c r="B119" s="97">
        <v>57.672151493456383</v>
      </c>
      <c r="C119" s="127">
        <v>2987.9</v>
      </c>
      <c r="D119" s="98">
        <f t="shared" si="2"/>
        <v>4.0547744139100423</v>
      </c>
      <c r="E119" s="98">
        <f t="shared" si="3"/>
        <v>8.0023260784905261</v>
      </c>
    </row>
    <row r="120" spans="1:5" s="28" customFormat="1" x14ac:dyDescent="0.3">
      <c r="A120" s="96">
        <v>16254</v>
      </c>
      <c r="B120" s="97">
        <v>59.04834600745118</v>
      </c>
      <c r="C120" s="127">
        <v>3006.8</v>
      </c>
      <c r="D120" s="98">
        <f t="shared" si="2"/>
        <v>4.0783565322163868</v>
      </c>
      <c r="E120" s="98">
        <f t="shared" si="3"/>
        <v>8.0086316693033144</v>
      </c>
    </row>
    <row r="121" spans="1:5" s="28" customFormat="1" x14ac:dyDescent="0.3">
      <c r="A121" s="96">
        <v>16285</v>
      </c>
      <c r="B121" s="97">
        <v>58.888323389544809</v>
      </c>
      <c r="C121" s="127">
        <v>3046.2150000000001</v>
      </c>
      <c r="D121" s="98">
        <f t="shared" si="2"/>
        <v>4.0756428263447901</v>
      </c>
      <c r="E121" s="98">
        <f t="shared" si="3"/>
        <v>8.0216551153370954</v>
      </c>
    </row>
    <row r="122" spans="1:5" s="28" customFormat="1" x14ac:dyDescent="0.3">
      <c r="A122" s="96">
        <v>16316</v>
      </c>
      <c r="B122" s="97">
        <v>59.5284138611703</v>
      </c>
      <c r="C122" s="127">
        <v>3115.8</v>
      </c>
      <c r="D122" s="98">
        <f t="shared" si="2"/>
        <v>4.0864537424490059</v>
      </c>
      <c r="E122" s="98">
        <f t="shared" si="3"/>
        <v>8.0442412200783284</v>
      </c>
    </row>
    <row r="123" spans="1:5" s="28" customFormat="1" x14ac:dyDescent="0.3">
      <c r="A123" s="96">
        <v>16346</v>
      </c>
      <c r="B123" s="97">
        <v>60.072490762051956</v>
      </c>
      <c r="C123" s="127">
        <v>3191.7</v>
      </c>
      <c r="D123" s="98">
        <f t="shared" si="2"/>
        <v>4.0955520123282678</v>
      </c>
      <c r="E123" s="98">
        <f t="shared" si="3"/>
        <v>8.0683089691904293</v>
      </c>
    </row>
    <row r="124" spans="1:5" s="28" customFormat="1" x14ac:dyDescent="0.3">
      <c r="A124" s="96">
        <v>16377</v>
      </c>
      <c r="B124" s="97">
        <v>60.360531474283434</v>
      </c>
      <c r="C124" s="127">
        <v>3240.8</v>
      </c>
      <c r="D124" s="98">
        <f t="shared" si="2"/>
        <v>4.1003354389351623</v>
      </c>
      <c r="E124" s="98">
        <f t="shared" si="3"/>
        <v>8.0835754918884817</v>
      </c>
    </row>
    <row r="125" spans="1:5" s="28" customFormat="1" x14ac:dyDescent="0.3">
      <c r="A125" s="96">
        <v>16407</v>
      </c>
      <c r="B125" s="97">
        <v>60.104495285633242</v>
      </c>
      <c r="C125" s="127">
        <v>3351.3</v>
      </c>
      <c r="D125" s="98">
        <f t="shared" si="2"/>
        <v>4.0960846355099676</v>
      </c>
      <c r="E125" s="98">
        <f t="shared" si="3"/>
        <v>8.1171036092449125</v>
      </c>
    </row>
    <row r="126" spans="1:5" s="28" customFormat="1" x14ac:dyDescent="0.3">
      <c r="A126" s="96">
        <v>16438</v>
      </c>
      <c r="B126" s="97">
        <v>60.072490762051956</v>
      </c>
      <c r="C126" s="127">
        <v>3385.6</v>
      </c>
      <c r="D126" s="98">
        <f t="shared" si="2"/>
        <v>4.0955520123282678</v>
      </c>
      <c r="E126" s="98">
        <f t="shared" si="3"/>
        <v>8.1272864222239249</v>
      </c>
    </row>
    <row r="127" spans="1:5" s="28" customFormat="1" x14ac:dyDescent="0.3">
      <c r="A127" s="96">
        <v>16469</v>
      </c>
      <c r="B127" s="97">
        <v>60.168504332795784</v>
      </c>
      <c r="C127" s="127">
        <v>3467.1</v>
      </c>
      <c r="D127" s="98">
        <f t="shared" si="2"/>
        <v>4.0971490315657544</v>
      </c>
      <c r="E127" s="98">
        <f t="shared" si="3"/>
        <v>8.151073788649505</v>
      </c>
    </row>
    <row r="128" spans="1:5" s="28" customFormat="1" x14ac:dyDescent="0.3">
      <c r="A128" s="96">
        <v>16497</v>
      </c>
      <c r="B128" s="97">
        <v>61.000621945908911</v>
      </c>
      <c r="C128" s="127">
        <v>3536.7</v>
      </c>
      <c r="D128" s="98">
        <f t="shared" si="2"/>
        <v>4.1108840599559064</v>
      </c>
      <c r="E128" s="98">
        <f t="shared" si="3"/>
        <v>8.1709493679661911</v>
      </c>
    </row>
    <row r="129" spans="1:5" s="28" customFormat="1" x14ac:dyDescent="0.3">
      <c r="A129" s="96">
        <v>16528</v>
      </c>
      <c r="B129" s="97">
        <v>62.600848124972629</v>
      </c>
      <c r="C129" s="127">
        <v>3578.9</v>
      </c>
      <c r="D129" s="98">
        <f t="shared" si="2"/>
        <v>4.1367788263365215</v>
      </c>
      <c r="E129" s="98">
        <f t="shared" si="3"/>
        <v>8.1828107696100982</v>
      </c>
    </row>
    <row r="130" spans="1:5" s="28" customFormat="1" x14ac:dyDescent="0.3">
      <c r="A130" s="96">
        <v>16558</v>
      </c>
      <c r="B130" s="97">
        <v>63.560983832410855</v>
      </c>
      <c r="C130" s="127">
        <v>3667.3</v>
      </c>
      <c r="D130" s="98">
        <f t="shared" si="2"/>
        <v>4.1519998203468766</v>
      </c>
      <c r="E130" s="98">
        <f t="shared" si="3"/>
        <v>8.2072109754694882</v>
      </c>
    </row>
    <row r="131" spans="1:5" s="28" customFormat="1" x14ac:dyDescent="0.3">
      <c r="A131" s="96">
        <v>16589</v>
      </c>
      <c r="B131" s="97">
        <v>63.88102906822359</v>
      </c>
      <c r="C131" s="127">
        <v>3736.5</v>
      </c>
      <c r="D131" s="98">
        <f t="shared" si="2"/>
        <v>4.157022432613168</v>
      </c>
      <c r="E131" s="98">
        <f t="shared" si="3"/>
        <v>8.2259046233703454</v>
      </c>
    </row>
    <row r="132" spans="1:5" s="28" customFormat="1" x14ac:dyDescent="0.3">
      <c r="A132" s="96">
        <v>16619</v>
      </c>
      <c r="B132" s="97">
        <v>64.393101445523982</v>
      </c>
      <c r="C132" s="127">
        <v>3815.7</v>
      </c>
      <c r="D132" s="98">
        <f t="shared" si="2"/>
        <v>4.1650065069613884</v>
      </c>
      <c r="E132" s="98">
        <f t="shared" si="3"/>
        <v>8.2468794131255478</v>
      </c>
    </row>
    <row r="133" spans="1:5" s="28" customFormat="1" x14ac:dyDescent="0.3">
      <c r="A133" s="96">
        <v>16650</v>
      </c>
      <c r="B133" s="97">
        <v>64.969182869986923</v>
      </c>
      <c r="C133" s="127">
        <v>3860.2</v>
      </c>
      <c r="D133" s="98">
        <f t="shared" si="2"/>
        <v>4.1739130477775923</v>
      </c>
      <c r="E133" s="98">
        <f t="shared" si="3"/>
        <v>8.2584742745881083</v>
      </c>
    </row>
    <row r="134" spans="1:5" s="28" customFormat="1" x14ac:dyDescent="0.3">
      <c r="A134" s="96">
        <v>16681</v>
      </c>
      <c r="B134" s="97">
        <v>64.873169299243088</v>
      </c>
      <c r="C134" s="127">
        <v>3381.4</v>
      </c>
      <c r="D134" s="98">
        <f t="shared" ref="D134:D197" si="4">LN(B134)</f>
        <v>4.1724341221937591</v>
      </c>
      <c r="E134" s="98">
        <f t="shared" ref="E134:E197" si="5">LN(C134)</f>
        <v>8.1260451039028663</v>
      </c>
    </row>
    <row r="135" spans="1:5" s="28" customFormat="1" x14ac:dyDescent="0.3">
      <c r="A135" s="96">
        <v>16711</v>
      </c>
      <c r="B135" s="97">
        <v>64.873169299243088</v>
      </c>
      <c r="C135" s="127">
        <v>3456.5</v>
      </c>
      <c r="D135" s="98">
        <f t="shared" si="4"/>
        <v>4.1724341221937591</v>
      </c>
      <c r="E135" s="98">
        <f t="shared" si="5"/>
        <v>8.1480117953853188</v>
      </c>
    </row>
    <row r="136" spans="1:5" s="28" customFormat="1" x14ac:dyDescent="0.3">
      <c r="A136" s="96">
        <v>16742</v>
      </c>
      <c r="B136" s="97">
        <v>66.057336671750249</v>
      </c>
      <c r="C136" s="127">
        <v>3487.8</v>
      </c>
      <c r="D136" s="98">
        <f t="shared" si="4"/>
        <v>4.1905231023432119</v>
      </c>
      <c r="E136" s="98">
        <f t="shared" si="5"/>
        <v>8.1570264439353597</v>
      </c>
    </row>
    <row r="137" spans="1:5" s="28" customFormat="1" x14ac:dyDescent="0.3">
      <c r="A137" s="96">
        <v>16772</v>
      </c>
      <c r="B137" s="97">
        <v>66.601413572631913</v>
      </c>
      <c r="C137" s="127">
        <v>3591.2</v>
      </c>
      <c r="D137" s="98">
        <f t="shared" si="4"/>
        <v>4.1987258021353933</v>
      </c>
      <c r="E137" s="98">
        <f t="shared" si="5"/>
        <v>8.1862416874677226</v>
      </c>
    </row>
    <row r="138" spans="1:5" s="28" customFormat="1" x14ac:dyDescent="0.3">
      <c r="A138" s="96">
        <v>16803</v>
      </c>
      <c r="B138" s="97">
        <v>66.953463332025933</v>
      </c>
      <c r="C138" s="127">
        <v>3627.9</v>
      </c>
      <c r="D138" s="98">
        <f t="shared" si="4"/>
        <v>4.2039978009265724</v>
      </c>
      <c r="E138" s="98">
        <f t="shared" si="5"/>
        <v>8.1964092474593393</v>
      </c>
    </row>
    <row r="139" spans="1:5" s="28" customFormat="1" x14ac:dyDescent="0.3">
      <c r="A139" s="96">
        <v>16834</v>
      </c>
      <c r="B139" s="97">
        <v>67.945603563045438</v>
      </c>
      <c r="C139" s="127">
        <v>3624.6</v>
      </c>
      <c r="D139" s="98">
        <f t="shared" si="4"/>
        <v>4.2187074374450146</v>
      </c>
      <c r="E139" s="98">
        <f t="shared" si="5"/>
        <v>8.1954992163727507</v>
      </c>
    </row>
    <row r="140" spans="1:5" s="28" customFormat="1" x14ac:dyDescent="0.3">
      <c r="A140" s="96">
        <v>16862</v>
      </c>
      <c r="B140" s="97">
        <v>69.64184331285297</v>
      </c>
      <c r="C140" s="127">
        <v>3642.9</v>
      </c>
      <c r="D140" s="98">
        <f t="shared" si="4"/>
        <v>4.2433655837175923</v>
      </c>
      <c r="E140" s="98">
        <f t="shared" si="5"/>
        <v>8.2005353467278823</v>
      </c>
    </row>
    <row r="141" spans="1:5" s="28" customFormat="1" x14ac:dyDescent="0.3">
      <c r="A141" s="96">
        <v>16893</v>
      </c>
      <c r="B141" s="97">
        <v>70.537969973128654</v>
      </c>
      <c r="C141" s="127">
        <v>3624.4</v>
      </c>
      <c r="D141" s="98">
        <f t="shared" si="4"/>
        <v>4.256151146014564</v>
      </c>
      <c r="E141" s="98">
        <f t="shared" si="5"/>
        <v>8.1954440363479062</v>
      </c>
    </row>
    <row r="142" spans="1:5" s="28" customFormat="1" x14ac:dyDescent="0.3">
      <c r="A142" s="96">
        <v>16923</v>
      </c>
      <c r="B142" s="97">
        <v>71.850155439960901</v>
      </c>
      <c r="C142" s="127">
        <v>3580.4</v>
      </c>
      <c r="D142" s="98">
        <f t="shared" si="4"/>
        <v>4.2745827759181134</v>
      </c>
      <c r="E142" s="98">
        <f t="shared" si="5"/>
        <v>8.1832298049967847</v>
      </c>
    </row>
    <row r="143" spans="1:5" s="28" customFormat="1" x14ac:dyDescent="0.3">
      <c r="A143" s="96">
        <v>16954</v>
      </c>
      <c r="B143" s="97">
        <v>72.842295670980405</v>
      </c>
      <c r="C143" s="127">
        <v>3492.2</v>
      </c>
      <c r="D143" s="98">
        <f t="shared" si="4"/>
        <v>4.28829677098798</v>
      </c>
      <c r="E143" s="98">
        <f t="shared" si="5"/>
        <v>8.1582871890880266</v>
      </c>
    </row>
    <row r="144" spans="1:5" s="28" customFormat="1" x14ac:dyDescent="0.3">
      <c r="A144" s="96">
        <v>16984</v>
      </c>
      <c r="B144" s="97">
        <v>73.002318288886769</v>
      </c>
      <c r="C144" s="127">
        <v>3467.2</v>
      </c>
      <c r="D144" s="98">
        <f t="shared" si="4"/>
        <v>4.2904911980261469</v>
      </c>
      <c r="E144" s="98">
        <f t="shared" si="5"/>
        <v>8.1511026307820948</v>
      </c>
    </row>
    <row r="145" spans="1:5" s="28" customFormat="1" x14ac:dyDescent="0.3">
      <c r="A145" s="96">
        <v>17015</v>
      </c>
      <c r="B145" s="97">
        <v>73.898444949162453</v>
      </c>
      <c r="C145" s="127">
        <v>3458.1</v>
      </c>
      <c r="D145" s="98">
        <f t="shared" si="4"/>
        <v>4.3026917850962541</v>
      </c>
      <c r="E145" s="98">
        <f t="shared" si="5"/>
        <v>8.1484745842750765</v>
      </c>
    </row>
    <row r="146" spans="1:5" s="28" customFormat="1" x14ac:dyDescent="0.3">
      <c r="A146" s="96">
        <v>17046</v>
      </c>
      <c r="B146" s="97">
        <v>76.618829453570768</v>
      </c>
      <c r="C146" s="127">
        <v>3430.2</v>
      </c>
      <c r="D146" s="98">
        <f t="shared" si="4"/>
        <v>4.3388428618596775</v>
      </c>
      <c r="E146" s="98">
        <f t="shared" si="5"/>
        <v>8.1403738474979814</v>
      </c>
    </row>
    <row r="147" spans="1:5" s="28" customFormat="1" x14ac:dyDescent="0.3">
      <c r="A147" s="96">
        <v>17076</v>
      </c>
      <c r="B147" s="97">
        <v>77.802996826077916</v>
      </c>
      <c r="C147" s="127">
        <v>3434</v>
      </c>
      <c r="D147" s="98">
        <f t="shared" si="4"/>
        <v>4.3541799500578824</v>
      </c>
      <c r="E147" s="98">
        <f t="shared" si="5"/>
        <v>8.1414810414574212</v>
      </c>
    </row>
    <row r="148" spans="1:5" s="28" customFormat="1" x14ac:dyDescent="0.3">
      <c r="A148" s="96">
        <v>17107</v>
      </c>
      <c r="B148" s="97">
        <v>78.699123486353599</v>
      </c>
      <c r="C148" s="127">
        <v>3467.5</v>
      </c>
      <c r="D148" s="98">
        <f t="shared" si="4"/>
        <v>4.3656320179579513</v>
      </c>
      <c r="E148" s="98">
        <f t="shared" si="5"/>
        <v>8.1511891521889872</v>
      </c>
    </row>
    <row r="149" spans="1:5" s="28" customFormat="1" x14ac:dyDescent="0.3">
      <c r="A149" s="96">
        <v>17137</v>
      </c>
      <c r="B149" s="97">
        <v>78.475091821284678</v>
      </c>
      <c r="C149" s="127">
        <v>3518.1</v>
      </c>
      <c r="D149" s="98">
        <f t="shared" si="4"/>
        <v>4.3627812727978608</v>
      </c>
      <c r="E149" s="98">
        <f t="shared" si="5"/>
        <v>8.1656763501351293</v>
      </c>
    </row>
    <row r="150" spans="1:5" s="28" customFormat="1" x14ac:dyDescent="0.3">
      <c r="A150" s="96">
        <v>17168</v>
      </c>
      <c r="B150" s="97">
        <v>79.78727728811694</v>
      </c>
      <c r="C150" s="127">
        <v>3485.7</v>
      </c>
      <c r="D150" s="98">
        <f t="shared" si="4"/>
        <v>4.3793640592653169</v>
      </c>
      <c r="E150" s="98">
        <f t="shared" si="5"/>
        <v>8.1564241638569257</v>
      </c>
    </row>
    <row r="151" spans="1:5" s="28" customFormat="1" x14ac:dyDescent="0.3">
      <c r="A151" s="96">
        <v>17199</v>
      </c>
      <c r="B151" s="97">
        <v>79.019168722166356</v>
      </c>
      <c r="C151" s="127">
        <v>3472.6</v>
      </c>
      <c r="D151" s="98">
        <f t="shared" si="4"/>
        <v>4.3696904650869381</v>
      </c>
      <c r="E151" s="98">
        <f t="shared" si="5"/>
        <v>8.1526588719100381</v>
      </c>
    </row>
    <row r="152" spans="1:5" s="28" customFormat="1" x14ac:dyDescent="0.3">
      <c r="A152" s="96">
        <v>17227</v>
      </c>
      <c r="B152" s="97">
        <v>77.80299682607793</v>
      </c>
      <c r="C152" s="127">
        <v>3448.8</v>
      </c>
      <c r="D152" s="98">
        <f t="shared" si="4"/>
        <v>4.3541799500578824</v>
      </c>
      <c r="E152" s="98">
        <f t="shared" si="5"/>
        <v>8.1457816234329243</v>
      </c>
    </row>
    <row r="153" spans="1:5" s="28" customFormat="1" x14ac:dyDescent="0.3">
      <c r="A153" s="96">
        <v>17258</v>
      </c>
      <c r="B153" s="97">
        <v>78.091037538309394</v>
      </c>
      <c r="C153" s="127">
        <v>3394.6</v>
      </c>
      <c r="D153" s="98">
        <f t="shared" si="4"/>
        <v>4.3578752940290064</v>
      </c>
      <c r="E153" s="98">
        <f t="shared" si="5"/>
        <v>8.1299412127274309</v>
      </c>
    </row>
    <row r="154" spans="1:5" s="28" customFormat="1" x14ac:dyDescent="0.3">
      <c r="A154" s="96">
        <v>17288</v>
      </c>
      <c r="B154" s="97">
        <v>78.027028491146851</v>
      </c>
      <c r="C154" s="127">
        <v>3403.7</v>
      </c>
      <c r="D154" s="98">
        <f t="shared" si="4"/>
        <v>4.3570552857829759</v>
      </c>
      <c r="E154" s="98">
        <f t="shared" si="5"/>
        <v>8.1326183541995754</v>
      </c>
    </row>
    <row r="155" spans="1:5" s="28" customFormat="1" x14ac:dyDescent="0.3">
      <c r="A155" s="96">
        <v>17319</v>
      </c>
      <c r="B155" s="97">
        <v>76.906870165802246</v>
      </c>
      <c r="C155" s="127">
        <v>3404.5</v>
      </c>
      <c r="D155" s="98">
        <f t="shared" si="4"/>
        <v>4.342595211478228</v>
      </c>
      <c r="E155" s="98">
        <f t="shared" si="5"/>
        <v>8.1328533649230206</v>
      </c>
    </row>
    <row r="156" spans="1:5" s="28" customFormat="1" x14ac:dyDescent="0.3">
      <c r="A156" s="96">
        <v>17349</v>
      </c>
      <c r="B156" s="97">
        <v>75.4666666046449</v>
      </c>
      <c r="C156" s="127">
        <v>3348.1</v>
      </c>
      <c r="D156" s="98">
        <f t="shared" si="4"/>
        <v>4.323691056839075</v>
      </c>
      <c r="E156" s="98">
        <f t="shared" si="5"/>
        <v>8.1161482997415639</v>
      </c>
    </row>
    <row r="157" spans="1:5" s="28" customFormat="1" x14ac:dyDescent="0.3">
      <c r="A157" s="96">
        <v>17380</v>
      </c>
      <c r="B157" s="97">
        <v>75.594684698969985</v>
      </c>
      <c r="C157" s="127">
        <v>3350.8</v>
      </c>
      <c r="D157" s="98">
        <f t="shared" si="4"/>
        <v>4.325385972499066</v>
      </c>
      <c r="E157" s="98">
        <f t="shared" si="5"/>
        <v>8.1169544022796547</v>
      </c>
    </row>
    <row r="158" spans="1:5" s="28" customFormat="1" x14ac:dyDescent="0.3">
      <c r="A158" s="96">
        <v>17411</v>
      </c>
      <c r="B158" s="97">
        <v>76.71484302431459</v>
      </c>
      <c r="C158" s="127">
        <v>3351.4</v>
      </c>
      <c r="D158" s="98">
        <f t="shared" si="4"/>
        <v>4.340095210176143</v>
      </c>
      <c r="E158" s="98">
        <f t="shared" si="5"/>
        <v>8.1171334479666246</v>
      </c>
    </row>
    <row r="159" spans="1:5" s="28" customFormat="1" x14ac:dyDescent="0.3">
      <c r="A159" s="96">
        <v>17441</v>
      </c>
      <c r="B159" s="97">
        <v>77.258919925196267</v>
      </c>
      <c r="C159" s="127">
        <v>3410.9</v>
      </c>
      <c r="D159" s="98">
        <f t="shared" si="4"/>
        <v>4.3471623773992354</v>
      </c>
      <c r="E159" s="98">
        <f t="shared" si="5"/>
        <v>8.1347314650730365</v>
      </c>
    </row>
    <row r="160" spans="1:5" s="28" customFormat="1" x14ac:dyDescent="0.3">
      <c r="A160" s="96">
        <v>17472</v>
      </c>
      <c r="B160" s="97">
        <v>78.091037538309408</v>
      </c>
      <c r="C160" s="127">
        <v>3427.8</v>
      </c>
      <c r="D160" s="98">
        <f t="shared" si="4"/>
        <v>4.3578752940290064</v>
      </c>
      <c r="E160" s="98">
        <f t="shared" si="5"/>
        <v>8.1396739349584717</v>
      </c>
    </row>
    <row r="161" spans="1:5" s="28" customFormat="1" x14ac:dyDescent="0.3">
      <c r="A161" s="96">
        <v>17502</v>
      </c>
      <c r="B161" s="97">
        <v>77.642974208171566</v>
      </c>
      <c r="C161" s="127">
        <v>3492.9</v>
      </c>
      <c r="D161" s="98">
        <f t="shared" si="4"/>
        <v>4.352121065245754</v>
      </c>
      <c r="E161" s="98">
        <f t="shared" si="5"/>
        <v>8.1584876157110795</v>
      </c>
    </row>
    <row r="162" spans="1:5" s="28" customFormat="1" x14ac:dyDescent="0.3">
      <c r="A162" s="96">
        <v>17533</v>
      </c>
      <c r="B162" s="97">
        <v>77.770992302496666</v>
      </c>
      <c r="C162" s="127">
        <v>3439.8</v>
      </c>
      <c r="D162" s="98">
        <f t="shared" si="4"/>
        <v>4.3537685120763534</v>
      </c>
      <c r="E162" s="98">
        <f t="shared" si="5"/>
        <v>8.1431686091423927</v>
      </c>
    </row>
    <row r="163" spans="1:5" s="28" customFormat="1" x14ac:dyDescent="0.3">
      <c r="A163" s="96">
        <v>17564</v>
      </c>
      <c r="B163" s="97">
        <v>79.883290858860775</v>
      </c>
      <c r="C163" s="127">
        <v>3461.4</v>
      </c>
      <c r="D163" s="98">
        <f t="shared" si="4"/>
        <v>4.3805667052310771</v>
      </c>
      <c r="E163" s="98">
        <f t="shared" si="5"/>
        <v>8.1494284104908985</v>
      </c>
    </row>
    <row r="164" spans="1:5" s="28" customFormat="1" x14ac:dyDescent="0.3">
      <c r="A164" s="96">
        <v>17593</v>
      </c>
      <c r="B164" s="97">
        <v>79.915295382442039</v>
      </c>
      <c r="C164" s="127">
        <v>3464.3</v>
      </c>
      <c r="D164" s="98">
        <f t="shared" si="4"/>
        <v>4.380967266021532</v>
      </c>
      <c r="E164" s="98">
        <f t="shared" si="5"/>
        <v>8.1502658710131541</v>
      </c>
    </row>
    <row r="165" spans="1:5" s="28" customFormat="1" x14ac:dyDescent="0.3">
      <c r="A165" s="96">
        <v>17624</v>
      </c>
      <c r="B165" s="97">
        <v>79.819281811698232</v>
      </c>
      <c r="C165" s="127">
        <v>3506.1</v>
      </c>
      <c r="D165" s="98">
        <f t="shared" si="4"/>
        <v>4.3797651019817412</v>
      </c>
      <c r="E165" s="98">
        <f t="shared" si="5"/>
        <v>8.1622595876072204</v>
      </c>
    </row>
    <row r="166" spans="1:5" s="28" customFormat="1" x14ac:dyDescent="0.3">
      <c r="A166" s="96">
        <v>17654</v>
      </c>
      <c r="B166" s="97">
        <v>82.795702504756747</v>
      </c>
      <c r="C166" s="127">
        <v>3528.6</v>
      </c>
      <c r="D166" s="98">
        <f t="shared" si="4"/>
        <v>4.4163761579277878</v>
      </c>
      <c r="E166" s="98">
        <f t="shared" si="5"/>
        <v>8.1686564706939659</v>
      </c>
    </row>
    <row r="167" spans="1:5" s="28" customFormat="1" x14ac:dyDescent="0.3">
      <c r="A167" s="96">
        <v>17685</v>
      </c>
      <c r="B167" s="97">
        <v>82.827707028338025</v>
      </c>
      <c r="C167" s="127">
        <v>3560.1</v>
      </c>
      <c r="D167" s="98">
        <f t="shared" si="4"/>
        <v>4.4167626313625501</v>
      </c>
      <c r="E167" s="98">
        <f t="shared" si="5"/>
        <v>8.1775439133392034</v>
      </c>
    </row>
    <row r="168" spans="1:5" s="28" customFormat="1" x14ac:dyDescent="0.3">
      <c r="A168" s="96">
        <v>17715</v>
      </c>
      <c r="B168" s="97">
        <v>83.33977940563841</v>
      </c>
      <c r="C168" s="127">
        <v>3613.5</v>
      </c>
      <c r="D168" s="98">
        <f t="shared" si="4"/>
        <v>4.4229259790702189</v>
      </c>
      <c r="E168" s="98">
        <f t="shared" si="5"/>
        <v>8.1924321107230362</v>
      </c>
    </row>
    <row r="169" spans="1:5" s="28" customFormat="1" x14ac:dyDescent="0.3">
      <c r="A169" s="96">
        <v>17746</v>
      </c>
      <c r="B169" s="97">
        <v>85.868136768559097</v>
      </c>
      <c r="C169" s="127">
        <v>3720.4</v>
      </c>
      <c r="D169" s="98">
        <f t="shared" si="4"/>
        <v>4.4528128261673832</v>
      </c>
      <c r="E169" s="98">
        <f t="shared" si="5"/>
        <v>8.2215864683683115</v>
      </c>
    </row>
    <row r="170" spans="1:5" s="28" customFormat="1" x14ac:dyDescent="0.3">
      <c r="A170" s="96">
        <v>17777</v>
      </c>
      <c r="B170" s="97">
        <v>86.508227240184596</v>
      </c>
      <c r="C170" s="127">
        <v>3733.3</v>
      </c>
      <c r="D170" s="98">
        <f t="shared" si="4"/>
        <v>4.4602395220182069</v>
      </c>
      <c r="E170" s="98">
        <f t="shared" si="5"/>
        <v>8.2250478400037874</v>
      </c>
    </row>
    <row r="171" spans="1:5" s="28" customFormat="1" x14ac:dyDescent="0.3">
      <c r="A171" s="96">
        <v>17807</v>
      </c>
      <c r="B171" s="97">
        <v>87.308340329716458</v>
      </c>
      <c r="C171" s="127">
        <v>3730</v>
      </c>
      <c r="D171" s="98">
        <f t="shared" si="4"/>
        <v>4.4694459947051124</v>
      </c>
      <c r="E171" s="98">
        <f t="shared" si="5"/>
        <v>8.2241635126378618</v>
      </c>
    </row>
    <row r="172" spans="1:5" s="28" customFormat="1" x14ac:dyDescent="0.3">
      <c r="A172" s="96">
        <v>17838</v>
      </c>
      <c r="B172" s="97">
        <v>86.604240810928417</v>
      </c>
      <c r="C172" s="127">
        <v>3831.6</v>
      </c>
      <c r="D172" s="98">
        <f t="shared" si="4"/>
        <v>4.4613487844724924</v>
      </c>
      <c r="E172" s="98">
        <f t="shared" si="5"/>
        <v>8.2510377495087361</v>
      </c>
    </row>
    <row r="173" spans="1:5" s="28" customFormat="1" x14ac:dyDescent="0.3">
      <c r="A173" s="96">
        <v>17868</v>
      </c>
      <c r="B173" s="97">
        <v>85.900141292140361</v>
      </c>
      <c r="C173" s="127">
        <v>3994.1</v>
      </c>
      <c r="D173" s="98">
        <f t="shared" si="4"/>
        <v>4.4531854738333312</v>
      </c>
      <c r="E173" s="98">
        <f t="shared" si="5"/>
        <v>8.2925735512186609</v>
      </c>
    </row>
    <row r="174" spans="1:5" s="28" customFormat="1" x14ac:dyDescent="0.3">
      <c r="A174" s="96">
        <v>17899</v>
      </c>
      <c r="B174" s="97">
        <v>86.284195575115675</v>
      </c>
      <c r="C174" s="127">
        <v>3968.4</v>
      </c>
      <c r="D174" s="98">
        <f t="shared" si="4"/>
        <v>4.457646447773957</v>
      </c>
      <c r="E174" s="98">
        <f t="shared" si="5"/>
        <v>8.2861182697757467</v>
      </c>
    </row>
    <row r="175" spans="1:5" s="28" customFormat="1" x14ac:dyDescent="0.3">
      <c r="A175" s="96">
        <v>17930</v>
      </c>
      <c r="B175" s="97">
        <v>86.604240810928417</v>
      </c>
      <c r="C175" s="127">
        <v>3938.8</v>
      </c>
      <c r="D175" s="98">
        <f t="shared" si="4"/>
        <v>4.4613487844724924</v>
      </c>
      <c r="E175" s="98">
        <f t="shared" si="5"/>
        <v>8.2786313873736468</v>
      </c>
    </row>
    <row r="176" spans="1:5" s="28" customFormat="1" x14ac:dyDescent="0.3">
      <c r="A176" s="96">
        <v>17958</v>
      </c>
      <c r="B176" s="97">
        <v>88.012439848504471</v>
      </c>
      <c r="C176" s="127">
        <v>3946.8</v>
      </c>
      <c r="D176" s="98">
        <f t="shared" si="4"/>
        <v>4.4774781664023759</v>
      </c>
      <c r="E176" s="98">
        <f t="shared" si="5"/>
        <v>8.2806604029830115</v>
      </c>
    </row>
    <row r="177" spans="1:5" s="28" customFormat="1" x14ac:dyDescent="0.3">
      <c r="A177" s="96">
        <v>17989</v>
      </c>
      <c r="B177" s="97">
        <v>89.676675074730724</v>
      </c>
      <c r="C177" s="127">
        <v>3940.6</v>
      </c>
      <c r="D177" s="98">
        <f t="shared" si="4"/>
        <v>4.4962107026387113</v>
      </c>
      <c r="E177" s="98">
        <f t="shared" si="5"/>
        <v>8.2790882749618682</v>
      </c>
    </row>
    <row r="178" spans="1:5" s="28" customFormat="1" x14ac:dyDescent="0.3">
      <c r="A178" s="96">
        <v>18019</v>
      </c>
      <c r="B178" s="97">
        <v>90.796833400075329</v>
      </c>
      <c r="C178" s="127">
        <v>3891.1</v>
      </c>
      <c r="D178" s="98">
        <f t="shared" si="4"/>
        <v>4.5086244105506106</v>
      </c>
      <c r="E178" s="98">
        <f t="shared" si="5"/>
        <v>8.2664471729884106</v>
      </c>
    </row>
    <row r="179" spans="1:5" s="28" customFormat="1" x14ac:dyDescent="0.3">
      <c r="A179" s="96">
        <v>18050</v>
      </c>
      <c r="B179" s="97">
        <v>91.180887683050614</v>
      </c>
      <c r="C179" s="127">
        <v>3956.7</v>
      </c>
      <c r="D179" s="98">
        <f t="shared" si="4"/>
        <v>4.5128453102396673</v>
      </c>
      <c r="E179" s="98">
        <f t="shared" si="5"/>
        <v>8.2831656234999489</v>
      </c>
    </row>
    <row r="180" spans="1:5" s="28" customFormat="1" x14ac:dyDescent="0.3">
      <c r="A180" s="96">
        <v>18080</v>
      </c>
      <c r="B180" s="97">
        <v>92.589086720626696</v>
      </c>
      <c r="C180" s="127">
        <v>3967.1</v>
      </c>
      <c r="D180" s="98">
        <f t="shared" si="4"/>
        <v>4.5281712807178938</v>
      </c>
      <c r="E180" s="98">
        <f t="shared" si="5"/>
        <v>8.2857906281623315</v>
      </c>
    </row>
    <row r="181" spans="1:5" s="28" customFormat="1" x14ac:dyDescent="0.3">
      <c r="A181" s="96">
        <v>18111</v>
      </c>
      <c r="B181" s="97">
        <v>92.109018866907576</v>
      </c>
      <c r="C181" s="127">
        <v>3997.5</v>
      </c>
      <c r="D181" s="98">
        <f t="shared" si="4"/>
        <v>4.5229728631890724</v>
      </c>
      <c r="E181" s="98">
        <f t="shared" si="5"/>
        <v>8.2934244447081085</v>
      </c>
    </row>
    <row r="182" spans="1:5" s="28" customFormat="1" x14ac:dyDescent="0.3">
      <c r="A182" s="96">
        <v>18142</v>
      </c>
      <c r="B182" s="97">
        <v>93.9652812346215</v>
      </c>
      <c r="C182" s="127">
        <v>4244.2</v>
      </c>
      <c r="D182" s="98">
        <f t="shared" si="4"/>
        <v>4.5429253654761652</v>
      </c>
      <c r="E182" s="98">
        <f t="shared" si="5"/>
        <v>8.3533086239769485</v>
      </c>
    </row>
    <row r="183" spans="1:5" s="28" customFormat="1" x14ac:dyDescent="0.3">
      <c r="A183" s="96">
        <v>18172</v>
      </c>
      <c r="B183" s="97">
        <v>94.637376229828234</v>
      </c>
      <c r="C183" s="127">
        <v>4106.3999999999996</v>
      </c>
      <c r="D183" s="98">
        <f t="shared" si="4"/>
        <v>4.5500524955942359</v>
      </c>
      <c r="E183" s="98">
        <f t="shared" si="5"/>
        <v>8.3203020112460937</v>
      </c>
    </row>
    <row r="184" spans="1:5" s="28" customFormat="1" x14ac:dyDescent="0.3">
      <c r="A184" s="96">
        <v>18203</v>
      </c>
      <c r="B184" s="97">
        <v>94.189312899690393</v>
      </c>
      <c r="C184" s="127">
        <v>4226.8999999999996</v>
      </c>
      <c r="D184" s="98">
        <f t="shared" si="4"/>
        <v>4.5453067239752318</v>
      </c>
      <c r="E184" s="98">
        <f t="shared" si="5"/>
        <v>8.3492241428466833</v>
      </c>
    </row>
    <row r="185" spans="1:5" s="28" customFormat="1" x14ac:dyDescent="0.3">
      <c r="A185" s="96">
        <v>18233</v>
      </c>
      <c r="B185" s="97">
        <v>93.901272187458915</v>
      </c>
      <c r="C185" s="127">
        <v>4462.3999999999996</v>
      </c>
      <c r="D185" s="98">
        <f t="shared" si="4"/>
        <v>4.5422439344446861</v>
      </c>
      <c r="E185" s="98">
        <f t="shared" si="5"/>
        <v>8.4034420168732247</v>
      </c>
    </row>
    <row r="186" spans="1:5" s="28" customFormat="1" x14ac:dyDescent="0.3">
      <c r="A186" s="96">
        <v>18264</v>
      </c>
      <c r="B186" s="97">
        <v>92.109018866907562</v>
      </c>
      <c r="C186" s="127">
        <v>4471.5</v>
      </c>
      <c r="D186" s="98">
        <f t="shared" si="4"/>
        <v>4.5229728631890715</v>
      </c>
      <c r="E186" s="98">
        <f t="shared" si="5"/>
        <v>8.4054792017862354</v>
      </c>
    </row>
    <row r="187" spans="1:5" s="28" customFormat="1" x14ac:dyDescent="0.3">
      <c r="A187" s="96">
        <v>18295</v>
      </c>
      <c r="B187" s="97">
        <v>93.133163621508331</v>
      </c>
      <c r="C187" s="127">
        <v>4505.6000000000004</v>
      </c>
      <c r="D187" s="98">
        <f t="shared" si="4"/>
        <v>4.5340303359072971</v>
      </c>
      <c r="E187" s="98">
        <f t="shared" si="5"/>
        <v>8.4130763465236686</v>
      </c>
    </row>
    <row r="188" spans="1:5" s="28" customFormat="1" x14ac:dyDescent="0.3">
      <c r="A188" s="96">
        <v>18323</v>
      </c>
      <c r="B188" s="97">
        <v>97.261747163492714</v>
      </c>
      <c r="C188" s="127">
        <v>4520</v>
      </c>
      <c r="D188" s="98">
        <f t="shared" si="4"/>
        <v>4.5774057686585516</v>
      </c>
      <c r="E188" s="98">
        <f t="shared" si="5"/>
        <v>8.4162672728262766</v>
      </c>
    </row>
    <row r="189" spans="1:5" s="28" customFormat="1" x14ac:dyDescent="0.3">
      <c r="A189" s="96">
        <v>18354</v>
      </c>
      <c r="B189" s="97">
        <v>98.285891918093512</v>
      </c>
      <c r="C189" s="127">
        <v>4527.2</v>
      </c>
      <c r="D189" s="98">
        <f t="shared" si="4"/>
        <v>4.5878804961825814</v>
      </c>
      <c r="E189" s="98">
        <f t="shared" si="5"/>
        <v>8.4178589258283143</v>
      </c>
    </row>
    <row r="190" spans="1:5" s="28" customFormat="1" x14ac:dyDescent="0.3">
      <c r="A190" s="96">
        <v>18384</v>
      </c>
      <c r="B190" s="97">
        <v>98.157873823768412</v>
      </c>
      <c r="C190" s="127">
        <v>4550.3</v>
      </c>
      <c r="D190" s="98">
        <f t="shared" si="4"/>
        <v>4.5865771398560105</v>
      </c>
      <c r="E190" s="98">
        <f t="shared" si="5"/>
        <v>8.4229484438373756</v>
      </c>
    </row>
    <row r="191" spans="1:5" s="28" customFormat="1" x14ac:dyDescent="0.3">
      <c r="A191" s="96">
        <v>18415</v>
      </c>
      <c r="B191" s="97">
        <v>98.090955274462104</v>
      </c>
      <c r="C191" s="127">
        <v>4589.5</v>
      </c>
      <c r="D191" s="98">
        <f t="shared" si="4"/>
        <v>4.5858951632836416</v>
      </c>
      <c r="E191" s="98">
        <f t="shared" si="5"/>
        <v>8.4315263646591454</v>
      </c>
    </row>
    <row r="192" spans="1:5" s="28" customFormat="1" x14ac:dyDescent="0.3">
      <c r="A192" s="96">
        <v>18445</v>
      </c>
      <c r="B192" s="97">
        <v>98.767666858155835</v>
      </c>
      <c r="C192" s="127">
        <v>4805.6000000000004</v>
      </c>
      <c r="D192" s="98">
        <f t="shared" si="4"/>
        <v>4.5927702926723768</v>
      </c>
      <c r="E192" s="98">
        <f t="shared" si="5"/>
        <v>8.4775371835359525</v>
      </c>
    </row>
    <row r="193" spans="1:5" s="28" customFormat="1" x14ac:dyDescent="0.3">
      <c r="A193" s="96">
        <v>18476</v>
      </c>
      <c r="B193" s="97">
        <v>100.4755579979543</v>
      </c>
      <c r="C193" s="127">
        <v>5141.6000000000004</v>
      </c>
      <c r="D193" s="98">
        <f t="shared" si="4"/>
        <v>4.6099144939197867</v>
      </c>
      <c r="E193" s="98">
        <f t="shared" si="5"/>
        <v>8.545119594057077</v>
      </c>
    </row>
    <row r="194" spans="1:5" s="28" customFormat="1" x14ac:dyDescent="0.3">
      <c r="A194" s="96">
        <v>18507</v>
      </c>
      <c r="B194" s="97">
        <v>103.50464794401192</v>
      </c>
      <c r="C194" s="127">
        <v>5245.1</v>
      </c>
      <c r="D194" s="98">
        <f t="shared" si="4"/>
        <v>4.6396165193687171</v>
      </c>
      <c r="E194" s="98">
        <f t="shared" si="5"/>
        <v>8.5650495864255785</v>
      </c>
    </row>
    <row r="195" spans="1:5" s="28" customFormat="1" x14ac:dyDescent="0.3">
      <c r="A195" s="96">
        <v>18537</v>
      </c>
      <c r="B195" s="97">
        <v>105.1803147226821</v>
      </c>
      <c r="C195" s="127">
        <v>5403</v>
      </c>
      <c r="D195" s="98">
        <f t="shared" si="4"/>
        <v>4.6556761603860624</v>
      </c>
      <c r="E195" s="98">
        <f t="shared" si="5"/>
        <v>8.5947096338440652</v>
      </c>
    </row>
    <row r="196" spans="1:5" s="28" customFormat="1" x14ac:dyDescent="0.3">
      <c r="A196" s="96">
        <v>18568</v>
      </c>
      <c r="B196" s="97">
        <v>106.95265458473709</v>
      </c>
      <c r="C196" s="127">
        <v>5601.4</v>
      </c>
      <c r="D196" s="98">
        <f t="shared" si="4"/>
        <v>4.6723862560220395</v>
      </c>
      <c r="E196" s="98">
        <f t="shared" si="5"/>
        <v>8.6307718454784474</v>
      </c>
    </row>
    <row r="197" spans="1:5" s="28" customFormat="1" x14ac:dyDescent="0.3">
      <c r="A197" s="96">
        <v>18598</v>
      </c>
      <c r="B197" s="97">
        <v>108.08050722422665</v>
      </c>
      <c r="C197" s="127">
        <v>6115.8249999999998</v>
      </c>
      <c r="D197" s="98">
        <f t="shared" si="4"/>
        <v>4.6828763866852192</v>
      </c>
      <c r="E197" s="98">
        <f t="shared" si="5"/>
        <v>8.7186349531667222</v>
      </c>
    </row>
    <row r="198" spans="1:5" s="28" customFormat="1" x14ac:dyDescent="0.3">
      <c r="A198" s="96">
        <v>18629</v>
      </c>
      <c r="B198" s="97">
        <v>110.91625100351466</v>
      </c>
      <c r="C198" s="127">
        <v>6346</v>
      </c>
      <c r="D198" s="98">
        <f t="shared" ref="D198:D261" si="6">LN(B198)</f>
        <v>4.7087754210735495</v>
      </c>
      <c r="E198" s="98">
        <f t="shared" ref="E198:E261" si="7">LN(C198)</f>
        <v>8.7555799721431402</v>
      </c>
    </row>
    <row r="199" spans="1:5" s="28" customFormat="1" x14ac:dyDescent="0.3">
      <c r="A199" s="96">
        <v>18660</v>
      </c>
      <c r="B199" s="97">
        <v>115.5887833671142</v>
      </c>
      <c r="C199" s="127">
        <v>6449.7</v>
      </c>
      <c r="D199" s="98">
        <f t="shared" si="6"/>
        <v>4.7500389218343475</v>
      </c>
      <c r="E199" s="98">
        <f t="shared" si="7"/>
        <v>8.7717888970802118</v>
      </c>
    </row>
    <row r="200" spans="1:5" s="28" customFormat="1" x14ac:dyDescent="0.3">
      <c r="A200" s="96">
        <v>18688</v>
      </c>
      <c r="B200" s="97">
        <v>120.97025167553575</v>
      </c>
      <c r="C200" s="127">
        <v>6441.9</v>
      </c>
      <c r="D200" s="98">
        <f t="shared" si="6"/>
        <v>4.7955446614485195</v>
      </c>
      <c r="E200" s="98">
        <f t="shared" si="7"/>
        <v>8.7705788066411969</v>
      </c>
    </row>
    <row r="201" spans="1:5" s="28" customFormat="1" x14ac:dyDescent="0.3">
      <c r="A201" s="96">
        <v>18719</v>
      </c>
      <c r="B201" s="97">
        <v>123.9993416215934</v>
      </c>
      <c r="C201" s="127">
        <v>6281.6</v>
      </c>
      <c r="D201" s="98">
        <f t="shared" si="6"/>
        <v>4.820276256087662</v>
      </c>
      <c r="E201" s="98">
        <f t="shared" si="7"/>
        <v>8.7453800040821417</v>
      </c>
    </row>
    <row r="202" spans="1:5" s="28" customFormat="1" x14ac:dyDescent="0.3">
      <c r="A202" s="96">
        <v>18749</v>
      </c>
      <c r="B202" s="97">
        <v>126.86730976200968</v>
      </c>
      <c r="C202" s="127">
        <v>6166</v>
      </c>
      <c r="D202" s="98">
        <f t="shared" si="6"/>
        <v>4.843141735245803</v>
      </c>
      <c r="E202" s="98">
        <f t="shared" si="7"/>
        <v>8.7268056084460959</v>
      </c>
    </row>
    <row r="203" spans="1:5" s="28" customFormat="1" x14ac:dyDescent="0.3">
      <c r="A203" s="96">
        <v>18780</v>
      </c>
      <c r="B203" s="97">
        <v>128.89744451309087</v>
      </c>
      <c r="C203" s="127">
        <v>6136.2</v>
      </c>
      <c r="D203" s="98">
        <f t="shared" si="6"/>
        <v>4.8590170844040932</v>
      </c>
      <c r="E203" s="98">
        <f t="shared" si="7"/>
        <v>8.7219609370400217</v>
      </c>
    </row>
    <row r="204" spans="1:5" s="28" customFormat="1" x14ac:dyDescent="0.3">
      <c r="A204" s="96">
        <v>18810</v>
      </c>
      <c r="B204" s="97">
        <v>127.54402134570343</v>
      </c>
      <c r="C204" s="127">
        <v>6180.6</v>
      </c>
      <c r="D204" s="98">
        <f t="shared" si="6"/>
        <v>4.8484615704645764</v>
      </c>
      <c r="E204" s="98">
        <f t="shared" si="7"/>
        <v>8.7291706331177021</v>
      </c>
    </row>
    <row r="205" spans="1:5" s="28" customFormat="1" x14ac:dyDescent="0.3">
      <c r="A205" s="96">
        <v>18841</v>
      </c>
      <c r="B205" s="97">
        <v>125.12719426108298</v>
      </c>
      <c r="C205" s="127">
        <v>6333.7</v>
      </c>
      <c r="D205" s="98">
        <f t="shared" si="6"/>
        <v>4.8293307740337328</v>
      </c>
      <c r="E205" s="98">
        <f t="shared" si="7"/>
        <v>8.7536398625414744</v>
      </c>
    </row>
    <row r="206" spans="1:5" s="28" customFormat="1" x14ac:dyDescent="0.3">
      <c r="A206" s="96">
        <v>18872</v>
      </c>
      <c r="B206" s="97">
        <v>126.54506615072697</v>
      </c>
      <c r="C206" s="127">
        <v>6506.2</v>
      </c>
      <c r="D206" s="98">
        <f t="shared" si="6"/>
        <v>4.840598498880075</v>
      </c>
      <c r="E206" s="98">
        <f t="shared" si="7"/>
        <v>8.7805108474154014</v>
      </c>
    </row>
    <row r="207" spans="1:5" s="28" customFormat="1" x14ac:dyDescent="0.3">
      <c r="A207" s="96">
        <v>18902</v>
      </c>
      <c r="B207" s="97">
        <v>127.18955337329243</v>
      </c>
      <c r="C207" s="127">
        <v>6525.4</v>
      </c>
      <c r="D207" s="98">
        <f t="shared" si="6"/>
        <v>4.8456785199649124</v>
      </c>
      <c r="E207" s="98">
        <f t="shared" si="7"/>
        <v>8.7834575329939533</v>
      </c>
    </row>
    <row r="208" spans="1:5" s="28" customFormat="1" x14ac:dyDescent="0.3">
      <c r="A208" s="96">
        <v>18933</v>
      </c>
      <c r="B208" s="97">
        <v>129.76750226355423</v>
      </c>
      <c r="C208" s="127">
        <v>6662.1</v>
      </c>
      <c r="D208" s="98">
        <f t="shared" si="6"/>
        <v>4.8657444051535199</v>
      </c>
      <c r="E208" s="98">
        <f t="shared" si="7"/>
        <v>8.804190029148323</v>
      </c>
    </row>
    <row r="209" spans="1:5" s="28" customFormat="1" x14ac:dyDescent="0.3">
      <c r="A209" s="96">
        <v>18963</v>
      </c>
      <c r="B209" s="97">
        <v>129.38080993001495</v>
      </c>
      <c r="C209" s="127">
        <v>6800</v>
      </c>
      <c r="D209" s="98">
        <f t="shared" si="6"/>
        <v>4.8627600706829277</v>
      </c>
      <c r="E209" s="98">
        <f t="shared" si="7"/>
        <v>8.8246778911641979</v>
      </c>
    </row>
    <row r="210" spans="1:5" s="28" customFormat="1" x14ac:dyDescent="0.3">
      <c r="A210" s="96">
        <v>18994</v>
      </c>
      <c r="B210" s="97">
        <v>129.54193173565631</v>
      </c>
      <c r="C210" s="127">
        <v>6740.7</v>
      </c>
      <c r="D210" s="98">
        <f t="shared" si="6"/>
        <v>4.8640046259151317</v>
      </c>
      <c r="E210" s="98">
        <f t="shared" si="7"/>
        <v>8.8159190560802951</v>
      </c>
    </row>
    <row r="211" spans="1:5" s="28" customFormat="1" x14ac:dyDescent="0.3">
      <c r="A211" s="96">
        <v>19025</v>
      </c>
      <c r="B211" s="97">
        <v>128.80077142970603</v>
      </c>
      <c r="C211" s="127">
        <v>6644.9</v>
      </c>
      <c r="D211" s="98">
        <f t="shared" si="6"/>
        <v>4.8582668030133886</v>
      </c>
      <c r="E211" s="98">
        <f t="shared" si="7"/>
        <v>8.801604922125156</v>
      </c>
    </row>
    <row r="212" spans="1:5" s="28" customFormat="1" x14ac:dyDescent="0.3">
      <c r="A212" s="96">
        <v>19054</v>
      </c>
      <c r="B212" s="97">
        <v>130.02529715258038</v>
      </c>
      <c r="C212" s="127">
        <v>6610.4</v>
      </c>
      <c r="D212" s="98">
        <f t="shared" si="6"/>
        <v>4.8677290250061143</v>
      </c>
      <c r="E212" s="98">
        <f t="shared" si="7"/>
        <v>8.7963994453869745</v>
      </c>
    </row>
    <row r="213" spans="1:5" s="28" customFormat="1" x14ac:dyDescent="0.3">
      <c r="A213" s="96">
        <v>19085</v>
      </c>
      <c r="B213" s="97">
        <v>131.02425234755682</v>
      </c>
      <c r="C213" s="127">
        <v>6468.6</v>
      </c>
      <c r="D213" s="98">
        <f t="shared" si="6"/>
        <v>4.875382438490357</v>
      </c>
      <c r="E213" s="98">
        <f t="shared" si="7"/>
        <v>8.7747149807731279</v>
      </c>
    </row>
    <row r="214" spans="1:5" s="28" customFormat="1" x14ac:dyDescent="0.3">
      <c r="A214" s="96">
        <v>19115</v>
      </c>
      <c r="B214" s="97">
        <v>130.66978437514584</v>
      </c>
      <c r="C214" s="127">
        <v>6321.2</v>
      </c>
      <c r="D214" s="98">
        <f t="shared" si="6"/>
        <v>4.8726734108515783</v>
      </c>
      <c r="E214" s="98">
        <f t="shared" si="7"/>
        <v>8.7516643425349478</v>
      </c>
    </row>
    <row r="215" spans="1:5" s="28" customFormat="1" x14ac:dyDescent="0.3">
      <c r="A215" s="96">
        <v>19146</v>
      </c>
      <c r="B215" s="97">
        <v>130.60533565288929</v>
      </c>
      <c r="C215" s="127">
        <v>6242.6</v>
      </c>
      <c r="D215" s="98">
        <f t="shared" si="6"/>
        <v>4.8721800709303738</v>
      </c>
      <c r="E215" s="98">
        <f t="shared" si="7"/>
        <v>8.7391520412486905</v>
      </c>
    </row>
    <row r="216" spans="1:5" s="28" customFormat="1" x14ac:dyDescent="0.3">
      <c r="A216" s="96">
        <v>19176</v>
      </c>
      <c r="B216" s="97">
        <v>128.8329957908343</v>
      </c>
      <c r="C216" s="127">
        <v>6227.2</v>
      </c>
      <c r="D216" s="98">
        <f t="shared" si="6"/>
        <v>4.8585169593624107</v>
      </c>
      <c r="E216" s="98">
        <f t="shared" si="7"/>
        <v>8.7366820725516305</v>
      </c>
    </row>
    <row r="217" spans="1:5" s="28" customFormat="1" x14ac:dyDescent="0.3">
      <c r="A217" s="96">
        <v>19207</v>
      </c>
      <c r="B217" s="97">
        <v>128.8329957908343</v>
      </c>
      <c r="C217" s="127">
        <v>6350.3</v>
      </c>
      <c r="D217" s="98">
        <f t="shared" si="6"/>
        <v>4.8585169593624107</v>
      </c>
      <c r="E217" s="98">
        <f t="shared" si="7"/>
        <v>8.7562573348652588</v>
      </c>
    </row>
    <row r="218" spans="1:5" s="28" customFormat="1" x14ac:dyDescent="0.3">
      <c r="A218" s="96">
        <v>19238</v>
      </c>
      <c r="B218" s="97">
        <v>126.73841231749658</v>
      </c>
      <c r="C218" s="127">
        <v>6457.7</v>
      </c>
      <c r="D218" s="98">
        <f t="shared" si="6"/>
        <v>4.8421252167338746</v>
      </c>
      <c r="E218" s="98">
        <f t="shared" si="7"/>
        <v>8.7730284962286706</v>
      </c>
    </row>
    <row r="219" spans="1:5" s="28" customFormat="1" x14ac:dyDescent="0.3">
      <c r="A219" s="96">
        <v>19268</v>
      </c>
      <c r="B219" s="97">
        <v>127.8984893181144</v>
      </c>
      <c r="C219" s="127">
        <v>6556</v>
      </c>
      <c r="D219" s="98">
        <f t="shared" si="6"/>
        <v>4.8512368970851307</v>
      </c>
      <c r="E219" s="98">
        <f t="shared" si="7"/>
        <v>8.7881359398637198</v>
      </c>
    </row>
    <row r="220" spans="1:5" s="28" customFormat="1" x14ac:dyDescent="0.3">
      <c r="A220" s="96">
        <v>19299</v>
      </c>
      <c r="B220" s="97">
        <v>127.25400209554896</v>
      </c>
      <c r="C220" s="127">
        <v>6822.1</v>
      </c>
      <c r="D220" s="98">
        <f t="shared" si="6"/>
        <v>4.8461851055887148</v>
      </c>
      <c r="E220" s="98">
        <f t="shared" si="7"/>
        <v>8.8279226213290869</v>
      </c>
    </row>
    <row r="221" spans="1:5" s="28" customFormat="1" x14ac:dyDescent="0.3">
      <c r="A221" s="96">
        <v>19329</v>
      </c>
      <c r="B221" s="97">
        <v>126.54506615072695</v>
      </c>
      <c r="C221" s="127">
        <v>7078</v>
      </c>
      <c r="D221" s="98">
        <f t="shared" si="6"/>
        <v>4.840598498880075</v>
      </c>
      <c r="E221" s="98">
        <f t="shared" si="7"/>
        <v>8.8647466609054089</v>
      </c>
    </row>
    <row r="222" spans="1:5" s="28" customFormat="1" x14ac:dyDescent="0.3">
      <c r="A222" s="96">
        <v>19360</v>
      </c>
      <c r="B222" s="97">
        <v>124.7082775664154</v>
      </c>
      <c r="C222" s="127">
        <v>7063.7</v>
      </c>
      <c r="D222" s="98">
        <f t="shared" si="6"/>
        <v>4.8259772303258925</v>
      </c>
      <c r="E222" s="98">
        <f t="shared" si="7"/>
        <v>8.8627242725257958</v>
      </c>
    </row>
    <row r="223" spans="1:5" s="28" customFormat="1" x14ac:dyDescent="0.3">
      <c r="A223" s="96">
        <v>19391</v>
      </c>
      <c r="B223" s="97">
        <v>123.70932237143894</v>
      </c>
      <c r="C223" s="127">
        <v>7119.9</v>
      </c>
      <c r="D223" s="98">
        <f t="shared" si="6"/>
        <v>4.8179346393028633</v>
      </c>
      <c r="E223" s="98">
        <f t="shared" si="7"/>
        <v>8.8706489593635709</v>
      </c>
    </row>
    <row r="224" spans="1:5" s="28" customFormat="1" x14ac:dyDescent="0.3">
      <c r="A224" s="96">
        <v>19419</v>
      </c>
      <c r="B224" s="97">
        <v>124.41825831626097</v>
      </c>
      <c r="C224" s="127">
        <v>7176.6</v>
      </c>
      <c r="D224" s="98">
        <f t="shared" si="6"/>
        <v>4.8236489405663017</v>
      </c>
      <c r="E224" s="98">
        <f t="shared" si="7"/>
        <v>8.8785810122834743</v>
      </c>
    </row>
    <row r="225" spans="1:5" s="28" customFormat="1" x14ac:dyDescent="0.3">
      <c r="A225" s="96">
        <v>19450</v>
      </c>
      <c r="B225" s="97">
        <v>124.8371750109285</v>
      </c>
      <c r="C225" s="127">
        <v>7039.7</v>
      </c>
      <c r="D225" s="98">
        <f t="shared" si="6"/>
        <v>4.8270102882690065</v>
      </c>
      <c r="E225" s="98">
        <f t="shared" si="7"/>
        <v>8.8593208346077379</v>
      </c>
    </row>
    <row r="226" spans="1:5" s="28" customFormat="1" x14ac:dyDescent="0.3">
      <c r="A226" s="96">
        <v>19480</v>
      </c>
      <c r="B226" s="97">
        <v>126.60951487298351</v>
      </c>
      <c r="C226" s="127">
        <v>7047.1</v>
      </c>
      <c r="D226" s="98">
        <f t="shared" si="6"/>
        <v>4.8411076638605248</v>
      </c>
      <c r="E226" s="98">
        <f t="shared" si="7"/>
        <v>8.8603714636619859</v>
      </c>
    </row>
    <row r="227" spans="1:5" s="28" customFormat="1" x14ac:dyDescent="0.3">
      <c r="A227" s="96">
        <v>19511</v>
      </c>
      <c r="B227" s="97">
        <v>126.06170073380288</v>
      </c>
      <c r="C227" s="127">
        <v>7048.6</v>
      </c>
      <c r="D227" s="98">
        <f t="shared" si="6"/>
        <v>4.8367714754567732</v>
      </c>
      <c r="E227" s="98">
        <f t="shared" si="7"/>
        <v>8.8605842945261024</v>
      </c>
    </row>
    <row r="228" spans="1:5" s="28" customFormat="1" x14ac:dyDescent="0.3">
      <c r="A228" s="96">
        <v>19541</v>
      </c>
      <c r="B228" s="97">
        <v>127.76959187360134</v>
      </c>
      <c r="C228" s="127">
        <v>7080.9</v>
      </c>
      <c r="D228" s="98">
        <f t="shared" si="6"/>
        <v>4.8502285783710137</v>
      </c>
      <c r="E228" s="98">
        <f t="shared" si="7"/>
        <v>8.865156297252943</v>
      </c>
    </row>
    <row r="229" spans="1:5" s="28" customFormat="1" x14ac:dyDescent="0.3">
      <c r="A229" s="96">
        <v>19572</v>
      </c>
      <c r="B229" s="97">
        <v>127.31845081780554</v>
      </c>
      <c r="C229" s="127">
        <v>7060</v>
      </c>
      <c r="D229" s="98">
        <f t="shared" si="6"/>
        <v>4.8466914347134562</v>
      </c>
      <c r="E229" s="98">
        <f t="shared" si="7"/>
        <v>8.8622003304872869</v>
      </c>
    </row>
    <row r="230" spans="1:5" s="28" customFormat="1" x14ac:dyDescent="0.3">
      <c r="A230" s="96">
        <v>19603</v>
      </c>
      <c r="B230" s="97">
        <v>128.22073292939717</v>
      </c>
      <c r="C230" s="127">
        <v>7100.3</v>
      </c>
      <c r="D230" s="98">
        <f t="shared" si="6"/>
        <v>4.8537532547289945</v>
      </c>
      <c r="E230" s="98">
        <f t="shared" si="7"/>
        <v>8.8678923156578779</v>
      </c>
    </row>
    <row r="231" spans="1:5" s="28" customFormat="1" x14ac:dyDescent="0.3">
      <c r="A231" s="96">
        <v>19633</v>
      </c>
      <c r="B231" s="97">
        <v>129.18746376324535</v>
      </c>
      <c r="C231" s="127">
        <v>7221.4</v>
      </c>
      <c r="D231" s="98">
        <f t="shared" si="6"/>
        <v>4.8612645569445725</v>
      </c>
      <c r="E231" s="98">
        <f t="shared" si="7"/>
        <v>8.884804118906743</v>
      </c>
    </row>
    <row r="232" spans="1:5" s="28" customFormat="1" x14ac:dyDescent="0.3">
      <c r="A232" s="96">
        <v>19664</v>
      </c>
      <c r="B232" s="97">
        <v>127.47957262344691</v>
      </c>
      <c r="C232" s="127">
        <v>7395.2</v>
      </c>
      <c r="D232" s="98">
        <f t="shared" si="6"/>
        <v>4.8479561370446689</v>
      </c>
      <c r="E232" s="98">
        <f t="shared" si="7"/>
        <v>8.9085864200800611</v>
      </c>
    </row>
    <row r="233" spans="1:5" s="28" customFormat="1" x14ac:dyDescent="0.3">
      <c r="A233" s="96">
        <v>19694</v>
      </c>
      <c r="B233" s="97">
        <v>127.47957262344691</v>
      </c>
      <c r="C233" s="127">
        <v>7652.2</v>
      </c>
      <c r="D233" s="98">
        <f t="shared" si="6"/>
        <v>4.8479561370446689</v>
      </c>
      <c r="E233" s="98">
        <f t="shared" si="7"/>
        <v>8.9427484671762372</v>
      </c>
    </row>
    <row r="234" spans="1:5" s="28" customFormat="1" x14ac:dyDescent="0.3">
      <c r="A234" s="96">
        <v>19725</v>
      </c>
      <c r="B234" s="97">
        <v>124.19268778836309</v>
      </c>
      <c r="C234" s="127">
        <v>7585</v>
      </c>
      <c r="D234" s="98">
        <f t="shared" si="6"/>
        <v>4.8218342932763774</v>
      </c>
      <c r="E234" s="98">
        <f t="shared" si="7"/>
        <v>8.9339278917826324</v>
      </c>
    </row>
    <row r="235" spans="1:5" s="28" customFormat="1" x14ac:dyDescent="0.3">
      <c r="A235" s="96">
        <v>19756</v>
      </c>
      <c r="B235" s="97">
        <v>127.83404059585791</v>
      </c>
      <c r="C235" s="127">
        <v>7664.1</v>
      </c>
      <c r="D235" s="98">
        <f t="shared" si="6"/>
        <v>4.8507328648163961</v>
      </c>
      <c r="E235" s="98">
        <f t="shared" si="7"/>
        <v>8.9443023675822726</v>
      </c>
    </row>
    <row r="236" spans="1:5" s="28" customFormat="1" x14ac:dyDescent="0.3">
      <c r="A236" s="96">
        <v>19784</v>
      </c>
      <c r="B236" s="97">
        <v>129.12301504098883</v>
      </c>
      <c r="C236" s="127">
        <v>7578.3</v>
      </c>
      <c r="D236" s="98">
        <f t="shared" si="6"/>
        <v>4.8607655549382107</v>
      </c>
      <c r="E236" s="98">
        <f t="shared" si="7"/>
        <v>8.9330441790768198</v>
      </c>
    </row>
    <row r="237" spans="1:5" s="28" customFormat="1" x14ac:dyDescent="0.3">
      <c r="A237" s="96">
        <v>19815</v>
      </c>
      <c r="B237" s="97">
        <v>132.50657295945746</v>
      </c>
      <c r="C237" s="127">
        <v>7348.7</v>
      </c>
      <c r="D237" s="98">
        <f t="shared" si="6"/>
        <v>4.8866322514370664</v>
      </c>
      <c r="E237" s="98">
        <f t="shared" si="7"/>
        <v>8.9022787058151067</v>
      </c>
    </row>
    <row r="238" spans="1:5" s="28" customFormat="1" x14ac:dyDescent="0.3">
      <c r="A238" s="96">
        <v>19845</v>
      </c>
      <c r="B238" s="97">
        <v>138.98366954624029</v>
      </c>
      <c r="C238" s="127">
        <v>7428.8</v>
      </c>
      <c r="D238" s="98">
        <f t="shared" si="6"/>
        <v>4.9343564409499088</v>
      </c>
      <c r="E238" s="98">
        <f t="shared" si="7"/>
        <v>8.9131196172656573</v>
      </c>
    </row>
    <row r="239" spans="1:5" s="28" customFormat="1" x14ac:dyDescent="0.3">
      <c r="A239" s="96">
        <v>19876</v>
      </c>
      <c r="B239" s="97">
        <v>140.65933632491047</v>
      </c>
      <c r="C239" s="127">
        <v>7318.9</v>
      </c>
      <c r="D239" s="98">
        <f t="shared" si="6"/>
        <v>4.946340912575768</v>
      </c>
      <c r="E239" s="98">
        <f t="shared" si="7"/>
        <v>8.898215322439162</v>
      </c>
    </row>
    <row r="240" spans="1:5" s="28" customFormat="1" x14ac:dyDescent="0.3">
      <c r="A240" s="96">
        <v>19906</v>
      </c>
      <c r="B240" s="97">
        <v>140.91713121393664</v>
      </c>
      <c r="C240" s="127">
        <v>7553.4</v>
      </c>
      <c r="D240" s="98">
        <f t="shared" si="6"/>
        <v>4.9481719957149863</v>
      </c>
      <c r="E240" s="98">
        <f t="shared" si="7"/>
        <v>8.9297530720002687</v>
      </c>
    </row>
    <row r="241" spans="1:5" s="28" customFormat="1" x14ac:dyDescent="0.3">
      <c r="A241" s="96">
        <v>19937</v>
      </c>
      <c r="B241" s="97">
        <v>141.94831077004139</v>
      </c>
      <c r="C241" s="127">
        <v>7869.8</v>
      </c>
      <c r="D241" s="98">
        <f t="shared" si="6"/>
        <v>4.955462982672346</v>
      </c>
      <c r="E241" s="98">
        <f t="shared" si="7"/>
        <v>8.9707879281279244</v>
      </c>
    </row>
    <row r="242" spans="1:5" s="28" customFormat="1" x14ac:dyDescent="0.3">
      <c r="A242" s="96">
        <v>19968</v>
      </c>
      <c r="B242" s="97">
        <v>141.56161843650213</v>
      </c>
      <c r="C242" s="127">
        <v>8013</v>
      </c>
      <c r="D242" s="98">
        <f t="shared" si="6"/>
        <v>4.9527350882778451</v>
      </c>
      <c r="E242" s="98">
        <f t="shared" si="7"/>
        <v>8.9888205017780702</v>
      </c>
    </row>
    <row r="243" spans="1:5" s="28" customFormat="1" x14ac:dyDescent="0.3">
      <c r="A243" s="96">
        <v>19998</v>
      </c>
      <c r="B243" s="97">
        <v>144.88072763271424</v>
      </c>
      <c r="C243" s="127">
        <v>8166.1</v>
      </c>
      <c r="D243" s="98">
        <f t="shared" si="6"/>
        <v>4.9759108358755935</v>
      </c>
      <c r="E243" s="98">
        <f t="shared" si="7"/>
        <v>9.0077467177021653</v>
      </c>
    </row>
    <row r="244" spans="1:5" s="28" customFormat="1" x14ac:dyDescent="0.3">
      <c r="A244" s="96">
        <v>20029</v>
      </c>
      <c r="B244" s="97">
        <v>146.36304824461479</v>
      </c>
      <c r="C244" s="127">
        <v>8245.1</v>
      </c>
      <c r="D244" s="98">
        <f t="shared" si="6"/>
        <v>4.9860901669675695</v>
      </c>
      <c r="E244" s="98">
        <f t="shared" si="7"/>
        <v>9.0173743634829133</v>
      </c>
    </row>
    <row r="245" spans="1:5" s="28" customFormat="1" x14ac:dyDescent="0.3">
      <c r="A245" s="96">
        <v>20059</v>
      </c>
      <c r="B245" s="97">
        <v>148.19983682892632</v>
      </c>
      <c r="C245" s="127">
        <v>8723.5</v>
      </c>
      <c r="D245" s="98">
        <f t="shared" si="6"/>
        <v>4.99856161184199</v>
      </c>
      <c r="E245" s="98">
        <f t="shared" si="7"/>
        <v>9.0737758125199566</v>
      </c>
    </row>
    <row r="246" spans="1:5" s="28" customFormat="1" x14ac:dyDescent="0.3">
      <c r="A246" s="96">
        <v>20090</v>
      </c>
      <c r="B246" s="97">
        <v>149.29992421770743</v>
      </c>
      <c r="C246" s="127">
        <v>8719.7000000000007</v>
      </c>
      <c r="D246" s="98">
        <f t="shared" si="6"/>
        <v>5.005957196961007</v>
      </c>
      <c r="E246" s="98">
        <f t="shared" si="7"/>
        <v>9.0733401126414801</v>
      </c>
    </row>
    <row r="247" spans="1:5" s="28" customFormat="1" x14ac:dyDescent="0.3">
      <c r="A247" s="96">
        <v>20121</v>
      </c>
      <c r="B247" s="97">
        <v>150.8219809057471</v>
      </c>
      <c r="C247" s="127">
        <v>8961</v>
      </c>
      <c r="D247" s="98">
        <f t="shared" si="6"/>
        <v>5.0161002069260618</v>
      </c>
      <c r="E247" s="98">
        <f t="shared" si="7"/>
        <v>9.1006371068842196</v>
      </c>
    </row>
    <row r="248" spans="1:5" s="28" customFormat="1" x14ac:dyDescent="0.3">
      <c r="A248" s="96">
        <v>20149</v>
      </c>
      <c r="B248" s="97">
        <v>153.86609428182641</v>
      </c>
      <c r="C248" s="127">
        <v>8981.7999999999993</v>
      </c>
      <c r="D248" s="98">
        <f t="shared" si="6"/>
        <v>5.0360827065134002</v>
      </c>
      <c r="E248" s="98">
        <f t="shared" si="7"/>
        <v>9.1029555866440415</v>
      </c>
    </row>
    <row r="249" spans="1:5" s="28" customFormat="1" x14ac:dyDescent="0.3">
      <c r="A249" s="96">
        <v>20180</v>
      </c>
      <c r="B249" s="97">
        <v>155.52651975968783</v>
      </c>
      <c r="C249" s="127">
        <v>9089.7000000000007</v>
      </c>
      <c r="D249" s="98">
        <f t="shared" si="6"/>
        <v>5.0468162621565087</v>
      </c>
      <c r="E249" s="98">
        <f t="shared" si="7"/>
        <v>9.1148971833265744</v>
      </c>
    </row>
    <row r="250" spans="1:5" s="28" customFormat="1" x14ac:dyDescent="0.3">
      <c r="A250" s="96">
        <v>20210</v>
      </c>
      <c r="B250" s="97">
        <v>155.24978218004424</v>
      </c>
      <c r="C250" s="127">
        <v>9114.2000000000007</v>
      </c>
      <c r="D250" s="98">
        <f t="shared" si="6"/>
        <v>5.0450353177855138</v>
      </c>
      <c r="E250" s="98">
        <f t="shared" si="7"/>
        <v>9.1175889158446317</v>
      </c>
    </row>
    <row r="251" spans="1:5" s="28" customFormat="1" x14ac:dyDescent="0.3">
      <c r="A251" s="96">
        <v>20241</v>
      </c>
      <c r="B251" s="97">
        <v>156.21836370879674</v>
      </c>
      <c r="C251" s="127">
        <v>9332.6</v>
      </c>
      <c r="D251" s="98">
        <f t="shared" si="6"/>
        <v>5.0512547958525342</v>
      </c>
      <c r="E251" s="98">
        <f t="shared" si="7"/>
        <v>9.1412689259737636</v>
      </c>
    </row>
    <row r="252" spans="1:5" s="28" customFormat="1" x14ac:dyDescent="0.3">
      <c r="A252" s="96">
        <v>20271</v>
      </c>
      <c r="B252" s="97">
        <v>158.57063313576711</v>
      </c>
      <c r="C252" s="127">
        <v>9490.6</v>
      </c>
      <c r="D252" s="98">
        <f t="shared" si="6"/>
        <v>5.0662001289775569</v>
      </c>
      <c r="E252" s="98">
        <f t="shared" si="7"/>
        <v>9.1580571140521787</v>
      </c>
    </row>
    <row r="253" spans="1:5" s="28" customFormat="1" x14ac:dyDescent="0.3">
      <c r="A253" s="96">
        <v>20302</v>
      </c>
      <c r="B253" s="97">
        <v>160.23105861362856</v>
      </c>
      <c r="C253" s="127">
        <v>9776.5</v>
      </c>
      <c r="D253" s="98">
        <f t="shared" si="6"/>
        <v>5.0766168898358126</v>
      </c>
      <c r="E253" s="98">
        <f t="shared" si="7"/>
        <v>9.1877368257663292</v>
      </c>
    </row>
    <row r="254" spans="1:5" s="28" customFormat="1" x14ac:dyDescent="0.3">
      <c r="A254" s="96">
        <v>20333</v>
      </c>
      <c r="B254" s="97">
        <v>160.23105861362856</v>
      </c>
      <c r="C254" s="127">
        <v>9546.5</v>
      </c>
      <c r="D254" s="98">
        <f t="shared" si="6"/>
        <v>5.0766168898358126</v>
      </c>
      <c r="E254" s="98">
        <f t="shared" si="7"/>
        <v>9.1639298741535189</v>
      </c>
    </row>
    <row r="255" spans="1:5" s="28" customFormat="1" x14ac:dyDescent="0.3">
      <c r="A255" s="96">
        <v>20363</v>
      </c>
      <c r="B255" s="97">
        <v>161.89148409149001</v>
      </c>
      <c r="C255" s="127">
        <v>9747.7000000000007</v>
      </c>
      <c r="D255" s="98">
        <f t="shared" si="6"/>
        <v>5.0869262594946738</v>
      </c>
      <c r="E255" s="98">
        <f t="shared" si="7"/>
        <v>9.1847866387278181</v>
      </c>
    </row>
    <row r="256" spans="1:5" s="28" customFormat="1" x14ac:dyDescent="0.3">
      <c r="A256" s="96">
        <v>20394</v>
      </c>
      <c r="B256" s="97">
        <v>162.16822167113358</v>
      </c>
      <c r="C256" s="127">
        <v>10026.9</v>
      </c>
      <c r="D256" s="98">
        <f t="shared" si="6"/>
        <v>5.0886342018398301</v>
      </c>
      <c r="E256" s="98">
        <f t="shared" si="7"/>
        <v>9.2130267604014904</v>
      </c>
    </row>
    <row r="257" spans="1:5" s="28" customFormat="1" x14ac:dyDescent="0.3">
      <c r="A257" s="96">
        <v>20424</v>
      </c>
      <c r="B257" s="97">
        <v>162.16822167113358</v>
      </c>
      <c r="C257" s="127">
        <v>10516.9</v>
      </c>
      <c r="D257" s="98">
        <f t="shared" si="6"/>
        <v>5.0886342018398301</v>
      </c>
      <c r="E257" s="98">
        <f t="shared" si="7"/>
        <v>9.2607387660598768</v>
      </c>
    </row>
    <row r="258" spans="1:5" s="28" customFormat="1" x14ac:dyDescent="0.3">
      <c r="A258" s="96">
        <v>20455</v>
      </c>
      <c r="B258" s="97">
        <v>164.65885988792573</v>
      </c>
      <c r="C258" s="127">
        <v>10412.799999999999</v>
      </c>
      <c r="D258" s="98">
        <f t="shared" si="6"/>
        <v>5.1038758178084471</v>
      </c>
      <c r="E258" s="98">
        <f t="shared" si="7"/>
        <v>9.2507910975846634</v>
      </c>
    </row>
    <row r="259" spans="1:5" s="28" customFormat="1" x14ac:dyDescent="0.3">
      <c r="A259" s="96">
        <v>20486</v>
      </c>
      <c r="B259" s="97">
        <v>166.18091657596537</v>
      </c>
      <c r="C259" s="127">
        <v>10534.6</v>
      </c>
      <c r="D259" s="98">
        <f t="shared" si="6"/>
        <v>5.113077053782856</v>
      </c>
      <c r="E259" s="98">
        <f t="shared" si="7"/>
        <v>9.2624203568416181</v>
      </c>
    </row>
    <row r="260" spans="1:5" s="28" customFormat="1" x14ac:dyDescent="0.3">
      <c r="A260" s="96">
        <v>20515</v>
      </c>
      <c r="B260" s="97">
        <v>166.04254778614359</v>
      </c>
      <c r="C260" s="127">
        <v>10396.9</v>
      </c>
      <c r="D260" s="98">
        <f t="shared" si="6"/>
        <v>5.1122440674789642</v>
      </c>
      <c r="E260" s="98">
        <f t="shared" si="7"/>
        <v>9.2492629637726314</v>
      </c>
    </row>
    <row r="261" spans="1:5" s="28" customFormat="1" x14ac:dyDescent="0.3">
      <c r="A261" s="96">
        <v>20546</v>
      </c>
      <c r="B261" s="97">
        <v>167.0111293148961</v>
      </c>
      <c r="C261" s="127">
        <v>10314.9</v>
      </c>
      <c r="D261" s="98">
        <f t="shared" si="6"/>
        <v>5.1180604528004032</v>
      </c>
      <c r="E261" s="98">
        <f t="shared" si="7"/>
        <v>9.2413447308388736</v>
      </c>
    </row>
    <row r="262" spans="1:5" s="28" customFormat="1" x14ac:dyDescent="0.3">
      <c r="A262" s="96">
        <v>20576</v>
      </c>
      <c r="B262" s="97">
        <v>165.9041789963218</v>
      </c>
      <c r="C262" s="127">
        <v>10210.299999999999</v>
      </c>
      <c r="D262" s="98">
        <f t="shared" ref="D262:D325" si="8">LN(B262)</f>
        <v>5.1114103867303866</v>
      </c>
      <c r="E262" s="98">
        <f t="shared" ref="E262:E325" si="9">LN(C262)</f>
        <v>9.2311522936849251</v>
      </c>
    </row>
    <row r="263" spans="1:5" s="28" customFormat="1" x14ac:dyDescent="0.3">
      <c r="A263" s="96">
        <v>20607</v>
      </c>
      <c r="B263" s="97">
        <v>164.52049109810395</v>
      </c>
      <c r="C263" s="127">
        <v>10262.700000000001</v>
      </c>
      <c r="D263" s="98">
        <f t="shared" si="8"/>
        <v>5.1030351283936541</v>
      </c>
      <c r="E263" s="98">
        <f t="shared" si="9"/>
        <v>9.2362712419995319</v>
      </c>
    </row>
    <row r="264" spans="1:5" s="28" customFormat="1" x14ac:dyDescent="0.3">
      <c r="A264" s="96">
        <v>20637</v>
      </c>
      <c r="B264" s="97">
        <v>162.72169683042071</v>
      </c>
      <c r="C264" s="127">
        <v>10361</v>
      </c>
      <c r="D264" s="98">
        <f t="shared" si="8"/>
        <v>5.0920413601614447</v>
      </c>
      <c r="E264" s="98">
        <f t="shared" si="9"/>
        <v>9.2458040362517515</v>
      </c>
    </row>
    <row r="265" spans="1:5" s="28" customFormat="1" x14ac:dyDescent="0.3">
      <c r="A265" s="96">
        <v>20668</v>
      </c>
      <c r="B265" s="97">
        <v>163.13680319988609</v>
      </c>
      <c r="C265" s="127">
        <v>10582.9</v>
      </c>
      <c r="D265" s="98">
        <f t="shared" si="8"/>
        <v>5.0945891322402428</v>
      </c>
      <c r="E265" s="98">
        <f t="shared" si="9"/>
        <v>9.2669947699325732</v>
      </c>
    </row>
    <row r="266" spans="1:5" s="28" customFormat="1" x14ac:dyDescent="0.3">
      <c r="A266" s="96">
        <v>20699</v>
      </c>
      <c r="B266" s="97">
        <v>163.13680319988609</v>
      </c>
      <c r="C266" s="127">
        <v>10576.6</v>
      </c>
      <c r="D266" s="98">
        <f t="shared" si="8"/>
        <v>5.0945891322402428</v>
      </c>
      <c r="E266" s="98">
        <f t="shared" si="9"/>
        <v>9.2663992927061596</v>
      </c>
    </row>
    <row r="267" spans="1:5" s="28" customFormat="1" x14ac:dyDescent="0.3">
      <c r="A267" s="96">
        <v>20729</v>
      </c>
      <c r="B267" s="97">
        <v>162.0298528813118</v>
      </c>
      <c r="C267" s="127">
        <v>10777.9</v>
      </c>
      <c r="D267" s="98">
        <f t="shared" si="8"/>
        <v>5.0877805953005897</v>
      </c>
      <c r="E267" s="98">
        <f t="shared" si="9"/>
        <v>9.2852530202911865</v>
      </c>
    </row>
    <row r="268" spans="1:5" s="28" customFormat="1" x14ac:dyDescent="0.3">
      <c r="A268" s="96">
        <v>20760</v>
      </c>
      <c r="B268" s="97">
        <v>163.69027835917325</v>
      </c>
      <c r="C268" s="127">
        <v>11106.9</v>
      </c>
      <c r="D268" s="98">
        <f t="shared" si="8"/>
        <v>5.0979760956812594</v>
      </c>
      <c r="E268" s="98">
        <f t="shared" si="9"/>
        <v>9.3153218157953575</v>
      </c>
    </row>
    <row r="269" spans="1:5" s="28" customFormat="1" x14ac:dyDescent="0.3">
      <c r="A269" s="96">
        <v>20790</v>
      </c>
      <c r="B269" s="97">
        <v>164.93559746756932</v>
      </c>
      <c r="C269" s="127">
        <v>11692.2</v>
      </c>
      <c r="D269" s="98">
        <f t="shared" si="8"/>
        <v>5.105555079328167</v>
      </c>
      <c r="E269" s="98">
        <f t="shared" si="9"/>
        <v>9.3666772317981444</v>
      </c>
    </row>
    <row r="270" spans="1:5" s="28" customFormat="1" x14ac:dyDescent="0.3">
      <c r="A270" s="96">
        <v>20821</v>
      </c>
      <c r="B270" s="97">
        <v>165.90417899632183</v>
      </c>
      <c r="C270" s="127">
        <v>11426.1</v>
      </c>
      <c r="D270" s="98">
        <f t="shared" si="8"/>
        <v>5.1114103867303866</v>
      </c>
      <c r="E270" s="98">
        <f t="shared" si="9"/>
        <v>9.3436554912153031</v>
      </c>
    </row>
    <row r="271" spans="1:5" s="28" customFormat="1" x14ac:dyDescent="0.3">
      <c r="A271" s="96">
        <v>20852</v>
      </c>
      <c r="B271" s="97">
        <v>166.04254778614361</v>
      </c>
      <c r="C271" s="127">
        <v>11413.5</v>
      </c>
      <c r="D271" s="98">
        <f t="shared" si="8"/>
        <v>5.1122440674789642</v>
      </c>
      <c r="E271" s="98">
        <f t="shared" si="9"/>
        <v>9.3425521442846868</v>
      </c>
    </row>
    <row r="272" spans="1:5" s="28" customFormat="1" x14ac:dyDescent="0.3">
      <c r="A272" s="96">
        <v>20880</v>
      </c>
      <c r="B272" s="97">
        <v>167.01112931489612</v>
      </c>
      <c r="C272" s="127">
        <v>11288.5</v>
      </c>
      <c r="D272" s="98">
        <f t="shared" si="8"/>
        <v>5.1180604528004041</v>
      </c>
      <c r="E272" s="98">
        <f t="shared" si="9"/>
        <v>9.331539787378027</v>
      </c>
    </row>
    <row r="273" spans="1:5" s="28" customFormat="1" x14ac:dyDescent="0.3">
      <c r="A273" s="96">
        <v>20911</v>
      </c>
      <c r="B273" s="97">
        <v>169.36339874186649</v>
      </c>
      <c r="C273" s="127">
        <v>11268.1</v>
      </c>
      <c r="D273" s="98">
        <f t="shared" si="8"/>
        <v>5.132046694775144</v>
      </c>
      <c r="E273" s="98">
        <f t="shared" si="9"/>
        <v>9.3297310036462697</v>
      </c>
    </row>
    <row r="274" spans="1:5" s="28" customFormat="1" x14ac:dyDescent="0.3">
      <c r="A274" s="96">
        <v>20941</v>
      </c>
      <c r="B274" s="97">
        <v>171.1621930095497</v>
      </c>
      <c r="C274" s="127">
        <v>11296.2</v>
      </c>
      <c r="D274" s="98">
        <f t="shared" si="8"/>
        <v>5.14261160409536</v>
      </c>
      <c r="E274" s="98">
        <f t="shared" si="9"/>
        <v>9.3322216649587215</v>
      </c>
    </row>
    <row r="275" spans="1:5" s="28" customFormat="1" x14ac:dyDescent="0.3">
      <c r="A275" s="96">
        <v>20972</v>
      </c>
      <c r="B275" s="97">
        <v>170.8854554299061</v>
      </c>
      <c r="C275" s="127">
        <v>11386.7</v>
      </c>
      <c r="D275" s="98">
        <f t="shared" si="8"/>
        <v>5.1409934807649496</v>
      </c>
      <c r="E275" s="98">
        <f t="shared" si="9"/>
        <v>9.3402012866305792</v>
      </c>
    </row>
    <row r="276" spans="1:5" s="28" customFormat="1" x14ac:dyDescent="0.3">
      <c r="A276" s="96">
        <v>21002</v>
      </c>
      <c r="B276" s="97">
        <v>173.23772485687647</v>
      </c>
      <c r="C276" s="127">
        <v>11578.8</v>
      </c>
      <c r="D276" s="98">
        <f t="shared" si="8"/>
        <v>5.1546647833629162</v>
      </c>
      <c r="E276" s="98">
        <f t="shared" si="9"/>
        <v>9.3569311188143391</v>
      </c>
    </row>
    <row r="277" spans="1:5" s="28" customFormat="1" x14ac:dyDescent="0.3">
      <c r="A277" s="96">
        <v>21033</v>
      </c>
      <c r="B277" s="97">
        <v>176.14346944313397</v>
      </c>
      <c r="C277" s="127">
        <v>11669.2</v>
      </c>
      <c r="D277" s="98">
        <f t="shared" si="8"/>
        <v>5.1712988302602785</v>
      </c>
      <c r="E277" s="98">
        <f t="shared" si="9"/>
        <v>9.3647081710884859</v>
      </c>
    </row>
    <row r="278" spans="1:5" s="28" customFormat="1" x14ac:dyDescent="0.3">
      <c r="A278" s="96">
        <v>21064</v>
      </c>
      <c r="B278" s="97">
        <v>174.89815033473792</v>
      </c>
      <c r="C278" s="127">
        <v>11577.5</v>
      </c>
      <c r="D278" s="98">
        <f t="shared" si="8"/>
        <v>5.1642038064096747</v>
      </c>
      <c r="E278" s="98">
        <f t="shared" si="9"/>
        <v>9.3568188383549078</v>
      </c>
    </row>
    <row r="279" spans="1:5" s="28" customFormat="1" x14ac:dyDescent="0.3">
      <c r="A279" s="96">
        <v>21094</v>
      </c>
      <c r="B279" s="97">
        <v>175.03651912455967</v>
      </c>
      <c r="C279" s="127">
        <v>11679.4</v>
      </c>
      <c r="D279" s="98">
        <f t="shared" si="8"/>
        <v>5.1649946328644925</v>
      </c>
      <c r="E279" s="98">
        <f t="shared" si="9"/>
        <v>9.3655818851997275</v>
      </c>
    </row>
    <row r="280" spans="1:5" s="28" customFormat="1" x14ac:dyDescent="0.3">
      <c r="A280" s="96">
        <v>21125</v>
      </c>
      <c r="B280" s="97">
        <v>174.89815033473789</v>
      </c>
      <c r="C280" s="127">
        <v>11864.9</v>
      </c>
      <c r="D280" s="98">
        <f t="shared" si="8"/>
        <v>5.1642038064096747</v>
      </c>
      <c r="E280" s="98">
        <f t="shared" si="9"/>
        <v>9.3813397406843251</v>
      </c>
    </row>
    <row r="281" spans="1:5" s="28" customFormat="1" x14ac:dyDescent="0.3">
      <c r="A281" s="96">
        <v>21155</v>
      </c>
      <c r="B281" s="97">
        <v>175.17488791438146</v>
      </c>
      <c r="C281" s="127">
        <v>12493.4</v>
      </c>
      <c r="D281" s="98">
        <f t="shared" si="8"/>
        <v>5.1657848344069937</v>
      </c>
      <c r="E281" s="98">
        <f t="shared" si="9"/>
        <v>9.432955783849307</v>
      </c>
    </row>
    <row r="282" spans="1:5" s="28" customFormat="1" x14ac:dyDescent="0.3">
      <c r="A282" s="96">
        <v>21186</v>
      </c>
      <c r="B282" s="97">
        <v>177.38878855153004</v>
      </c>
      <c r="C282" s="127">
        <v>12209.3</v>
      </c>
      <c r="D282" s="98">
        <f t="shared" si="8"/>
        <v>5.1783438691834878</v>
      </c>
      <c r="E282" s="98">
        <f t="shared" si="9"/>
        <v>9.4099532354039894</v>
      </c>
    </row>
    <row r="283" spans="1:5" s="28" customFormat="1" x14ac:dyDescent="0.3">
      <c r="A283" s="96">
        <v>21217</v>
      </c>
      <c r="B283" s="97">
        <v>176.83531339224291</v>
      </c>
      <c r="C283" s="127">
        <v>12343.9</v>
      </c>
      <c r="D283" s="98">
        <f t="shared" si="8"/>
        <v>5.1752188666403525</v>
      </c>
      <c r="E283" s="98">
        <f t="shared" si="9"/>
        <v>9.4209172929084328</v>
      </c>
    </row>
    <row r="284" spans="1:5" s="28" customFormat="1" x14ac:dyDescent="0.3">
      <c r="A284" s="96">
        <v>21245</v>
      </c>
      <c r="B284" s="97">
        <v>177.94226371081717</v>
      </c>
      <c r="C284" s="127">
        <v>12123.1</v>
      </c>
      <c r="D284" s="98">
        <f t="shared" si="8"/>
        <v>5.181459136500437</v>
      </c>
      <c r="E284" s="98">
        <f t="shared" si="9"/>
        <v>9.4028680024958664</v>
      </c>
    </row>
    <row r="285" spans="1:5" s="28" customFormat="1" x14ac:dyDescent="0.3">
      <c r="A285" s="96">
        <v>21276</v>
      </c>
      <c r="B285" s="97">
        <v>179.74105797850044</v>
      </c>
      <c r="C285" s="127">
        <v>12097.8</v>
      </c>
      <c r="D285" s="98">
        <f t="shared" si="8"/>
        <v>5.1915172483734713</v>
      </c>
      <c r="E285" s="98">
        <f t="shared" si="9"/>
        <v>9.4007788968720849</v>
      </c>
    </row>
    <row r="286" spans="1:5" s="28" customFormat="1" x14ac:dyDescent="0.3">
      <c r="A286" s="96">
        <v>21306</v>
      </c>
      <c r="B286" s="97">
        <v>181.12474587671829</v>
      </c>
      <c r="C286" s="127">
        <v>12004.5</v>
      </c>
      <c r="D286" s="98">
        <f t="shared" si="8"/>
        <v>5.1991859976127719</v>
      </c>
      <c r="E286" s="98">
        <f t="shared" si="9"/>
        <v>9.3930368584752113</v>
      </c>
    </row>
    <row r="287" spans="1:5" s="28" customFormat="1" x14ac:dyDescent="0.3">
      <c r="A287" s="96">
        <v>21337</v>
      </c>
      <c r="B287" s="97">
        <v>180.70963950725292</v>
      </c>
      <c r="C287" s="127">
        <v>12112.6</v>
      </c>
      <c r="D287" s="98">
        <f t="shared" si="8"/>
        <v>5.196891541539248</v>
      </c>
      <c r="E287" s="98">
        <f t="shared" si="9"/>
        <v>9.4020015120988933</v>
      </c>
    </row>
    <row r="288" spans="1:5" s="28" customFormat="1" x14ac:dyDescent="0.3">
      <c r="A288" s="96">
        <v>21367</v>
      </c>
      <c r="B288" s="97">
        <v>180.2945331377876</v>
      </c>
      <c r="C288" s="127">
        <v>12241</v>
      </c>
      <c r="D288" s="98">
        <f t="shared" si="8"/>
        <v>5.1945918088277176</v>
      </c>
      <c r="E288" s="98">
        <f t="shared" si="9"/>
        <v>9.4125462520755132</v>
      </c>
    </row>
    <row r="289" spans="1:5" s="28" customFormat="1" x14ac:dyDescent="0.3">
      <c r="A289" s="96">
        <v>21398</v>
      </c>
      <c r="B289" s="97">
        <v>179.46432039885684</v>
      </c>
      <c r="C289" s="127">
        <v>12317.8</v>
      </c>
      <c r="D289" s="98">
        <f t="shared" si="8"/>
        <v>5.1899764160193156</v>
      </c>
      <c r="E289" s="98">
        <f t="shared" si="9"/>
        <v>9.4188006497131642</v>
      </c>
    </row>
    <row r="290" spans="1:5" s="28" customFormat="1" x14ac:dyDescent="0.3">
      <c r="A290" s="96">
        <v>21429</v>
      </c>
      <c r="B290" s="97">
        <v>176.97368218206472</v>
      </c>
      <c r="C290" s="127">
        <v>12274.1</v>
      </c>
      <c r="D290" s="98">
        <f t="shared" si="8"/>
        <v>5.1760010332817146</v>
      </c>
      <c r="E290" s="98">
        <f t="shared" si="9"/>
        <v>9.4152466302190962</v>
      </c>
    </row>
    <row r="291" spans="1:5" s="28" customFormat="1" x14ac:dyDescent="0.3">
      <c r="A291" s="96">
        <v>21459</v>
      </c>
      <c r="B291" s="97">
        <v>178.35737008028258</v>
      </c>
      <c r="C291" s="127">
        <v>12452.4</v>
      </c>
      <c r="D291" s="98">
        <f t="shared" si="8"/>
        <v>5.1837892346420595</v>
      </c>
      <c r="E291" s="98">
        <f t="shared" si="9"/>
        <v>9.429668654399233</v>
      </c>
    </row>
    <row r="292" spans="1:5" s="28" customFormat="1" x14ac:dyDescent="0.3">
      <c r="A292" s="96">
        <v>21490</v>
      </c>
      <c r="B292" s="97">
        <v>180.70963950725292</v>
      </c>
      <c r="C292" s="127">
        <v>12685.3</v>
      </c>
      <c r="D292" s="98">
        <f t="shared" si="8"/>
        <v>5.196891541539248</v>
      </c>
      <c r="E292" s="98">
        <f t="shared" si="9"/>
        <v>9.4481991217340173</v>
      </c>
    </row>
    <row r="293" spans="1:5" s="28" customFormat="1" x14ac:dyDescent="0.3">
      <c r="A293" s="96">
        <v>21520</v>
      </c>
      <c r="B293" s="97">
        <v>181.53985224618361</v>
      </c>
      <c r="C293" s="127">
        <v>13386.4</v>
      </c>
      <c r="D293" s="98">
        <f t="shared" si="8"/>
        <v>5.2014752012069065</v>
      </c>
      <c r="E293" s="98">
        <f t="shared" si="9"/>
        <v>9.5019945451803647</v>
      </c>
    </row>
    <row r="294" spans="1:5" s="28" customFormat="1" x14ac:dyDescent="0.3">
      <c r="A294" s="96">
        <v>21551</v>
      </c>
      <c r="B294" s="97">
        <v>181.81658982582721</v>
      </c>
      <c r="C294" s="127">
        <v>13127.5</v>
      </c>
      <c r="D294" s="98">
        <f t="shared" si="8"/>
        <v>5.202998430747428</v>
      </c>
      <c r="E294" s="98">
        <f t="shared" si="9"/>
        <v>9.4824645455120145</v>
      </c>
    </row>
    <row r="295" spans="1:5" s="28" customFormat="1" x14ac:dyDescent="0.3">
      <c r="A295" s="96">
        <v>21582</v>
      </c>
      <c r="B295" s="97">
        <v>181.67822103600543</v>
      </c>
      <c r="C295" s="127">
        <v>13174.6</v>
      </c>
      <c r="D295" s="98">
        <f t="shared" si="8"/>
        <v>5.2022371060056685</v>
      </c>
      <c r="E295" s="98">
        <f t="shared" si="9"/>
        <v>9.4860460124173631</v>
      </c>
    </row>
    <row r="296" spans="1:5" s="28" customFormat="1" x14ac:dyDescent="0.3">
      <c r="A296" s="96">
        <v>21610</v>
      </c>
      <c r="B296" s="97">
        <v>182.64680256475793</v>
      </c>
      <c r="C296" s="127">
        <v>13392.8</v>
      </c>
      <c r="D296" s="98">
        <f t="shared" si="8"/>
        <v>5.207554247283289</v>
      </c>
      <c r="E296" s="98">
        <f t="shared" si="9"/>
        <v>9.5024725281015758</v>
      </c>
    </row>
    <row r="297" spans="1:5" s="28" customFormat="1" x14ac:dyDescent="0.3">
      <c r="A297" s="96">
        <v>21641</v>
      </c>
      <c r="B297" s="97">
        <v>182.64680256475793</v>
      </c>
      <c r="C297" s="127">
        <v>13495.7</v>
      </c>
      <c r="D297" s="98">
        <f t="shared" si="8"/>
        <v>5.207554247283289</v>
      </c>
      <c r="E297" s="98">
        <f t="shared" si="9"/>
        <v>9.5101263951702055</v>
      </c>
    </row>
    <row r="298" spans="1:5" s="28" customFormat="1" x14ac:dyDescent="0.3">
      <c r="A298" s="96">
        <v>21671</v>
      </c>
      <c r="B298" s="97">
        <v>180.98637708689651</v>
      </c>
      <c r="C298" s="127">
        <v>13525.4</v>
      </c>
      <c r="D298" s="98">
        <f t="shared" si="8"/>
        <v>5.1984217637200159</v>
      </c>
      <c r="E298" s="98">
        <f t="shared" si="9"/>
        <v>9.5123246781387216</v>
      </c>
    </row>
    <row r="299" spans="1:5" s="28" customFormat="1" x14ac:dyDescent="0.3">
      <c r="A299" s="96">
        <v>21702</v>
      </c>
      <c r="B299" s="97">
        <v>181.12474587671829</v>
      </c>
      <c r="C299" s="127">
        <v>13721.3</v>
      </c>
      <c r="D299" s="98">
        <f t="shared" si="8"/>
        <v>5.1991859976127719</v>
      </c>
      <c r="E299" s="98">
        <f t="shared" si="9"/>
        <v>9.5267046489777609</v>
      </c>
    </row>
    <row r="300" spans="1:5" s="28" customFormat="1" x14ac:dyDescent="0.3">
      <c r="A300" s="96">
        <v>21732</v>
      </c>
      <c r="B300" s="97">
        <v>180.98637708689651</v>
      </c>
      <c r="C300" s="127">
        <v>13897.6</v>
      </c>
      <c r="D300" s="98">
        <f t="shared" si="8"/>
        <v>5.1984217637200159</v>
      </c>
      <c r="E300" s="98">
        <f t="shared" si="9"/>
        <v>9.5394714423405027</v>
      </c>
    </row>
    <row r="301" spans="1:5" s="28" customFormat="1" x14ac:dyDescent="0.3">
      <c r="A301" s="96">
        <v>21763</v>
      </c>
      <c r="B301" s="97">
        <v>181.53985224618364</v>
      </c>
      <c r="C301" s="127">
        <v>14140.4</v>
      </c>
      <c r="D301" s="98">
        <f t="shared" si="8"/>
        <v>5.2014752012069065</v>
      </c>
      <c r="E301" s="98">
        <f t="shared" si="9"/>
        <v>9.5567912275935907</v>
      </c>
    </row>
    <row r="302" spans="1:5" s="28" customFormat="1" x14ac:dyDescent="0.3">
      <c r="A302" s="96">
        <v>21794</v>
      </c>
      <c r="B302" s="97">
        <v>178.63410765992614</v>
      </c>
      <c r="C302" s="127">
        <v>13986.9</v>
      </c>
      <c r="D302" s="98">
        <f t="shared" si="8"/>
        <v>5.185339622549515</v>
      </c>
      <c r="E302" s="98">
        <f t="shared" si="9"/>
        <v>9.5458764562577851</v>
      </c>
    </row>
    <row r="303" spans="1:5" s="28" customFormat="1" x14ac:dyDescent="0.3">
      <c r="A303" s="96">
        <v>21824</v>
      </c>
      <c r="B303" s="97">
        <v>180.15616434796576</v>
      </c>
      <c r="C303" s="127">
        <v>14098.1</v>
      </c>
      <c r="D303" s="98">
        <f t="shared" si="8"/>
        <v>5.1938240544713867</v>
      </c>
      <c r="E303" s="98">
        <f t="shared" si="9"/>
        <v>9.5537953155133746</v>
      </c>
    </row>
    <row r="304" spans="1:5" s="28" customFormat="1" x14ac:dyDescent="0.3">
      <c r="A304" s="96">
        <v>21855</v>
      </c>
      <c r="B304" s="97">
        <v>181.53985224618361</v>
      </c>
      <c r="C304" s="127">
        <v>14589</v>
      </c>
      <c r="D304" s="98">
        <f t="shared" si="8"/>
        <v>5.2014752012069065</v>
      </c>
      <c r="E304" s="98">
        <f t="shared" si="9"/>
        <v>9.5880230990718953</v>
      </c>
    </row>
    <row r="305" spans="1:5" s="28" customFormat="1" x14ac:dyDescent="0.3">
      <c r="A305" s="96">
        <v>21885</v>
      </c>
      <c r="B305" s="97">
        <v>182.09332740547077</v>
      </c>
      <c r="C305" s="127">
        <v>15434.3</v>
      </c>
      <c r="D305" s="98">
        <f t="shared" si="8"/>
        <v>5.2045193435881343</v>
      </c>
      <c r="E305" s="98">
        <f t="shared" si="9"/>
        <v>9.6443475844339268</v>
      </c>
    </row>
    <row r="306" spans="1:5" s="28" customFormat="1" x14ac:dyDescent="0.3">
      <c r="A306" s="96">
        <v>21916</v>
      </c>
      <c r="B306" s="97">
        <v>183.33864651386685</v>
      </c>
      <c r="C306" s="127">
        <v>15072</v>
      </c>
      <c r="D306" s="98">
        <f t="shared" si="8"/>
        <v>5.2113349701231941</v>
      </c>
      <c r="E306" s="98">
        <f t="shared" si="9"/>
        <v>9.6205939968161438</v>
      </c>
    </row>
    <row r="307" spans="1:5" s="28" customFormat="1" x14ac:dyDescent="0.3">
      <c r="A307" s="96">
        <v>21947</v>
      </c>
      <c r="B307" s="97">
        <v>183.4770153036886</v>
      </c>
      <c r="C307" s="127">
        <v>15198.5</v>
      </c>
      <c r="D307" s="98">
        <f t="shared" si="8"/>
        <v>5.2120894024486795</v>
      </c>
      <c r="E307" s="98">
        <f t="shared" si="9"/>
        <v>9.6289520177542336</v>
      </c>
    </row>
    <row r="308" spans="1:5" s="28" customFormat="1" x14ac:dyDescent="0.3">
      <c r="A308" s="96">
        <v>21976</v>
      </c>
      <c r="B308" s="97">
        <v>187.9048165779858</v>
      </c>
      <c r="C308" s="127">
        <v>15002.9</v>
      </c>
      <c r="D308" s="98">
        <f t="shared" si="8"/>
        <v>5.2359355398215133</v>
      </c>
      <c r="E308" s="98">
        <f t="shared" si="9"/>
        <v>9.6159987947311993</v>
      </c>
    </row>
    <row r="309" spans="1:5" s="28" customFormat="1" x14ac:dyDescent="0.3">
      <c r="A309" s="96">
        <v>22007</v>
      </c>
      <c r="B309" s="97">
        <v>191.7791426929958</v>
      </c>
      <c r="C309" s="127">
        <v>15237.9</v>
      </c>
      <c r="D309" s="98">
        <f t="shared" si="8"/>
        <v>5.2563444114527202</v>
      </c>
      <c r="E309" s="98">
        <f t="shared" si="9"/>
        <v>9.6315410244704047</v>
      </c>
    </row>
    <row r="310" spans="1:5" s="28" customFormat="1" x14ac:dyDescent="0.3">
      <c r="A310" s="96">
        <v>22037</v>
      </c>
      <c r="B310" s="97">
        <v>191.08729874388686</v>
      </c>
      <c r="C310" s="127">
        <v>15312.9</v>
      </c>
      <c r="D310" s="98">
        <f t="shared" si="8"/>
        <v>5.2527303851121641</v>
      </c>
      <c r="E310" s="98">
        <f t="shared" si="9"/>
        <v>9.6364508893948777</v>
      </c>
    </row>
    <row r="311" spans="1:5" s="28" customFormat="1" x14ac:dyDescent="0.3">
      <c r="A311" s="96">
        <v>22068</v>
      </c>
      <c r="B311" s="97">
        <v>190.94892995406508</v>
      </c>
      <c r="C311" s="127">
        <v>15301.1</v>
      </c>
      <c r="D311" s="98">
        <f t="shared" si="8"/>
        <v>5.2520060098541226</v>
      </c>
      <c r="E311" s="98">
        <f t="shared" si="9"/>
        <v>9.6356800002210115</v>
      </c>
    </row>
    <row r="312" spans="1:5" s="28" customFormat="1" x14ac:dyDescent="0.3">
      <c r="A312" s="96">
        <v>22098</v>
      </c>
      <c r="B312" s="97">
        <v>192.33261785228294</v>
      </c>
      <c r="C312" s="127">
        <v>15349.9</v>
      </c>
      <c r="D312" s="98">
        <f t="shared" si="8"/>
        <v>5.259226257827609</v>
      </c>
      <c r="E312" s="98">
        <f t="shared" si="9"/>
        <v>9.6388642383361418</v>
      </c>
    </row>
    <row r="313" spans="1:5" s="28" customFormat="1" x14ac:dyDescent="0.3">
      <c r="A313" s="96">
        <v>22129</v>
      </c>
      <c r="B313" s="97">
        <v>193.02446180139185</v>
      </c>
      <c r="C313" s="127">
        <v>15602.9</v>
      </c>
      <c r="D313" s="98">
        <f t="shared" si="8"/>
        <v>5.2628169259583375</v>
      </c>
      <c r="E313" s="98">
        <f t="shared" si="9"/>
        <v>9.6552120733967381</v>
      </c>
    </row>
    <row r="314" spans="1:5" s="28" customFormat="1" x14ac:dyDescent="0.3">
      <c r="A314" s="96">
        <v>22160</v>
      </c>
      <c r="B314" s="97">
        <v>193.99304333014436</v>
      </c>
      <c r="C314" s="127">
        <v>15658.3</v>
      </c>
      <c r="D314" s="98">
        <f t="shared" si="8"/>
        <v>5.2678222992974071</v>
      </c>
      <c r="E314" s="98">
        <f t="shared" si="9"/>
        <v>9.6587564068193803</v>
      </c>
    </row>
    <row r="315" spans="1:5" s="28" customFormat="1" x14ac:dyDescent="0.3">
      <c r="A315" s="96">
        <v>22190</v>
      </c>
      <c r="B315" s="97">
        <v>191.77914269299578</v>
      </c>
      <c r="C315" s="127">
        <v>15753.3</v>
      </c>
      <c r="D315" s="98">
        <f t="shared" si="8"/>
        <v>5.2563444114527202</v>
      </c>
      <c r="E315" s="98">
        <f t="shared" si="9"/>
        <v>9.6648051461162545</v>
      </c>
    </row>
    <row r="316" spans="1:5" s="28" customFormat="1" x14ac:dyDescent="0.3">
      <c r="A316" s="96">
        <v>22221</v>
      </c>
      <c r="B316" s="97">
        <v>191.08729874388683</v>
      </c>
      <c r="C316" s="127">
        <v>16073.4</v>
      </c>
      <c r="D316" s="98">
        <f t="shared" si="8"/>
        <v>5.2527303851121641</v>
      </c>
      <c r="E316" s="98">
        <f t="shared" si="9"/>
        <v>9.6849210107150245</v>
      </c>
    </row>
    <row r="317" spans="1:5" s="28" customFormat="1" x14ac:dyDescent="0.3">
      <c r="A317" s="96">
        <v>22251</v>
      </c>
      <c r="B317" s="97">
        <v>191.91751148281753</v>
      </c>
      <c r="C317" s="127">
        <v>16888.900000000001</v>
      </c>
      <c r="D317" s="98">
        <f t="shared" si="8"/>
        <v>5.2570656520177028</v>
      </c>
      <c r="E317" s="98">
        <f t="shared" si="9"/>
        <v>9.7344118803867143</v>
      </c>
    </row>
    <row r="318" spans="1:5" s="28" customFormat="1" x14ac:dyDescent="0.3">
      <c r="A318" s="96">
        <v>22282</v>
      </c>
      <c r="B318" s="97">
        <v>192.47098664210466</v>
      </c>
      <c r="C318" s="127">
        <v>16483.8</v>
      </c>
      <c r="D318" s="98">
        <f t="shared" si="8"/>
        <v>5.2599454236263146</v>
      </c>
      <c r="E318" s="98">
        <f t="shared" si="9"/>
        <v>9.7101333594076706</v>
      </c>
    </row>
    <row r="319" spans="1:5" s="28" customFormat="1" x14ac:dyDescent="0.3">
      <c r="A319" s="96">
        <v>22313</v>
      </c>
      <c r="B319" s="97">
        <v>192.1942490624611</v>
      </c>
      <c r="C319" s="127">
        <v>16511.5</v>
      </c>
      <c r="D319" s="98">
        <f t="shared" si="8"/>
        <v>5.2585065744572157</v>
      </c>
      <c r="E319" s="98">
        <f t="shared" si="9"/>
        <v>9.7118123868150583</v>
      </c>
    </row>
    <row r="320" spans="1:5" s="28" customFormat="1" x14ac:dyDescent="0.3">
      <c r="A320" s="96">
        <v>22341</v>
      </c>
      <c r="B320" s="97">
        <v>191.77914269299572</v>
      </c>
      <c r="C320" s="127">
        <v>16477</v>
      </c>
      <c r="D320" s="98">
        <f t="shared" si="8"/>
        <v>5.2563444114527202</v>
      </c>
      <c r="E320" s="98">
        <f t="shared" si="9"/>
        <v>9.7097207480574319</v>
      </c>
    </row>
    <row r="321" spans="1:5" s="28" customFormat="1" x14ac:dyDescent="0.3">
      <c r="A321" s="96">
        <v>22372</v>
      </c>
      <c r="B321" s="97">
        <v>193.02446180139179</v>
      </c>
      <c r="C321" s="127">
        <v>16544.400000000001</v>
      </c>
      <c r="D321" s="98">
        <f t="shared" si="8"/>
        <v>5.2628169259583375</v>
      </c>
      <c r="E321" s="98">
        <f t="shared" si="9"/>
        <v>9.7138029549655833</v>
      </c>
    </row>
    <row r="322" spans="1:5" s="28" customFormat="1" x14ac:dyDescent="0.3">
      <c r="A322" s="96">
        <v>22402</v>
      </c>
      <c r="B322" s="97">
        <v>193.02446180139179</v>
      </c>
      <c r="C322" s="127">
        <v>16119.6</v>
      </c>
      <c r="D322" s="98">
        <f t="shared" si="8"/>
        <v>5.2628169259583375</v>
      </c>
      <c r="E322" s="98">
        <f t="shared" si="9"/>
        <v>9.6877912018569674</v>
      </c>
    </row>
    <row r="323" spans="1:5" s="28" customFormat="1" x14ac:dyDescent="0.3">
      <c r="A323" s="96">
        <v>22433</v>
      </c>
      <c r="B323" s="97">
        <v>193.16283059121358</v>
      </c>
      <c r="C323" s="127">
        <v>16166.7</v>
      </c>
      <c r="D323" s="98">
        <f t="shared" si="8"/>
        <v>5.2635335150251894</v>
      </c>
      <c r="E323" s="98">
        <f t="shared" si="9"/>
        <v>9.6907088501110099</v>
      </c>
    </row>
    <row r="324" spans="1:5" s="28" customFormat="1" x14ac:dyDescent="0.3">
      <c r="A324" s="96">
        <v>22463</v>
      </c>
      <c r="B324" s="97">
        <v>192.60935543192645</v>
      </c>
      <c r="C324" s="127">
        <v>16171.7</v>
      </c>
      <c r="D324" s="98">
        <f t="shared" si="8"/>
        <v>5.2606640725972369</v>
      </c>
      <c r="E324" s="98">
        <f t="shared" si="9"/>
        <v>9.6910180800073462</v>
      </c>
    </row>
    <row r="325" spans="1:5" s="28" customFormat="1" x14ac:dyDescent="0.3">
      <c r="A325" s="96">
        <v>22494</v>
      </c>
      <c r="B325" s="97">
        <v>191.22566753370859</v>
      </c>
      <c r="C325" s="127">
        <v>16334.6</v>
      </c>
      <c r="D325" s="98">
        <f t="shared" si="8"/>
        <v>5.2534542360304863</v>
      </c>
      <c r="E325" s="98">
        <f t="shared" si="9"/>
        <v>9.7010408364381373</v>
      </c>
    </row>
    <row r="326" spans="1:5" s="28" customFormat="1" x14ac:dyDescent="0.3">
      <c r="A326" s="96">
        <v>22525</v>
      </c>
      <c r="B326" s="97">
        <v>190.67219237442146</v>
      </c>
      <c r="C326" s="127">
        <v>16278.2</v>
      </c>
      <c r="D326" s="98">
        <f t="shared" ref="D326:D389" si="10">LN(B326)</f>
        <v>5.2505556832764757</v>
      </c>
      <c r="E326" s="98">
        <f t="shared" ref="E326:E389" si="11">LN(C326)</f>
        <v>9.6975820683331939</v>
      </c>
    </row>
    <row r="327" spans="1:5" s="28" customFormat="1" x14ac:dyDescent="0.3">
      <c r="A327" s="96">
        <v>22555</v>
      </c>
      <c r="B327" s="97">
        <v>190.81056116424321</v>
      </c>
      <c r="C327" s="127">
        <v>16491.599999999999</v>
      </c>
      <c r="D327" s="98">
        <f t="shared" si="10"/>
        <v>5.2512811094961735</v>
      </c>
      <c r="E327" s="98">
        <f t="shared" si="11"/>
        <v>9.7106064393488065</v>
      </c>
    </row>
    <row r="328" spans="1:5" s="28" customFormat="1" x14ac:dyDescent="0.3">
      <c r="A328" s="96">
        <v>22586</v>
      </c>
      <c r="B328" s="97">
        <v>191.77914269299569</v>
      </c>
      <c r="C328" s="127">
        <v>16846.900000000001</v>
      </c>
      <c r="D328" s="98">
        <f t="shared" si="10"/>
        <v>5.2563444114527202</v>
      </c>
      <c r="E328" s="98">
        <f t="shared" si="11"/>
        <v>9.7319219425936723</v>
      </c>
    </row>
    <row r="329" spans="1:5" s="28" customFormat="1" x14ac:dyDescent="0.3">
      <c r="A329" s="96">
        <v>22616</v>
      </c>
      <c r="B329" s="97">
        <v>191.91751148281747</v>
      </c>
      <c r="C329" s="127">
        <v>18007.599999999999</v>
      </c>
      <c r="D329" s="98">
        <f t="shared" si="10"/>
        <v>5.2570656520177028</v>
      </c>
      <c r="E329" s="98">
        <f t="shared" si="11"/>
        <v>9.7985491699898031</v>
      </c>
    </row>
    <row r="330" spans="1:5" s="28" customFormat="1" x14ac:dyDescent="0.3">
      <c r="A330" s="96">
        <v>22647</v>
      </c>
      <c r="B330" s="97">
        <v>191.22566753370853</v>
      </c>
      <c r="C330" s="127">
        <v>17620</v>
      </c>
      <c r="D330" s="98">
        <f t="shared" si="10"/>
        <v>5.2534542360304863</v>
      </c>
      <c r="E330" s="98">
        <f t="shared" si="11"/>
        <v>9.7767898994901703</v>
      </c>
    </row>
    <row r="331" spans="1:5" s="28" customFormat="1" x14ac:dyDescent="0.3">
      <c r="A331" s="96">
        <v>22678</v>
      </c>
      <c r="B331" s="97">
        <v>192.33261785228285</v>
      </c>
      <c r="C331" s="127">
        <v>17416.5</v>
      </c>
      <c r="D331" s="98">
        <f t="shared" si="10"/>
        <v>5.259226257827609</v>
      </c>
      <c r="E331" s="98">
        <f t="shared" si="11"/>
        <v>9.76517331173517</v>
      </c>
    </row>
    <row r="332" spans="1:5" s="28" customFormat="1" x14ac:dyDescent="0.3">
      <c r="A332" s="96">
        <v>22706</v>
      </c>
      <c r="B332" s="97">
        <v>193.99304333014425</v>
      </c>
      <c r="C332" s="127">
        <v>17302.400000000001</v>
      </c>
      <c r="D332" s="98">
        <f t="shared" si="10"/>
        <v>5.2678222992974062</v>
      </c>
      <c r="E332" s="98">
        <f t="shared" si="11"/>
        <v>9.7586004991876862</v>
      </c>
    </row>
    <row r="333" spans="1:5" s="28" customFormat="1" x14ac:dyDescent="0.3">
      <c r="A333" s="96">
        <v>22737</v>
      </c>
      <c r="B333" s="97">
        <v>195.51510001818394</v>
      </c>
      <c r="C333" s="127">
        <v>17317.400000000001</v>
      </c>
      <c r="D333" s="98">
        <f t="shared" si="10"/>
        <v>5.2756376143873993</v>
      </c>
      <c r="E333" s="98">
        <f t="shared" si="11"/>
        <v>9.7594670553745289</v>
      </c>
    </row>
    <row r="334" spans="1:5" s="28" customFormat="1" x14ac:dyDescent="0.3">
      <c r="A334" s="96">
        <v>22767</v>
      </c>
      <c r="B334" s="97">
        <v>195.23836243854035</v>
      </c>
      <c r="C334" s="127">
        <v>17099.7</v>
      </c>
      <c r="D334" s="98">
        <f t="shared" si="10"/>
        <v>5.2742211835556851</v>
      </c>
      <c r="E334" s="98">
        <f t="shared" si="11"/>
        <v>9.746816198477207</v>
      </c>
    </row>
    <row r="335" spans="1:5" s="28" customFormat="1" x14ac:dyDescent="0.3">
      <c r="A335" s="96">
        <v>22798</v>
      </c>
      <c r="B335" s="97">
        <v>195.51510001818394</v>
      </c>
      <c r="C335" s="127">
        <v>17389.900000000001</v>
      </c>
      <c r="D335" s="98">
        <f t="shared" si="10"/>
        <v>5.2756376143873993</v>
      </c>
      <c r="E335" s="98">
        <f t="shared" si="11"/>
        <v>9.7636448569005125</v>
      </c>
    </row>
    <row r="336" spans="1:5" s="28" customFormat="1" x14ac:dyDescent="0.3">
      <c r="A336" s="96">
        <v>22828</v>
      </c>
      <c r="B336" s="97">
        <v>196.62205033675821</v>
      </c>
      <c r="C336" s="127">
        <v>17608</v>
      </c>
      <c r="D336" s="98">
        <f t="shared" si="10"/>
        <v>5.2812833597999722</v>
      </c>
      <c r="E336" s="98">
        <f t="shared" si="11"/>
        <v>9.7761086232062979</v>
      </c>
    </row>
    <row r="337" spans="1:5" s="28" customFormat="1" x14ac:dyDescent="0.3">
      <c r="A337" s="96">
        <v>22859</v>
      </c>
      <c r="B337" s="97">
        <v>197.03715670622358</v>
      </c>
      <c r="C337" s="127">
        <v>17807.7</v>
      </c>
      <c r="D337" s="98">
        <f t="shared" si="10"/>
        <v>5.2833923236747928</v>
      </c>
      <c r="E337" s="98">
        <f t="shared" si="11"/>
        <v>9.787386227012238</v>
      </c>
    </row>
    <row r="338" spans="1:5" s="28" customFormat="1" x14ac:dyDescent="0.3">
      <c r="A338" s="96">
        <v>22890</v>
      </c>
      <c r="B338" s="97">
        <v>198.00573823497606</v>
      </c>
      <c r="C338" s="127">
        <v>17765.2</v>
      </c>
      <c r="D338" s="98">
        <f t="shared" si="10"/>
        <v>5.2882960112593222</v>
      </c>
      <c r="E338" s="98">
        <f t="shared" si="11"/>
        <v>9.7849967664835091</v>
      </c>
    </row>
    <row r="339" spans="1:5" s="28" customFormat="1" x14ac:dyDescent="0.3">
      <c r="A339" s="96">
        <v>22920</v>
      </c>
      <c r="B339" s="97">
        <v>197.17552549604537</v>
      </c>
      <c r="C339" s="127">
        <v>18142.8</v>
      </c>
      <c r="D339" s="98">
        <f t="shared" si="10"/>
        <v>5.284094324405622</v>
      </c>
      <c r="E339" s="98">
        <f t="shared" si="11"/>
        <v>9.8060290667741565</v>
      </c>
    </row>
    <row r="340" spans="1:5" s="28" customFormat="1" x14ac:dyDescent="0.3">
      <c r="A340" s="96">
        <v>22951</v>
      </c>
      <c r="B340" s="97">
        <v>197.17552549604537</v>
      </c>
      <c r="C340" s="127">
        <v>18578.599999999999</v>
      </c>
      <c r="D340" s="98">
        <f t="shared" si="10"/>
        <v>5.284094324405622</v>
      </c>
      <c r="E340" s="98">
        <f t="shared" si="11"/>
        <v>9.8297656596903522</v>
      </c>
    </row>
    <row r="341" spans="1:5" s="28" customFormat="1" x14ac:dyDescent="0.3">
      <c r="A341" s="96">
        <v>22981</v>
      </c>
      <c r="B341" s="97">
        <v>196.34531275711467</v>
      </c>
      <c r="C341" s="127">
        <v>20274.400000000001</v>
      </c>
      <c r="D341" s="98">
        <f t="shared" si="10"/>
        <v>5.2798749088629142</v>
      </c>
      <c r="E341" s="98">
        <f t="shared" si="11"/>
        <v>9.9171142854507845</v>
      </c>
    </row>
    <row r="342" spans="1:5" s="28" customFormat="1" x14ac:dyDescent="0.3">
      <c r="A342" s="96">
        <v>23012</v>
      </c>
      <c r="B342" s="97">
        <v>195.93020638764929</v>
      </c>
      <c r="C342" s="127">
        <v>19673.400000000001</v>
      </c>
      <c r="D342" s="98">
        <f t="shared" si="10"/>
        <v>5.2777585059565366</v>
      </c>
      <c r="E342" s="98">
        <f t="shared" si="11"/>
        <v>9.8870227485048812</v>
      </c>
    </row>
    <row r="343" spans="1:5" s="28" customFormat="1" x14ac:dyDescent="0.3">
      <c r="A343" s="96">
        <v>23043</v>
      </c>
      <c r="B343" s="97">
        <v>196.76041912658002</v>
      </c>
      <c r="C343" s="127">
        <v>19697.5</v>
      </c>
      <c r="D343" s="98">
        <f t="shared" si="10"/>
        <v>5.2819868420660576</v>
      </c>
      <c r="E343" s="98">
        <f t="shared" si="11"/>
        <v>9.8882470031198437</v>
      </c>
    </row>
    <row r="344" spans="1:5" s="28" customFormat="1" x14ac:dyDescent="0.3">
      <c r="A344" s="96">
        <v>23071</v>
      </c>
      <c r="B344" s="97">
        <v>196.76041912658002</v>
      </c>
      <c r="C344" s="127">
        <v>19673.2</v>
      </c>
      <c r="D344" s="98">
        <f t="shared" si="10"/>
        <v>5.2819868420660576</v>
      </c>
      <c r="E344" s="98">
        <f t="shared" si="11"/>
        <v>9.8870125824422495</v>
      </c>
    </row>
    <row r="345" spans="1:5" s="28" customFormat="1" x14ac:dyDescent="0.3">
      <c r="A345" s="96">
        <v>23102</v>
      </c>
      <c r="B345" s="97">
        <v>197.03715670622361</v>
      </c>
      <c r="C345" s="127">
        <v>19585.3</v>
      </c>
      <c r="D345" s="98">
        <f t="shared" si="10"/>
        <v>5.2833923236747928</v>
      </c>
      <c r="E345" s="98">
        <f t="shared" si="11"/>
        <v>9.882534563827905</v>
      </c>
    </row>
    <row r="346" spans="1:5" s="28" customFormat="1" x14ac:dyDescent="0.3">
      <c r="A346" s="96">
        <v>23132</v>
      </c>
      <c r="B346" s="97">
        <v>197.59063186551077</v>
      </c>
      <c r="C346" s="127">
        <v>19613.400000000001</v>
      </c>
      <c r="D346" s="98">
        <f t="shared" si="10"/>
        <v>5.2861973746024011</v>
      </c>
      <c r="E346" s="98">
        <f t="shared" si="11"/>
        <v>9.8839682850897539</v>
      </c>
    </row>
    <row r="347" spans="1:5" s="28" customFormat="1" x14ac:dyDescent="0.3">
      <c r="A347" s="96">
        <v>23163</v>
      </c>
      <c r="B347" s="97">
        <v>196.76041912658002</v>
      </c>
      <c r="C347" s="127">
        <v>19885.099999999999</v>
      </c>
      <c r="D347" s="98">
        <f t="shared" si="10"/>
        <v>5.2819868420660576</v>
      </c>
      <c r="E347" s="98">
        <f t="shared" si="11"/>
        <v>9.8977259865454137</v>
      </c>
    </row>
    <row r="348" spans="1:5" s="28" customFormat="1" x14ac:dyDescent="0.3">
      <c r="A348" s="96">
        <v>23193</v>
      </c>
      <c r="B348" s="97">
        <v>197.31389428586718</v>
      </c>
      <c r="C348" s="127">
        <v>19994.599999999999</v>
      </c>
      <c r="D348" s="98">
        <f t="shared" si="10"/>
        <v>5.2847958326771129</v>
      </c>
      <c r="E348" s="98">
        <f t="shared" si="11"/>
        <v>9.9032175160795664</v>
      </c>
    </row>
    <row r="349" spans="1:5" s="28" customFormat="1" x14ac:dyDescent="0.3">
      <c r="A349" s="96">
        <v>23224</v>
      </c>
      <c r="B349" s="97">
        <v>196.62205033675826</v>
      </c>
      <c r="C349" s="127">
        <v>20296.400000000001</v>
      </c>
      <c r="D349" s="98">
        <f t="shared" si="10"/>
        <v>5.2812833597999722</v>
      </c>
      <c r="E349" s="98">
        <f t="shared" si="11"/>
        <v>9.9181988094018205</v>
      </c>
    </row>
    <row r="350" spans="1:5" s="28" customFormat="1" x14ac:dyDescent="0.3">
      <c r="A350" s="96">
        <v>23255</v>
      </c>
      <c r="B350" s="97">
        <v>196.48368154693648</v>
      </c>
      <c r="C350" s="127">
        <v>20424.900000000001</v>
      </c>
      <c r="D350" s="98">
        <f t="shared" si="10"/>
        <v>5.2805793822981784</v>
      </c>
      <c r="E350" s="98">
        <f t="shared" si="11"/>
        <v>9.9245100237553867</v>
      </c>
    </row>
    <row r="351" spans="1:5" s="28" customFormat="1" x14ac:dyDescent="0.3">
      <c r="A351" s="96">
        <v>23285</v>
      </c>
      <c r="B351" s="97">
        <v>195.79183759782754</v>
      </c>
      <c r="C351" s="127">
        <v>20978.1</v>
      </c>
      <c r="D351" s="98">
        <f t="shared" si="10"/>
        <v>5.2770520417802098</v>
      </c>
      <c r="E351" s="98">
        <f t="shared" si="11"/>
        <v>9.9512343154088434</v>
      </c>
    </row>
    <row r="352" spans="1:5" s="28" customFormat="1" x14ac:dyDescent="0.3">
      <c r="A352" s="96">
        <v>23316</v>
      </c>
      <c r="B352" s="97">
        <v>195.65346880800575</v>
      </c>
      <c r="C352" s="127">
        <v>21645.9</v>
      </c>
      <c r="D352" s="98">
        <f t="shared" si="10"/>
        <v>5.2763450781593892</v>
      </c>
      <c r="E352" s="98">
        <f t="shared" si="11"/>
        <v>9.9825713390532353</v>
      </c>
    </row>
    <row r="353" spans="1:5" s="28" customFormat="1" x14ac:dyDescent="0.3">
      <c r="A353" s="96">
        <v>23346</v>
      </c>
      <c r="B353" s="97">
        <v>197.03715670622361</v>
      </c>
      <c r="C353" s="127">
        <v>23680.2</v>
      </c>
      <c r="D353" s="98">
        <f t="shared" si="10"/>
        <v>5.2833923236747928</v>
      </c>
      <c r="E353" s="98">
        <f t="shared" si="11"/>
        <v>10.072394534908222</v>
      </c>
    </row>
    <row r="354" spans="1:5" s="28" customFormat="1" x14ac:dyDescent="0.3">
      <c r="A354" s="96">
        <v>23377</v>
      </c>
      <c r="B354" s="97">
        <v>199.38942613319398</v>
      </c>
      <c r="C354" s="127">
        <v>23189</v>
      </c>
      <c r="D354" s="98">
        <f t="shared" si="10"/>
        <v>5.2952598277023935</v>
      </c>
      <c r="E354" s="98">
        <f t="shared" si="11"/>
        <v>10.051433307284436</v>
      </c>
    </row>
    <row r="355" spans="1:5" s="28" customFormat="1" x14ac:dyDescent="0.3">
      <c r="A355" s="96">
        <v>23408</v>
      </c>
      <c r="B355" s="97">
        <v>203.12538345838223</v>
      </c>
      <c r="C355" s="127">
        <v>23420.3</v>
      </c>
      <c r="D355" s="98">
        <f t="shared" si="10"/>
        <v>5.3138234408773322</v>
      </c>
      <c r="E355" s="98">
        <f t="shared" si="11"/>
        <v>10.061358446634141</v>
      </c>
    </row>
    <row r="356" spans="1:5" s="28" customFormat="1" x14ac:dyDescent="0.3">
      <c r="A356" s="96">
        <v>23437</v>
      </c>
      <c r="B356" s="97">
        <v>202.71027708891685</v>
      </c>
      <c r="C356" s="127">
        <v>23831.200000000001</v>
      </c>
      <c r="D356" s="98">
        <f t="shared" si="10"/>
        <v>5.3117777531540389</v>
      </c>
      <c r="E356" s="98">
        <f t="shared" si="11"/>
        <v>10.078750925518175</v>
      </c>
    </row>
    <row r="357" spans="1:5" s="28" customFormat="1" x14ac:dyDescent="0.3">
      <c r="A357" s="96">
        <v>23468</v>
      </c>
      <c r="B357" s="97">
        <v>203.81722740749117</v>
      </c>
      <c r="C357" s="127">
        <v>23456.3</v>
      </c>
      <c r="D357" s="98">
        <f t="shared" si="10"/>
        <v>5.317223648165502</v>
      </c>
      <c r="E357" s="98">
        <f t="shared" si="11"/>
        <v>10.06289439450909</v>
      </c>
    </row>
    <row r="358" spans="1:5" s="28" customFormat="1" x14ac:dyDescent="0.3">
      <c r="A358" s="96">
        <v>23498</v>
      </c>
      <c r="B358" s="97">
        <v>204.37070256677828</v>
      </c>
      <c r="C358" s="127">
        <v>23606</v>
      </c>
      <c r="D358" s="98">
        <f t="shared" si="10"/>
        <v>5.3199355142342517</v>
      </c>
      <c r="E358" s="98">
        <f t="shared" si="11"/>
        <v>10.069256195989015</v>
      </c>
    </row>
    <row r="359" spans="1:5" s="28" customFormat="1" x14ac:dyDescent="0.3">
      <c r="A359" s="96">
        <v>23529</v>
      </c>
      <c r="B359" s="97">
        <v>204.50907135660012</v>
      </c>
      <c r="C359" s="127">
        <v>23762.1</v>
      </c>
      <c r="D359" s="98">
        <f t="shared" si="10"/>
        <v>5.3206123332110185</v>
      </c>
      <c r="E359" s="98">
        <f t="shared" si="11"/>
        <v>10.075847153409343</v>
      </c>
    </row>
    <row r="360" spans="1:5" s="28" customFormat="1" x14ac:dyDescent="0.3">
      <c r="A360" s="96">
        <v>23559</v>
      </c>
      <c r="B360" s="97">
        <v>206.44623441410508</v>
      </c>
      <c r="C360" s="127">
        <v>24309</v>
      </c>
      <c r="D360" s="98">
        <f t="shared" si="10"/>
        <v>5.3300400124665774</v>
      </c>
      <c r="E360" s="98">
        <f t="shared" si="11"/>
        <v>10.098601931128835</v>
      </c>
    </row>
    <row r="361" spans="1:5" s="28" customFormat="1" x14ac:dyDescent="0.3">
      <c r="A361" s="96">
        <v>23590</v>
      </c>
      <c r="B361" s="97">
        <v>208.66013505125372</v>
      </c>
      <c r="C361" s="127">
        <v>24619.200000000001</v>
      </c>
      <c r="D361" s="98">
        <f t="shared" si="10"/>
        <v>5.3407067802707733</v>
      </c>
      <c r="E361" s="98">
        <f t="shared" si="11"/>
        <v>10.111281905303114</v>
      </c>
    </row>
    <row r="362" spans="1:5" s="28" customFormat="1" x14ac:dyDescent="0.3">
      <c r="A362" s="96">
        <v>23621</v>
      </c>
      <c r="B362" s="97">
        <v>205.75439046499616</v>
      </c>
      <c r="C362" s="127">
        <v>24671.9</v>
      </c>
      <c r="D362" s="98">
        <f t="shared" si="10"/>
        <v>5.3266831781630266</v>
      </c>
      <c r="E362" s="98">
        <f t="shared" si="11"/>
        <v>10.113420223177151</v>
      </c>
    </row>
    <row r="363" spans="1:5" s="28" customFormat="1" x14ac:dyDescent="0.3">
      <c r="A363" s="96">
        <v>23651</v>
      </c>
      <c r="B363" s="97">
        <v>205.4776528853526</v>
      </c>
      <c r="C363" s="127">
        <v>25238.2</v>
      </c>
      <c r="D363" s="98">
        <f t="shared" si="10"/>
        <v>5.3253372829396719</v>
      </c>
      <c r="E363" s="98">
        <f t="shared" si="11"/>
        <v>10.136113998739663</v>
      </c>
    </row>
    <row r="364" spans="1:5" s="28" customFormat="1" x14ac:dyDescent="0.3">
      <c r="A364" s="96">
        <v>23682</v>
      </c>
      <c r="B364" s="97">
        <v>207.5531847326794</v>
      </c>
      <c r="C364" s="127">
        <v>25871.8</v>
      </c>
      <c r="D364" s="98">
        <f t="shared" si="10"/>
        <v>5.335387618793173</v>
      </c>
      <c r="E364" s="98">
        <f t="shared" si="11"/>
        <v>10.160908851422136</v>
      </c>
    </row>
    <row r="365" spans="1:5" s="28" customFormat="1" x14ac:dyDescent="0.3">
      <c r="A365" s="96">
        <v>23712</v>
      </c>
      <c r="B365" s="97">
        <v>207.96829110214475</v>
      </c>
      <c r="C365" s="127">
        <v>27640.2</v>
      </c>
      <c r="D365" s="98">
        <f t="shared" si="10"/>
        <v>5.3373856214558462</v>
      </c>
      <c r="E365" s="98">
        <f t="shared" si="11"/>
        <v>10.227026513745441</v>
      </c>
    </row>
    <row r="366" spans="1:5" s="28" customFormat="1" x14ac:dyDescent="0.3">
      <c r="A366" s="96">
        <v>23743</v>
      </c>
      <c r="B366" s="97">
        <v>206.99970957339221</v>
      </c>
      <c r="C366" s="127">
        <v>26889</v>
      </c>
      <c r="D366" s="98">
        <f t="shared" si="10"/>
        <v>5.3327173902372937</v>
      </c>
      <c r="E366" s="98">
        <f t="shared" si="11"/>
        <v>10.199472560025471</v>
      </c>
    </row>
    <row r="367" spans="1:5" s="28" customFormat="1" x14ac:dyDescent="0.3">
      <c r="A367" s="96">
        <v>23774</v>
      </c>
      <c r="B367" s="97">
        <v>207.82992231232291</v>
      </c>
      <c r="C367" s="127">
        <v>26756.6</v>
      </c>
      <c r="D367" s="98">
        <f t="shared" si="10"/>
        <v>5.3367200640269514</v>
      </c>
      <c r="E367" s="98">
        <f t="shared" si="11"/>
        <v>10.194536450863527</v>
      </c>
    </row>
    <row r="368" spans="1:5" s="28" customFormat="1" x14ac:dyDescent="0.3">
      <c r="A368" s="96">
        <v>23802</v>
      </c>
      <c r="B368" s="97">
        <v>208.52176626143185</v>
      </c>
      <c r="C368" s="127">
        <v>26720.3</v>
      </c>
      <c r="D368" s="98">
        <f t="shared" si="10"/>
        <v>5.3400434303293673</v>
      </c>
      <c r="E368" s="98">
        <f t="shared" si="11"/>
        <v>10.193178855132464</v>
      </c>
    </row>
    <row r="369" spans="1:5" s="28" customFormat="1" x14ac:dyDescent="0.3">
      <c r="A369" s="96">
        <v>23833</v>
      </c>
      <c r="B369" s="97">
        <v>209.49034779018439</v>
      </c>
      <c r="C369" s="127">
        <v>26534.3</v>
      </c>
      <c r="D369" s="98">
        <f t="shared" si="10"/>
        <v>5.3446776657002655</v>
      </c>
      <c r="E369" s="98">
        <f t="shared" si="11"/>
        <v>10.186193514661534</v>
      </c>
    </row>
    <row r="370" spans="1:5" s="28" customFormat="1" x14ac:dyDescent="0.3">
      <c r="A370" s="96">
        <v>23863</v>
      </c>
      <c r="B370" s="97">
        <v>209.62871658000614</v>
      </c>
      <c r="C370" s="127">
        <v>26207</v>
      </c>
      <c r="D370" s="98">
        <f t="shared" si="10"/>
        <v>5.3453379496463409</v>
      </c>
      <c r="E370" s="98">
        <f t="shared" si="11"/>
        <v>10.17378182963667</v>
      </c>
    </row>
    <row r="371" spans="1:5" s="28" customFormat="1" x14ac:dyDescent="0.3">
      <c r="A371" s="96">
        <v>23894</v>
      </c>
      <c r="B371" s="97">
        <v>209.90545415964971</v>
      </c>
      <c r="C371" s="127">
        <v>26379.4</v>
      </c>
      <c r="D371" s="98">
        <f t="shared" si="10"/>
        <v>5.3466572110514035</v>
      </c>
      <c r="E371" s="98">
        <f t="shared" si="11"/>
        <v>10.180338681509234</v>
      </c>
    </row>
    <row r="372" spans="1:5" s="28" customFormat="1" x14ac:dyDescent="0.3">
      <c r="A372" s="96">
        <v>23924</v>
      </c>
      <c r="B372" s="97">
        <v>208.93687263089723</v>
      </c>
      <c r="C372" s="127">
        <v>26086.3</v>
      </c>
      <c r="D372" s="98">
        <f t="shared" si="10"/>
        <v>5.3420321615118418</v>
      </c>
      <c r="E372" s="98">
        <f t="shared" si="11"/>
        <v>10.169165551285781</v>
      </c>
    </row>
    <row r="373" spans="1:5" s="28" customFormat="1" x14ac:dyDescent="0.3">
      <c r="A373" s="96">
        <v>23955</v>
      </c>
      <c r="B373" s="97">
        <v>208.3833974716101</v>
      </c>
      <c r="C373" s="127">
        <v>26218.400000000001</v>
      </c>
      <c r="D373" s="98">
        <f t="shared" si="10"/>
        <v>5.3393796400627105</v>
      </c>
      <c r="E373" s="98">
        <f t="shared" si="11"/>
        <v>10.174216733335246</v>
      </c>
    </row>
    <row r="374" spans="1:5" s="28" customFormat="1" x14ac:dyDescent="0.3">
      <c r="A374" s="96">
        <v>23986</v>
      </c>
      <c r="B374" s="97">
        <v>209.21361021054082</v>
      </c>
      <c r="C374" s="127">
        <v>25840.400000000001</v>
      </c>
      <c r="D374" s="98">
        <f t="shared" si="10"/>
        <v>5.3433557884423504</v>
      </c>
      <c r="E374" s="98">
        <f t="shared" si="11"/>
        <v>10.159694437652886</v>
      </c>
    </row>
    <row r="375" spans="1:5" s="28" customFormat="1" x14ac:dyDescent="0.3">
      <c r="A375" s="96">
        <v>24016</v>
      </c>
      <c r="B375" s="97">
        <v>209.07524142071904</v>
      </c>
      <c r="C375" s="127">
        <v>26342.799999999999</v>
      </c>
      <c r="D375" s="98">
        <f t="shared" si="10"/>
        <v>5.3426941939756114</v>
      </c>
      <c r="E375" s="98">
        <f t="shared" si="11"/>
        <v>10.178950271849567</v>
      </c>
    </row>
    <row r="376" spans="1:5" s="28" customFormat="1" x14ac:dyDescent="0.3">
      <c r="A376" s="96">
        <v>24047</v>
      </c>
      <c r="B376" s="97">
        <v>208.3833974716101</v>
      </c>
      <c r="C376" s="127">
        <v>27038.799999999999</v>
      </c>
      <c r="D376" s="98">
        <f t="shared" si="10"/>
        <v>5.3393796400627105</v>
      </c>
      <c r="E376" s="98">
        <f t="shared" si="11"/>
        <v>10.205028150473911</v>
      </c>
    </row>
    <row r="377" spans="1:5" s="28" customFormat="1" x14ac:dyDescent="0.3">
      <c r="A377" s="96">
        <v>24077</v>
      </c>
      <c r="B377" s="97">
        <v>208.3833974716101</v>
      </c>
      <c r="C377" s="127">
        <v>29518.9</v>
      </c>
      <c r="D377" s="98">
        <f t="shared" si="10"/>
        <v>5.3393796400627105</v>
      </c>
      <c r="E377" s="98">
        <f t="shared" si="11"/>
        <v>10.292786015147502</v>
      </c>
    </row>
    <row r="378" spans="1:5" s="28" customFormat="1" x14ac:dyDescent="0.3">
      <c r="A378" s="96">
        <v>24108</v>
      </c>
      <c r="B378" s="97">
        <v>209.07524142071904</v>
      </c>
      <c r="C378" s="127">
        <v>28834.400000000001</v>
      </c>
      <c r="D378" s="98">
        <f t="shared" si="10"/>
        <v>5.3426941939756114</v>
      </c>
      <c r="E378" s="98">
        <f t="shared" si="11"/>
        <v>10.269324397787244</v>
      </c>
    </row>
    <row r="379" spans="1:5" s="28" customFormat="1" x14ac:dyDescent="0.3">
      <c r="A379" s="96">
        <v>24139</v>
      </c>
      <c r="B379" s="97">
        <v>208.93687263089726</v>
      </c>
      <c r="C379" s="127">
        <v>28597.7</v>
      </c>
      <c r="D379" s="98">
        <f t="shared" si="10"/>
        <v>5.3420321615118418</v>
      </c>
      <c r="E379" s="98">
        <f t="shared" si="11"/>
        <v>10.261081573993696</v>
      </c>
    </row>
    <row r="380" spans="1:5" s="28" customFormat="1" x14ac:dyDescent="0.3">
      <c r="A380" s="96">
        <v>24167</v>
      </c>
      <c r="B380" s="97">
        <v>208.52176626143188</v>
      </c>
      <c r="C380" s="127">
        <v>28514.400000000001</v>
      </c>
      <c r="D380" s="98">
        <f t="shared" si="10"/>
        <v>5.3400434303293673</v>
      </c>
      <c r="E380" s="98">
        <f t="shared" si="11"/>
        <v>10.258164501812187</v>
      </c>
    </row>
    <row r="381" spans="1:5" s="28" customFormat="1" x14ac:dyDescent="0.3">
      <c r="A381" s="96">
        <v>24198</v>
      </c>
      <c r="B381" s="97">
        <v>209.76708536982795</v>
      </c>
      <c r="C381" s="127">
        <v>28710</v>
      </c>
      <c r="D381" s="98">
        <f t="shared" si="10"/>
        <v>5.3459977979051887</v>
      </c>
      <c r="E381" s="98">
        <f t="shared" si="11"/>
        <v>10.26500077311511</v>
      </c>
    </row>
    <row r="382" spans="1:5" s="28" customFormat="1" x14ac:dyDescent="0.3">
      <c r="A382" s="96">
        <v>24228</v>
      </c>
      <c r="B382" s="97">
        <v>209.76708536982795</v>
      </c>
      <c r="C382" s="127">
        <v>28012.3</v>
      </c>
      <c r="D382" s="98">
        <f t="shared" si="10"/>
        <v>5.3459977979051887</v>
      </c>
      <c r="E382" s="98">
        <f t="shared" si="11"/>
        <v>10.240398978413905</v>
      </c>
    </row>
    <row r="383" spans="1:5" s="28" customFormat="1" x14ac:dyDescent="0.3">
      <c r="A383" s="96">
        <v>24259</v>
      </c>
      <c r="B383" s="97">
        <v>210.59729810875865</v>
      </c>
      <c r="C383" s="127">
        <v>28288.400000000001</v>
      </c>
      <c r="D383" s="98">
        <f t="shared" si="10"/>
        <v>5.3499477701245031</v>
      </c>
      <c r="E383" s="98">
        <f t="shared" si="11"/>
        <v>10.25020710560889</v>
      </c>
    </row>
    <row r="384" spans="1:5" s="28" customFormat="1" x14ac:dyDescent="0.3">
      <c r="A384" s="96">
        <v>24289</v>
      </c>
      <c r="B384" s="97">
        <v>211.98098600697651</v>
      </c>
      <c r="C384" s="127">
        <v>28238.1</v>
      </c>
      <c r="D384" s="98">
        <f t="shared" si="10"/>
        <v>5.3564965820034081</v>
      </c>
      <c r="E384" s="98">
        <f t="shared" si="11"/>
        <v>10.248427408890489</v>
      </c>
    </row>
    <row r="385" spans="1:5" s="28" customFormat="1" x14ac:dyDescent="0.3">
      <c r="A385" s="96">
        <v>24320</v>
      </c>
      <c r="B385" s="97">
        <v>213.22630511537258</v>
      </c>
      <c r="C385" s="127">
        <v>28536.400000000001</v>
      </c>
      <c r="D385" s="98">
        <f t="shared" si="10"/>
        <v>5.362354067022987</v>
      </c>
      <c r="E385" s="98">
        <f t="shared" si="11"/>
        <v>10.258935744322038</v>
      </c>
    </row>
    <row r="386" spans="1:5" s="28" customFormat="1" x14ac:dyDescent="0.3">
      <c r="A386" s="96">
        <v>24351</v>
      </c>
      <c r="B386" s="97">
        <v>213.22630511537258</v>
      </c>
      <c r="C386" s="127">
        <v>28305.9</v>
      </c>
      <c r="D386" s="98">
        <f t="shared" si="10"/>
        <v>5.362354067022987</v>
      </c>
      <c r="E386" s="98">
        <f t="shared" si="11"/>
        <v>10.250825542467647</v>
      </c>
    </row>
    <row r="387" spans="1:5" s="28" customFormat="1" x14ac:dyDescent="0.3">
      <c r="A387" s="96">
        <v>24381</v>
      </c>
      <c r="B387" s="97">
        <v>213.9181490644815</v>
      </c>
      <c r="C387" s="127">
        <v>28700</v>
      </c>
      <c r="D387" s="98">
        <f t="shared" si="10"/>
        <v>5.3655934608502385</v>
      </c>
      <c r="E387" s="98">
        <f t="shared" si="11"/>
        <v>10.264652401747712</v>
      </c>
    </row>
    <row r="388" spans="1:5" s="28" customFormat="1" x14ac:dyDescent="0.3">
      <c r="A388" s="96">
        <v>24412</v>
      </c>
      <c r="B388" s="97">
        <v>214.19488664412506</v>
      </c>
      <c r="C388" s="127">
        <v>29551.1</v>
      </c>
      <c r="D388" s="98">
        <f t="shared" si="10"/>
        <v>5.3668862858525435</v>
      </c>
      <c r="E388" s="98">
        <f t="shared" si="11"/>
        <v>10.293876247183711</v>
      </c>
    </row>
    <row r="389" spans="1:5" s="28" customFormat="1" x14ac:dyDescent="0.3">
      <c r="A389" s="96">
        <v>24442</v>
      </c>
      <c r="B389" s="97">
        <v>214.33325543394682</v>
      </c>
      <c r="C389" s="127">
        <v>32751.4</v>
      </c>
      <c r="D389" s="98">
        <f t="shared" si="10"/>
        <v>5.3675320721197401</v>
      </c>
      <c r="E389" s="98">
        <f t="shared" si="11"/>
        <v>10.396700988241328</v>
      </c>
    </row>
    <row r="390" spans="1:5" s="28" customFormat="1" x14ac:dyDescent="0.3">
      <c r="A390" s="96">
        <v>24473</v>
      </c>
      <c r="B390" s="97">
        <v>215.99368091180824</v>
      </c>
      <c r="C390" s="127">
        <v>31349.200000000001</v>
      </c>
      <c r="D390" s="98">
        <f t="shared" ref="D390:D453" si="12">LN(B390)</f>
        <v>5.375249152218303</v>
      </c>
      <c r="E390" s="98">
        <f t="shared" ref="E390:E453" si="13">LN(C390)</f>
        <v>10.352944027394161</v>
      </c>
    </row>
    <row r="391" spans="1:5" s="28" customFormat="1" x14ac:dyDescent="0.3">
      <c r="A391" s="96">
        <v>24504</v>
      </c>
      <c r="B391" s="97">
        <v>217.37736881002607</v>
      </c>
      <c r="C391" s="127">
        <v>31271.9</v>
      </c>
      <c r="D391" s="98">
        <f t="shared" si="12"/>
        <v>5.3816348699584919</v>
      </c>
      <c r="E391" s="98">
        <f t="shared" si="13"/>
        <v>10.350475209718892</v>
      </c>
    </row>
    <row r="392" spans="1:5" s="28" customFormat="1" x14ac:dyDescent="0.3">
      <c r="A392" s="96">
        <v>24532</v>
      </c>
      <c r="B392" s="97">
        <v>217.79247517949145</v>
      </c>
      <c r="C392" s="127">
        <v>31076.3</v>
      </c>
      <c r="D392" s="98">
        <f t="shared" si="12"/>
        <v>5.3835426606802192</v>
      </c>
      <c r="E392" s="98">
        <f t="shared" si="13"/>
        <v>10.344200749775807</v>
      </c>
    </row>
    <row r="393" spans="1:5" s="28" customFormat="1" x14ac:dyDescent="0.3">
      <c r="A393" s="96">
        <v>24563</v>
      </c>
      <c r="B393" s="97">
        <v>217.51573759984785</v>
      </c>
      <c r="C393" s="127">
        <v>30958.9</v>
      </c>
      <c r="D393" s="98">
        <f t="shared" si="12"/>
        <v>5.3822712046920227</v>
      </c>
      <c r="E393" s="98">
        <f t="shared" si="13"/>
        <v>10.340415797356705</v>
      </c>
    </row>
    <row r="394" spans="1:5" s="28" customFormat="1" x14ac:dyDescent="0.3">
      <c r="A394" s="96">
        <v>24593</v>
      </c>
      <c r="B394" s="97">
        <v>216.13204970163</v>
      </c>
      <c r="C394" s="127">
        <v>30509.8</v>
      </c>
      <c r="D394" s="98">
        <f t="shared" si="12"/>
        <v>5.3758895621025022</v>
      </c>
      <c r="E394" s="98">
        <f t="shared" si="13"/>
        <v>10.325803222461435</v>
      </c>
    </row>
    <row r="395" spans="1:5" s="28" customFormat="1" x14ac:dyDescent="0.3">
      <c r="A395" s="96">
        <v>24624</v>
      </c>
      <c r="B395" s="97">
        <v>215.02509938305573</v>
      </c>
      <c r="C395" s="127">
        <v>31202.2</v>
      </c>
      <c r="D395" s="98">
        <f t="shared" si="12"/>
        <v>5.3707547626304635</v>
      </c>
      <c r="E395" s="98">
        <f t="shared" si="13"/>
        <v>10.348243884132174</v>
      </c>
    </row>
    <row r="396" spans="1:5" s="28" customFormat="1" x14ac:dyDescent="0.3">
      <c r="A396" s="96">
        <v>24654</v>
      </c>
      <c r="B396" s="97">
        <v>216.54715607109537</v>
      </c>
      <c r="C396" s="127">
        <v>31039.7</v>
      </c>
      <c r="D396" s="98">
        <f t="shared" si="12"/>
        <v>5.377808334677125</v>
      </c>
      <c r="E396" s="98">
        <f t="shared" si="13"/>
        <v>10.343022309301995</v>
      </c>
    </row>
    <row r="397" spans="1:5" s="28" customFormat="1" x14ac:dyDescent="0.3">
      <c r="A397" s="96">
        <v>24685</v>
      </c>
      <c r="B397" s="97">
        <v>217.37736881002607</v>
      </c>
      <c r="C397" s="127">
        <v>31066.3</v>
      </c>
      <c r="D397" s="98">
        <f t="shared" si="12"/>
        <v>5.3816348699584919</v>
      </c>
      <c r="E397" s="98">
        <f t="shared" si="13"/>
        <v>10.343878909360814</v>
      </c>
    </row>
    <row r="398" spans="1:5" s="28" customFormat="1" x14ac:dyDescent="0.3">
      <c r="A398" s="96">
        <v>24716</v>
      </c>
      <c r="B398" s="97">
        <v>219.03779428788755</v>
      </c>
      <c r="C398" s="127">
        <v>30905.200000000001</v>
      </c>
      <c r="D398" s="98">
        <f t="shared" si="12"/>
        <v>5.389244291583883</v>
      </c>
      <c r="E398" s="98">
        <f t="shared" si="13"/>
        <v>10.338679733517184</v>
      </c>
    </row>
    <row r="399" spans="1:5" s="28" customFormat="1" x14ac:dyDescent="0.3">
      <c r="A399" s="96">
        <v>24746</v>
      </c>
      <c r="B399" s="97">
        <v>219.72963823699646</v>
      </c>
      <c r="C399" s="127">
        <v>31324.6</v>
      </c>
      <c r="D399" s="98">
        <f t="shared" si="12"/>
        <v>5.3923978735099523</v>
      </c>
      <c r="E399" s="98">
        <f t="shared" si="13"/>
        <v>10.352159010329189</v>
      </c>
    </row>
    <row r="400" spans="1:5" s="28" customFormat="1" x14ac:dyDescent="0.3">
      <c r="A400" s="96">
        <v>24777</v>
      </c>
      <c r="B400" s="97">
        <v>219.31453186753109</v>
      </c>
      <c r="C400" s="127">
        <v>31864.2</v>
      </c>
      <c r="D400" s="98">
        <f t="shared" si="12"/>
        <v>5.3905069180142524</v>
      </c>
      <c r="E400" s="98">
        <f t="shared" si="13"/>
        <v>10.369238401517654</v>
      </c>
    </row>
    <row r="401" spans="1:5" s="28" customFormat="1" x14ac:dyDescent="0.3">
      <c r="A401" s="96">
        <v>24807</v>
      </c>
      <c r="B401" s="97">
        <v>218.06921275913501</v>
      </c>
      <c r="C401" s="127">
        <v>35386.800000000003</v>
      </c>
      <c r="D401" s="98">
        <f t="shared" si="12"/>
        <v>5.3848125021206954</v>
      </c>
      <c r="E401" s="98">
        <f t="shared" si="13"/>
        <v>10.474094148228394</v>
      </c>
    </row>
    <row r="402" spans="1:5" s="28" customFormat="1" x14ac:dyDescent="0.3">
      <c r="A402" s="96">
        <v>24838</v>
      </c>
      <c r="B402" s="97">
        <v>218.62268791842217</v>
      </c>
      <c r="C402" s="127">
        <v>33846.400000000001</v>
      </c>
      <c r="D402" s="98">
        <f t="shared" si="12"/>
        <v>5.3873473577238835</v>
      </c>
      <c r="E402" s="98">
        <f t="shared" si="13"/>
        <v>10.429587921133734</v>
      </c>
    </row>
    <row r="403" spans="1:5" s="28" customFormat="1" x14ac:dyDescent="0.3">
      <c r="A403" s="96">
        <v>24869</v>
      </c>
      <c r="B403" s="97">
        <v>218.62268791842217</v>
      </c>
      <c r="C403" s="127">
        <v>34128</v>
      </c>
      <c r="D403" s="98">
        <f t="shared" si="12"/>
        <v>5.3873473577238835</v>
      </c>
      <c r="E403" s="98">
        <f t="shared" si="13"/>
        <v>10.437873440711131</v>
      </c>
    </row>
    <row r="404" spans="1:5" s="28" customFormat="1" x14ac:dyDescent="0.3">
      <c r="A404" s="96">
        <v>24898</v>
      </c>
      <c r="B404" s="97">
        <v>220.42148218610541</v>
      </c>
      <c r="C404" s="127">
        <v>34117.1</v>
      </c>
      <c r="D404" s="98">
        <f t="shared" si="12"/>
        <v>5.3955415416129195</v>
      </c>
      <c r="E404" s="98">
        <f t="shared" si="13"/>
        <v>10.437554003855073</v>
      </c>
    </row>
    <row r="405" spans="1:5" s="28" customFormat="1" x14ac:dyDescent="0.3">
      <c r="A405" s="96">
        <v>24929</v>
      </c>
      <c r="B405" s="97">
        <v>222.0819076639668</v>
      </c>
      <c r="C405" s="127">
        <v>34396.800000000003</v>
      </c>
      <c r="D405" s="98">
        <f t="shared" si="12"/>
        <v>5.403046267266987</v>
      </c>
      <c r="E405" s="98">
        <f t="shared" si="13"/>
        <v>10.445718815778745</v>
      </c>
    </row>
    <row r="406" spans="1:5" s="28" customFormat="1" x14ac:dyDescent="0.3">
      <c r="A406" s="96">
        <v>24959</v>
      </c>
      <c r="B406" s="97">
        <v>223.7423331418282</v>
      </c>
      <c r="C406" s="127">
        <v>34082.5</v>
      </c>
      <c r="D406" s="98">
        <f t="shared" si="12"/>
        <v>5.4104950912799774</v>
      </c>
      <c r="E406" s="98">
        <f t="shared" si="13"/>
        <v>10.436539335060285</v>
      </c>
    </row>
    <row r="407" spans="1:5" s="28" customFormat="1" x14ac:dyDescent="0.3">
      <c r="A407" s="96">
        <v>24990</v>
      </c>
      <c r="B407" s="97">
        <v>221.94353887414499</v>
      </c>
      <c r="C407" s="127">
        <v>34038.199999999997</v>
      </c>
      <c r="D407" s="98">
        <f t="shared" si="12"/>
        <v>5.4024230201293308</v>
      </c>
      <c r="E407" s="98">
        <f t="shared" si="13"/>
        <v>10.435238702323247</v>
      </c>
    </row>
    <row r="408" spans="1:5" s="28" customFormat="1" x14ac:dyDescent="0.3">
      <c r="A408" s="96">
        <v>25020</v>
      </c>
      <c r="B408" s="97">
        <v>221.39006371485783</v>
      </c>
      <c r="C408" s="127">
        <v>34291.599999999999</v>
      </c>
      <c r="D408" s="98">
        <f t="shared" si="12"/>
        <v>5.3999261399307432</v>
      </c>
      <c r="E408" s="98">
        <f t="shared" si="13"/>
        <v>10.442655705202446</v>
      </c>
    </row>
    <row r="409" spans="1:5" s="28" customFormat="1" x14ac:dyDescent="0.3">
      <c r="A409" s="96">
        <v>25051</v>
      </c>
      <c r="B409" s="97">
        <v>222.49701403343215</v>
      </c>
      <c r="C409" s="127">
        <v>34566.6</v>
      </c>
      <c r="D409" s="98">
        <f t="shared" si="12"/>
        <v>5.4049136814417826</v>
      </c>
      <c r="E409" s="98">
        <f t="shared" si="13"/>
        <v>10.45064317690734</v>
      </c>
    </row>
    <row r="410" spans="1:5" s="28" customFormat="1" x14ac:dyDescent="0.3">
      <c r="A410" s="96">
        <v>25082</v>
      </c>
      <c r="B410" s="97">
        <v>223.18885798254109</v>
      </c>
      <c r="C410" s="127">
        <v>34472.6</v>
      </c>
      <c r="D410" s="98">
        <f t="shared" si="12"/>
        <v>5.4080183098280799</v>
      </c>
      <c r="E410" s="98">
        <f t="shared" si="13"/>
        <v>10.447920084574696</v>
      </c>
    </row>
    <row r="411" spans="1:5" s="28" customFormat="1" x14ac:dyDescent="0.3">
      <c r="A411" s="96">
        <v>25112</v>
      </c>
      <c r="B411" s="97">
        <v>222.49701403343215</v>
      </c>
      <c r="C411" s="127">
        <v>35014</v>
      </c>
      <c r="D411" s="98">
        <f t="shared" si="12"/>
        <v>5.4049136814417826</v>
      </c>
      <c r="E411" s="98">
        <f t="shared" si="13"/>
        <v>10.463503260492878</v>
      </c>
    </row>
    <row r="412" spans="1:5" s="28" customFormat="1" x14ac:dyDescent="0.3">
      <c r="A412" s="96">
        <v>25143</v>
      </c>
      <c r="B412" s="97">
        <v>222.91212040289747</v>
      </c>
      <c r="C412" s="127">
        <v>35870.800000000003</v>
      </c>
      <c r="D412" s="98">
        <f t="shared" si="12"/>
        <v>5.4067776148798448</v>
      </c>
      <c r="E412" s="98">
        <f t="shared" si="13"/>
        <v>10.487678873037591</v>
      </c>
    </row>
    <row r="413" spans="1:5" s="28" customFormat="1" x14ac:dyDescent="0.3">
      <c r="A413" s="96">
        <v>25173</v>
      </c>
      <c r="B413" s="97">
        <v>222.49701403343212</v>
      </c>
      <c r="C413" s="127">
        <v>39991.300000000003</v>
      </c>
      <c r="D413" s="98">
        <f t="shared" si="12"/>
        <v>5.4049136814417826</v>
      </c>
      <c r="E413" s="98">
        <f t="shared" si="13"/>
        <v>10.596417209439519</v>
      </c>
    </row>
    <row r="414" spans="1:5" s="28" customFormat="1" x14ac:dyDescent="0.3">
      <c r="A414" s="96">
        <v>25204</v>
      </c>
      <c r="B414" s="97">
        <v>223.4655955621846</v>
      </c>
      <c r="C414" s="127">
        <v>38811.9</v>
      </c>
      <c r="D414" s="98">
        <f t="shared" si="12"/>
        <v>5.4092574673596276</v>
      </c>
      <c r="E414" s="98">
        <f t="shared" si="13"/>
        <v>10.566482179619147</v>
      </c>
    </row>
    <row r="415" spans="1:5" s="28" customFormat="1" x14ac:dyDescent="0.3">
      <c r="A415" s="96">
        <v>25235</v>
      </c>
      <c r="B415" s="97">
        <v>224.26764185638436</v>
      </c>
      <c r="C415" s="127">
        <v>37782.6</v>
      </c>
      <c r="D415" s="98">
        <f t="shared" si="12"/>
        <v>5.412840168330094</v>
      </c>
      <c r="E415" s="98">
        <f t="shared" si="13"/>
        <v>10.539603958168756</v>
      </c>
    </row>
    <row r="416" spans="1:5" s="28" customFormat="1" x14ac:dyDescent="0.3">
      <c r="A416" s="96">
        <v>25263</v>
      </c>
      <c r="B416" s="97">
        <v>224.48899585989076</v>
      </c>
      <c r="C416" s="127">
        <v>38050.800000000003</v>
      </c>
      <c r="D416" s="98">
        <f t="shared" si="12"/>
        <v>5.4138266897666805</v>
      </c>
      <c r="E416" s="98">
        <f t="shared" si="13"/>
        <v>10.54667738803596</v>
      </c>
    </row>
    <row r="417" spans="1:5" s="28" customFormat="1" x14ac:dyDescent="0.3">
      <c r="A417" s="96">
        <v>25294</v>
      </c>
      <c r="B417" s="97">
        <v>225.09744477073491</v>
      </c>
      <c r="C417" s="127">
        <v>37735.9</v>
      </c>
      <c r="D417" s="98">
        <f t="shared" si="12"/>
        <v>5.4165333963188704</v>
      </c>
      <c r="E417" s="98">
        <f t="shared" si="13"/>
        <v>10.538367174971187</v>
      </c>
    </row>
    <row r="418" spans="1:5" s="28" customFormat="1" x14ac:dyDescent="0.3">
      <c r="A418" s="96">
        <v>25324</v>
      </c>
      <c r="B418" s="97">
        <v>225.09744477073491</v>
      </c>
      <c r="C418" s="127">
        <v>37499.1</v>
      </c>
      <c r="D418" s="98">
        <f t="shared" si="12"/>
        <v>5.4165333963188704</v>
      </c>
      <c r="E418" s="98">
        <f t="shared" si="13"/>
        <v>10.532072211670497</v>
      </c>
    </row>
    <row r="419" spans="1:5" s="28" customFormat="1" x14ac:dyDescent="0.3">
      <c r="A419" s="96">
        <v>25355</v>
      </c>
      <c r="B419" s="97">
        <v>225.8995909243082</v>
      </c>
      <c r="C419" s="127">
        <v>37878.800000000003</v>
      </c>
      <c r="D419" s="98">
        <f t="shared" si="12"/>
        <v>5.4200906126016148</v>
      </c>
      <c r="E419" s="98">
        <f t="shared" si="13"/>
        <v>10.542146867811953</v>
      </c>
    </row>
    <row r="420" spans="1:5" s="28" customFormat="1" x14ac:dyDescent="0.3">
      <c r="A420" s="96">
        <v>25385</v>
      </c>
      <c r="B420" s="97">
        <v>226.75705059943601</v>
      </c>
      <c r="C420" s="127">
        <v>37981.9</v>
      </c>
      <c r="D420" s="98">
        <f t="shared" si="12"/>
        <v>5.4238791826659059</v>
      </c>
      <c r="E420" s="98">
        <f t="shared" si="13"/>
        <v>10.544865009444649</v>
      </c>
    </row>
    <row r="421" spans="1:5" s="28" customFormat="1" x14ac:dyDescent="0.3">
      <c r="A421" s="96">
        <v>25416</v>
      </c>
      <c r="B421" s="97">
        <v>227.00606136371968</v>
      </c>
      <c r="C421" s="127">
        <v>37991</v>
      </c>
      <c r="D421" s="98">
        <f t="shared" si="12"/>
        <v>5.4249767191677272</v>
      </c>
      <c r="E421" s="98">
        <f t="shared" si="13"/>
        <v>10.545104568551739</v>
      </c>
    </row>
    <row r="422" spans="1:5" s="28" customFormat="1" x14ac:dyDescent="0.3">
      <c r="A422" s="96">
        <v>25447</v>
      </c>
      <c r="B422" s="97">
        <v>229.13583227042122</v>
      </c>
      <c r="C422" s="127">
        <v>37450</v>
      </c>
      <c r="D422" s="98">
        <f t="shared" si="12"/>
        <v>5.4343149817272334</v>
      </c>
      <c r="E422" s="98">
        <f t="shared" si="13"/>
        <v>10.530761988945365</v>
      </c>
    </row>
    <row r="423" spans="1:5" s="28" customFormat="1" x14ac:dyDescent="0.3">
      <c r="A423" s="96">
        <v>25477</v>
      </c>
      <c r="B423" s="97">
        <v>231.54227071666239</v>
      </c>
      <c r="C423" s="127">
        <v>37949.4</v>
      </c>
      <c r="D423" s="98">
        <f t="shared" si="12"/>
        <v>5.4447624517462616</v>
      </c>
      <c r="E423" s="98">
        <f t="shared" si="13"/>
        <v>10.544008972422112</v>
      </c>
    </row>
    <row r="424" spans="1:5" s="28" customFormat="1" x14ac:dyDescent="0.3">
      <c r="A424" s="96">
        <v>25508</v>
      </c>
      <c r="B424" s="97">
        <v>231.56992747743965</v>
      </c>
      <c r="C424" s="127">
        <v>38941.199999999997</v>
      </c>
      <c r="D424" s="98">
        <f t="shared" si="12"/>
        <v>5.4448818904521215</v>
      </c>
      <c r="E424" s="98">
        <f t="shared" si="13"/>
        <v>10.569808095092354</v>
      </c>
    </row>
    <row r="425" spans="1:5" s="28" customFormat="1" x14ac:dyDescent="0.3">
      <c r="A425" s="96">
        <v>25538</v>
      </c>
      <c r="B425" s="97">
        <v>233.31250361742997</v>
      </c>
      <c r="C425" s="127">
        <v>44340</v>
      </c>
      <c r="D425" s="98">
        <f t="shared" si="12"/>
        <v>5.4523787721794585</v>
      </c>
      <c r="E425" s="98">
        <f t="shared" si="13"/>
        <v>10.699642483170303</v>
      </c>
    </row>
    <row r="426" spans="1:5" s="28" customFormat="1" x14ac:dyDescent="0.3">
      <c r="A426" s="96">
        <v>25569</v>
      </c>
      <c r="B426" s="97">
        <v>235.08273651819752</v>
      </c>
      <c r="C426" s="127">
        <v>41673.199999999997</v>
      </c>
      <c r="D426" s="98">
        <f t="shared" si="12"/>
        <v>5.4599375224721598</v>
      </c>
      <c r="E426" s="98">
        <f t="shared" si="13"/>
        <v>10.637613515324494</v>
      </c>
    </row>
    <row r="427" spans="1:5" s="28" customFormat="1" x14ac:dyDescent="0.3">
      <c r="A427" s="96">
        <v>25600</v>
      </c>
      <c r="B427" s="97">
        <v>235.05507975742029</v>
      </c>
      <c r="C427" s="127">
        <v>41185.699999999997</v>
      </c>
      <c r="D427" s="98">
        <f t="shared" si="12"/>
        <v>5.4598198686274708</v>
      </c>
      <c r="E427" s="98">
        <f t="shared" si="13"/>
        <v>10.625846387710212</v>
      </c>
    </row>
    <row r="428" spans="1:5" s="28" customFormat="1" x14ac:dyDescent="0.3">
      <c r="A428" s="96">
        <v>25628</v>
      </c>
      <c r="B428" s="97">
        <v>235.74659882444843</v>
      </c>
      <c r="C428" s="127">
        <v>41969.2</v>
      </c>
      <c r="D428" s="98">
        <f t="shared" si="12"/>
        <v>5.4627574943657988</v>
      </c>
      <c r="E428" s="98">
        <f t="shared" si="13"/>
        <v>10.644691294911754</v>
      </c>
    </row>
    <row r="429" spans="1:5" s="28" customFormat="1" x14ac:dyDescent="0.3">
      <c r="A429" s="96">
        <v>25659</v>
      </c>
      <c r="B429" s="97">
        <v>236.05082327987046</v>
      </c>
      <c r="C429" s="127">
        <v>41460.1</v>
      </c>
      <c r="D429" s="98">
        <f t="shared" si="12"/>
        <v>5.464047134721314</v>
      </c>
      <c r="E429" s="98">
        <f t="shared" si="13"/>
        <v>10.6324867979502</v>
      </c>
    </row>
    <row r="430" spans="1:5" s="28" customFormat="1" x14ac:dyDescent="0.3">
      <c r="A430" s="96">
        <v>25689</v>
      </c>
      <c r="B430" s="97">
        <v>236.54874496354302</v>
      </c>
      <c r="C430" s="127">
        <v>41262.199999999997</v>
      </c>
      <c r="D430" s="98">
        <f t="shared" si="12"/>
        <v>5.4661542964767076</v>
      </c>
      <c r="E430" s="98">
        <f t="shared" si="13"/>
        <v>10.627702105610934</v>
      </c>
    </row>
    <row r="431" spans="1:5" s="28" customFormat="1" x14ac:dyDescent="0.3">
      <c r="A431" s="96">
        <v>25720</v>
      </c>
      <c r="B431" s="97">
        <v>237.98709664811125</v>
      </c>
      <c r="C431" s="127">
        <v>41543.300000000003</v>
      </c>
      <c r="D431" s="98">
        <f t="shared" si="12"/>
        <v>5.4722164564375086</v>
      </c>
      <c r="E431" s="98">
        <f t="shared" si="13"/>
        <v>10.634491535776961</v>
      </c>
    </row>
    <row r="432" spans="1:5" s="28" customFormat="1" x14ac:dyDescent="0.3">
      <c r="A432" s="96">
        <v>25750</v>
      </c>
      <c r="B432" s="97">
        <v>239.14878079313985</v>
      </c>
      <c r="C432" s="127">
        <v>41899.599999999999</v>
      </c>
      <c r="D432" s="98">
        <f t="shared" si="12"/>
        <v>5.4770858720290114</v>
      </c>
      <c r="E432" s="98">
        <f t="shared" si="13"/>
        <v>10.643031559325282</v>
      </c>
    </row>
    <row r="433" spans="1:5" s="28" customFormat="1" x14ac:dyDescent="0.3">
      <c r="A433" s="96">
        <v>25781</v>
      </c>
      <c r="B433" s="97">
        <v>240.25515140213517</v>
      </c>
      <c r="C433" s="127">
        <v>41625.4</v>
      </c>
      <c r="D433" s="98">
        <f t="shared" si="12"/>
        <v>5.4817014894608418</v>
      </c>
      <c r="E433" s="98">
        <f t="shared" si="13"/>
        <v>10.636465836846183</v>
      </c>
    </row>
    <row r="434" spans="1:5" s="28" customFormat="1" x14ac:dyDescent="0.3">
      <c r="A434" s="96">
        <v>25812</v>
      </c>
      <c r="B434" s="97">
        <v>240.83604339709686</v>
      </c>
      <c r="C434" s="127">
        <v>41056.1</v>
      </c>
      <c r="D434" s="98">
        <f t="shared" si="12"/>
        <v>5.4841163841150822</v>
      </c>
      <c r="E434" s="98">
        <f t="shared" si="13"/>
        <v>10.62269470310998</v>
      </c>
    </row>
    <row r="435" spans="1:5" s="28" customFormat="1" x14ac:dyDescent="0.3">
      <c r="A435" s="96">
        <v>25842</v>
      </c>
      <c r="B435" s="97">
        <v>240.9190136939074</v>
      </c>
      <c r="C435" s="127">
        <v>42117.2</v>
      </c>
      <c r="D435" s="98">
        <f t="shared" si="12"/>
        <v>5.4844608342517631</v>
      </c>
      <c r="E435" s="98">
        <f t="shared" si="13"/>
        <v>10.648211487305092</v>
      </c>
    </row>
    <row r="436" spans="1:5" s="28" customFormat="1" x14ac:dyDescent="0.3">
      <c r="A436" s="96">
        <v>25873</v>
      </c>
      <c r="B436" s="97">
        <v>242.21908153115322</v>
      </c>
      <c r="C436" s="127">
        <v>43843.1</v>
      </c>
      <c r="D436" s="98">
        <f t="shared" si="12"/>
        <v>5.4898426122070649</v>
      </c>
      <c r="E436" s="98">
        <f t="shared" si="13"/>
        <v>10.688372630800776</v>
      </c>
    </row>
    <row r="437" spans="1:5" s="28" customFormat="1" x14ac:dyDescent="0.3">
      <c r="A437" s="96">
        <v>25903</v>
      </c>
      <c r="B437" s="97">
        <v>244.26588212656557</v>
      </c>
      <c r="C437" s="127">
        <v>49012.7</v>
      </c>
      <c r="D437" s="98">
        <f t="shared" si="12"/>
        <v>5.4982573128685539</v>
      </c>
      <c r="E437" s="98">
        <f t="shared" si="13"/>
        <v>10.799834727183947</v>
      </c>
    </row>
    <row r="438" spans="1:5" s="28" customFormat="1" x14ac:dyDescent="0.3">
      <c r="A438" s="96">
        <v>25934</v>
      </c>
      <c r="B438" s="97">
        <v>246.67232057280671</v>
      </c>
      <c r="C438" s="127">
        <v>45462.8</v>
      </c>
      <c r="D438" s="98">
        <f t="shared" si="12"/>
        <v>5.5080608185085262</v>
      </c>
      <c r="E438" s="98">
        <f t="shared" si="13"/>
        <v>10.724649688118674</v>
      </c>
    </row>
    <row r="439" spans="1:5" s="28" customFormat="1" x14ac:dyDescent="0.3">
      <c r="A439" s="96">
        <v>25965</v>
      </c>
      <c r="B439" s="97">
        <v>247.6957208705129</v>
      </c>
      <c r="C439" s="127">
        <v>45064.9</v>
      </c>
      <c r="D439" s="98">
        <f t="shared" si="12"/>
        <v>5.5122010608939833</v>
      </c>
      <c r="E439" s="98">
        <f t="shared" si="13"/>
        <v>10.715858951971073</v>
      </c>
    </row>
    <row r="440" spans="1:5" s="28" customFormat="1" x14ac:dyDescent="0.3">
      <c r="A440" s="96">
        <v>25993</v>
      </c>
      <c r="B440" s="97">
        <v>248.63615085692993</v>
      </c>
      <c r="C440" s="127">
        <v>44454.3</v>
      </c>
      <c r="D440" s="98">
        <f t="shared" si="12"/>
        <v>5.5159905862716885</v>
      </c>
      <c r="E440" s="98">
        <f t="shared" si="13"/>
        <v>10.702216974171003</v>
      </c>
    </row>
    <row r="441" spans="1:5" s="28" customFormat="1" x14ac:dyDescent="0.3">
      <c r="A441" s="96">
        <v>26024</v>
      </c>
      <c r="B441" s="97">
        <v>249.90856191891979</v>
      </c>
      <c r="C441" s="127">
        <v>45347.4</v>
      </c>
      <c r="D441" s="98">
        <f t="shared" si="12"/>
        <v>5.5210950986342304</v>
      </c>
      <c r="E441" s="98">
        <f t="shared" si="13"/>
        <v>10.722108122036463</v>
      </c>
    </row>
    <row r="442" spans="1:5" s="28" customFormat="1" x14ac:dyDescent="0.3">
      <c r="A442" s="96">
        <v>26054</v>
      </c>
      <c r="B442" s="97">
        <v>250.43414037784825</v>
      </c>
      <c r="C442" s="127">
        <v>44329.5</v>
      </c>
      <c r="D442" s="98">
        <f t="shared" si="12"/>
        <v>5.5231959732940457</v>
      </c>
      <c r="E442" s="98">
        <f t="shared" si="13"/>
        <v>10.699405648631954</v>
      </c>
    </row>
    <row r="443" spans="1:5" s="28" customFormat="1" x14ac:dyDescent="0.3">
      <c r="A443" s="96">
        <v>26085</v>
      </c>
      <c r="B443" s="97">
        <v>251.56816774762092</v>
      </c>
      <c r="C443" s="127">
        <v>44473.5</v>
      </c>
      <c r="D443" s="98">
        <f t="shared" si="12"/>
        <v>5.5277139975359599</v>
      </c>
      <c r="E443" s="98">
        <f t="shared" si="13"/>
        <v>10.702648785152459</v>
      </c>
    </row>
    <row r="444" spans="1:5" s="28" customFormat="1" x14ac:dyDescent="0.3">
      <c r="A444" s="96">
        <v>26115</v>
      </c>
      <c r="B444" s="97">
        <v>251.37457036426528</v>
      </c>
      <c r="C444" s="127">
        <v>44870.9</v>
      </c>
      <c r="D444" s="98">
        <f t="shared" si="12"/>
        <v>5.5269441389487008</v>
      </c>
      <c r="E444" s="98">
        <f t="shared" si="13"/>
        <v>10.711544756714046</v>
      </c>
    </row>
    <row r="445" spans="1:5" s="28" customFormat="1" x14ac:dyDescent="0.3">
      <c r="A445" s="96">
        <v>26146</v>
      </c>
      <c r="B445" s="97">
        <v>253.67028187906652</v>
      </c>
      <c r="C445" s="127">
        <v>45023.5</v>
      </c>
      <c r="D445" s="98">
        <f t="shared" si="12"/>
        <v>5.536035320914884</v>
      </c>
      <c r="E445" s="98">
        <f t="shared" si="13"/>
        <v>10.714939854664108</v>
      </c>
    </row>
    <row r="446" spans="1:5" s="28" customFormat="1" x14ac:dyDescent="0.3">
      <c r="A446" s="96">
        <v>26177</v>
      </c>
      <c r="B446" s="97">
        <v>254.50008479341705</v>
      </c>
      <c r="C446" s="127">
        <v>43990.400000000001</v>
      </c>
      <c r="D446" s="98">
        <f t="shared" si="12"/>
        <v>5.5393011691670129</v>
      </c>
      <c r="E446" s="98">
        <f t="shared" si="13"/>
        <v>10.6917267072771</v>
      </c>
    </row>
    <row r="447" spans="1:5" s="28" customFormat="1" x14ac:dyDescent="0.3">
      <c r="A447" s="96">
        <v>26207</v>
      </c>
      <c r="B447" s="97">
        <v>254.7490955577008</v>
      </c>
      <c r="C447" s="127">
        <v>44528.7</v>
      </c>
      <c r="D447" s="98">
        <f t="shared" si="12"/>
        <v>5.5402791217832865</v>
      </c>
      <c r="E447" s="98">
        <f t="shared" si="13"/>
        <v>10.70388920408767</v>
      </c>
    </row>
    <row r="448" spans="1:5" s="28" customFormat="1" x14ac:dyDescent="0.3">
      <c r="A448" s="96">
        <v>26238</v>
      </c>
      <c r="B448" s="97">
        <v>255.16394709966801</v>
      </c>
      <c r="C448" s="127">
        <v>46584.6</v>
      </c>
      <c r="D448" s="98">
        <f t="shared" si="12"/>
        <v>5.5419062683702247</v>
      </c>
      <c r="E448" s="98">
        <f t="shared" si="13"/>
        <v>10.749025293392794</v>
      </c>
    </row>
    <row r="449" spans="1:5" s="28" customFormat="1" x14ac:dyDescent="0.3">
      <c r="A449" s="96">
        <v>26268</v>
      </c>
      <c r="B449" s="97">
        <v>256.38104462562467</v>
      </c>
      <c r="C449" s="127">
        <v>53060.3</v>
      </c>
      <c r="D449" s="98">
        <f t="shared" si="12"/>
        <v>5.5466647933964177</v>
      </c>
      <c r="E449" s="98">
        <f t="shared" si="13"/>
        <v>10.879184281652376</v>
      </c>
    </row>
    <row r="450" spans="1:5" s="28" customFormat="1" x14ac:dyDescent="0.3">
      <c r="A450" s="96">
        <v>26299</v>
      </c>
      <c r="B450" s="97">
        <v>257.51507199539736</v>
      </c>
      <c r="C450" s="127">
        <v>50840.9</v>
      </c>
      <c r="D450" s="98">
        <f t="shared" si="12"/>
        <v>5.5510782504118197</v>
      </c>
      <c r="E450" s="98">
        <f t="shared" si="13"/>
        <v>10.836456427743082</v>
      </c>
    </row>
    <row r="451" spans="1:5" s="28" customFormat="1" x14ac:dyDescent="0.3">
      <c r="A451" s="96">
        <v>26330</v>
      </c>
      <c r="B451" s="97">
        <v>258.3172181489706</v>
      </c>
      <c r="C451" s="127">
        <v>50445.4</v>
      </c>
      <c r="D451" s="98">
        <f t="shared" si="12"/>
        <v>5.5541883573806157</v>
      </c>
      <c r="E451" s="98">
        <f t="shared" si="13"/>
        <v>10.828646842239133</v>
      </c>
    </row>
    <row r="452" spans="1:5" s="28" customFormat="1" x14ac:dyDescent="0.3">
      <c r="A452" s="96">
        <v>26359</v>
      </c>
      <c r="B452" s="97">
        <v>259.72791305828287</v>
      </c>
      <c r="C452" s="127">
        <v>50052.800000000003</v>
      </c>
      <c r="D452" s="98">
        <f t="shared" si="12"/>
        <v>5.5596345948270223</v>
      </c>
      <c r="E452" s="98">
        <f t="shared" si="13"/>
        <v>10.820833727234501</v>
      </c>
    </row>
    <row r="453" spans="1:5" s="28" customFormat="1" x14ac:dyDescent="0.3">
      <c r="A453" s="96">
        <v>26390</v>
      </c>
      <c r="B453" s="97">
        <v>261.35986211172803</v>
      </c>
      <c r="C453" s="127">
        <v>49934.8</v>
      </c>
      <c r="D453" s="98">
        <f t="shared" si="12"/>
        <v>5.5658982397128165</v>
      </c>
      <c r="E453" s="98">
        <f t="shared" si="13"/>
        <v>10.818473433462445</v>
      </c>
    </row>
    <row r="454" spans="1:5" s="28" customFormat="1" x14ac:dyDescent="0.3">
      <c r="A454" s="96">
        <v>26420</v>
      </c>
      <c r="B454" s="97">
        <v>261.88534072576169</v>
      </c>
      <c r="C454" s="127">
        <v>49937.7</v>
      </c>
      <c r="D454" s="98">
        <f t="shared" ref="D454:D517" si="14">LN(B454)</f>
        <v>5.5679067771550796</v>
      </c>
      <c r="E454" s="98">
        <f t="shared" ref="E454:E517" si="15">LN(C454)</f>
        <v>10.818531507506869</v>
      </c>
    </row>
    <row r="455" spans="1:5" s="28" customFormat="1" x14ac:dyDescent="0.3">
      <c r="A455" s="96">
        <v>26451</v>
      </c>
      <c r="B455" s="97">
        <v>263.82151424910762</v>
      </c>
      <c r="C455" s="127">
        <v>51169</v>
      </c>
      <c r="D455" s="98">
        <f t="shared" si="14"/>
        <v>5.5752727921098115</v>
      </c>
      <c r="E455" s="98">
        <f t="shared" si="15"/>
        <v>10.842889158907376</v>
      </c>
    </row>
    <row r="456" spans="1:5" s="28" customFormat="1" x14ac:dyDescent="0.3">
      <c r="A456" s="96">
        <v>26481</v>
      </c>
      <c r="B456" s="97">
        <v>264.81735761645274</v>
      </c>
      <c r="C456" s="127">
        <v>51461.8</v>
      </c>
      <c r="D456" s="98">
        <f t="shared" si="14"/>
        <v>5.5790403718256272</v>
      </c>
      <c r="E456" s="98">
        <f t="shared" si="15"/>
        <v>10.848595063848171</v>
      </c>
    </row>
    <row r="457" spans="1:5" s="28" customFormat="1" x14ac:dyDescent="0.3">
      <c r="A457" s="96">
        <v>26512</v>
      </c>
      <c r="B457" s="97">
        <v>266.55993375644306</v>
      </c>
      <c r="C457" s="127">
        <v>52365.599999999999</v>
      </c>
      <c r="D457" s="98">
        <f t="shared" si="14"/>
        <v>5.5855991104657035</v>
      </c>
      <c r="E457" s="98">
        <f t="shared" si="15"/>
        <v>10.866005166176551</v>
      </c>
    </row>
    <row r="458" spans="1:5" s="28" customFormat="1" x14ac:dyDescent="0.3">
      <c r="A458" s="96">
        <v>26543</v>
      </c>
      <c r="B458" s="97">
        <v>267.77693143750486</v>
      </c>
      <c r="C458" s="127">
        <v>51907.199999999997</v>
      </c>
      <c r="D458" s="98">
        <f t="shared" si="14"/>
        <v>5.5901542885366586</v>
      </c>
      <c r="E458" s="98">
        <f t="shared" si="15"/>
        <v>10.857212787855795</v>
      </c>
    </row>
    <row r="459" spans="1:5" s="28" customFormat="1" x14ac:dyDescent="0.3">
      <c r="A459" s="96">
        <v>26573</v>
      </c>
      <c r="B459" s="97">
        <v>267.97052882086047</v>
      </c>
      <c r="C459" s="127">
        <v>53311.8</v>
      </c>
      <c r="D459" s="98">
        <f t="shared" si="14"/>
        <v>5.5908770073776921</v>
      </c>
      <c r="E459" s="98">
        <f t="shared" si="15"/>
        <v>10.883912974018877</v>
      </c>
    </row>
    <row r="460" spans="1:5" s="28" customFormat="1" x14ac:dyDescent="0.3">
      <c r="A460" s="96">
        <v>26604</v>
      </c>
      <c r="B460" s="97">
        <v>269.71310496085073</v>
      </c>
      <c r="C460" s="127">
        <v>55843.3</v>
      </c>
      <c r="D460" s="98">
        <f t="shared" si="14"/>
        <v>5.597358819847094</v>
      </c>
      <c r="E460" s="98">
        <f t="shared" si="15"/>
        <v>10.930304833111274</v>
      </c>
    </row>
    <row r="461" spans="1:5" s="28" customFormat="1" x14ac:dyDescent="0.3">
      <c r="A461" s="96">
        <v>26634</v>
      </c>
      <c r="B461" s="97">
        <v>270.62597803138527</v>
      </c>
      <c r="C461" s="127">
        <v>64327.6</v>
      </c>
      <c r="D461" s="98">
        <f t="shared" si="14"/>
        <v>5.60073771272301</v>
      </c>
      <c r="E461" s="98">
        <f t="shared" si="15"/>
        <v>11.071744056076579</v>
      </c>
    </row>
    <row r="462" spans="1:5" s="28" customFormat="1" x14ac:dyDescent="0.3">
      <c r="A462" s="96">
        <v>26665</v>
      </c>
      <c r="B462" s="97">
        <v>274.5536386141103</v>
      </c>
      <c r="C462" s="127">
        <v>61029.4</v>
      </c>
      <c r="D462" s="98">
        <f t="shared" si="14"/>
        <v>5.6151466466478439</v>
      </c>
      <c r="E462" s="98">
        <f t="shared" si="15"/>
        <v>11.019110994259671</v>
      </c>
    </row>
    <row r="463" spans="1:5" s="28" customFormat="1" x14ac:dyDescent="0.3">
      <c r="A463" s="96">
        <v>26696</v>
      </c>
      <c r="B463" s="97">
        <v>276.82179319855038</v>
      </c>
      <c r="C463" s="127">
        <v>61364.4</v>
      </c>
      <c r="D463" s="98">
        <f t="shared" si="14"/>
        <v>5.6233739532979845</v>
      </c>
      <c r="E463" s="98">
        <f t="shared" si="15"/>
        <v>11.024585141423309</v>
      </c>
    </row>
    <row r="464" spans="1:5" s="28" customFormat="1" x14ac:dyDescent="0.3">
      <c r="A464" s="96">
        <v>26724</v>
      </c>
      <c r="B464" s="97">
        <v>279.25588840556884</v>
      </c>
      <c r="C464" s="127">
        <v>62058.400000000001</v>
      </c>
      <c r="D464" s="98">
        <f t="shared" si="14"/>
        <v>5.6321285242285821</v>
      </c>
      <c r="E464" s="98">
        <f t="shared" si="15"/>
        <v>11.03583115616825</v>
      </c>
    </row>
    <row r="465" spans="1:5" s="28" customFormat="1" x14ac:dyDescent="0.3">
      <c r="A465" s="96">
        <v>26755</v>
      </c>
      <c r="B465" s="97">
        <v>283.68147067196645</v>
      </c>
      <c r="C465" s="127">
        <v>63243.9</v>
      </c>
      <c r="D465" s="98">
        <f t="shared" si="14"/>
        <v>5.6478520265763006</v>
      </c>
      <c r="E465" s="98">
        <f t="shared" si="15"/>
        <v>11.054753959251125</v>
      </c>
    </row>
    <row r="466" spans="1:5" s="28" customFormat="1" x14ac:dyDescent="0.3">
      <c r="A466" s="96">
        <v>26785</v>
      </c>
      <c r="B466" s="97">
        <v>286.6964578739466</v>
      </c>
      <c r="C466" s="127">
        <v>62601.599999999999</v>
      </c>
      <c r="D466" s="98">
        <f t="shared" si="14"/>
        <v>5.6584240179959346</v>
      </c>
      <c r="E466" s="98">
        <f t="shared" si="15"/>
        <v>11.044546115866993</v>
      </c>
    </row>
    <row r="467" spans="1:5" s="28" customFormat="1" x14ac:dyDescent="0.3">
      <c r="A467" s="96">
        <v>26816</v>
      </c>
      <c r="B467" s="97">
        <v>289.04748292478104</v>
      </c>
      <c r="C467" s="127">
        <v>63731.3</v>
      </c>
      <c r="D467" s="98">
        <f t="shared" si="14"/>
        <v>5.6665909753943264</v>
      </c>
      <c r="E467" s="98">
        <f t="shared" si="15"/>
        <v>11.062431086656701</v>
      </c>
    </row>
    <row r="468" spans="1:5" s="28" customFormat="1" x14ac:dyDescent="0.3">
      <c r="A468" s="96">
        <v>26846</v>
      </c>
      <c r="B468" s="97">
        <v>296.46039563238145</v>
      </c>
      <c r="C468" s="127">
        <v>65016.2</v>
      </c>
      <c r="D468" s="98">
        <f t="shared" si="14"/>
        <v>5.6919136366067873</v>
      </c>
      <c r="E468" s="98">
        <f t="shared" si="15"/>
        <v>11.082391748594176</v>
      </c>
    </row>
    <row r="469" spans="1:5" s="28" customFormat="1" x14ac:dyDescent="0.3">
      <c r="A469" s="96">
        <v>26877</v>
      </c>
      <c r="B469" s="97">
        <v>301.21795897435192</v>
      </c>
      <c r="C469" s="127">
        <v>65913.100000000006</v>
      </c>
      <c r="D469" s="98">
        <f t="shared" si="14"/>
        <v>5.7078341188970985</v>
      </c>
      <c r="E469" s="98">
        <f t="shared" si="15"/>
        <v>11.096092486774726</v>
      </c>
    </row>
    <row r="470" spans="1:5" s="28" customFormat="1" x14ac:dyDescent="0.3">
      <c r="A470" s="96">
        <v>26908</v>
      </c>
      <c r="B470" s="97">
        <v>308.38186090318999</v>
      </c>
      <c r="C470" s="127">
        <v>65506.8</v>
      </c>
      <c r="D470" s="98">
        <f t="shared" si="14"/>
        <v>5.7313388231733748</v>
      </c>
      <c r="E470" s="98">
        <f t="shared" si="15"/>
        <v>11.089909233028646</v>
      </c>
    </row>
    <row r="471" spans="1:5" s="28" customFormat="1" x14ac:dyDescent="0.3">
      <c r="A471" s="96">
        <v>26938</v>
      </c>
      <c r="B471" s="97">
        <v>312.33727809158717</v>
      </c>
      <c r="C471" s="127">
        <v>66922.8</v>
      </c>
      <c r="D471" s="98">
        <f t="shared" si="14"/>
        <v>5.7440836234529478</v>
      </c>
      <c r="E471" s="98">
        <f t="shared" si="15"/>
        <v>11.111294995229635</v>
      </c>
    </row>
    <row r="472" spans="1:5" s="28" customFormat="1" x14ac:dyDescent="0.3">
      <c r="A472" s="96">
        <v>26969</v>
      </c>
      <c r="B472" s="97">
        <v>316.18206820791795</v>
      </c>
      <c r="C472" s="127">
        <v>71841.7</v>
      </c>
      <c r="D472" s="98">
        <f t="shared" si="14"/>
        <v>5.7563182128823929</v>
      </c>
      <c r="E472" s="98">
        <f t="shared" si="15"/>
        <v>11.182220366393205</v>
      </c>
    </row>
    <row r="473" spans="1:5" s="28" customFormat="1" x14ac:dyDescent="0.3">
      <c r="A473" s="96">
        <v>26999</v>
      </c>
      <c r="B473" s="97">
        <v>328.46307147018183</v>
      </c>
      <c r="C473" s="127">
        <v>79874.7</v>
      </c>
      <c r="D473" s="98">
        <f t="shared" si="14"/>
        <v>5.7944244159896714</v>
      </c>
      <c r="E473" s="98">
        <f t="shared" si="15"/>
        <v>11.288214435804237</v>
      </c>
    </row>
    <row r="474" spans="1:5" s="28" customFormat="1" x14ac:dyDescent="0.3">
      <c r="A474" s="96">
        <v>27030</v>
      </c>
      <c r="B474" s="97">
        <v>340.2185961328907</v>
      </c>
      <c r="C474" s="127">
        <v>74671.3</v>
      </c>
      <c r="D474" s="98">
        <f t="shared" si="14"/>
        <v>5.8295883408220055</v>
      </c>
      <c r="E474" s="98">
        <f t="shared" si="15"/>
        <v>11.220851093815252</v>
      </c>
    </row>
    <row r="475" spans="1:5" s="28" customFormat="1" x14ac:dyDescent="0.3">
      <c r="A475" s="96">
        <v>27061</v>
      </c>
      <c r="B475" s="97">
        <v>347.90807652065723</v>
      </c>
      <c r="C475" s="127">
        <v>74692.5</v>
      </c>
      <c r="D475" s="98">
        <f t="shared" si="14"/>
        <v>5.8519382969521194</v>
      </c>
      <c r="E475" s="98">
        <f t="shared" si="15"/>
        <v>11.221134964473904</v>
      </c>
    </row>
    <row r="476" spans="1:5" s="28" customFormat="1" x14ac:dyDescent="0.3">
      <c r="A476" s="96">
        <v>27089</v>
      </c>
      <c r="B476" s="97">
        <v>350.59118249195944</v>
      </c>
      <c r="C476" s="127">
        <v>75851.399999999994</v>
      </c>
      <c r="D476" s="98">
        <f t="shared" si="14"/>
        <v>5.8596208224046427</v>
      </c>
      <c r="E476" s="98">
        <f t="shared" si="15"/>
        <v>11.236531442088213</v>
      </c>
    </row>
    <row r="477" spans="1:5" s="28" customFormat="1" x14ac:dyDescent="0.3">
      <c r="A477" s="96">
        <v>27120</v>
      </c>
      <c r="B477" s="97">
        <v>355.34864598903505</v>
      </c>
      <c r="C477" s="127">
        <v>75792.899999999994</v>
      </c>
      <c r="D477" s="98">
        <f t="shared" si="14"/>
        <v>5.8730994089069419</v>
      </c>
      <c r="E477" s="98">
        <f t="shared" si="15"/>
        <v>11.235759899697211</v>
      </c>
    </row>
    <row r="478" spans="1:5" s="28" customFormat="1" x14ac:dyDescent="0.3">
      <c r="A478" s="96">
        <v>27150</v>
      </c>
      <c r="B478" s="97">
        <v>358.14237903240371</v>
      </c>
      <c r="C478" s="127">
        <v>76585.7</v>
      </c>
      <c r="D478" s="98">
        <f t="shared" si="14"/>
        <v>5.8809306141307394</v>
      </c>
      <c r="E478" s="98">
        <f t="shared" si="15"/>
        <v>11.246165654227935</v>
      </c>
    </row>
    <row r="479" spans="1:5" s="28" customFormat="1" x14ac:dyDescent="0.3">
      <c r="A479" s="96">
        <v>27181</v>
      </c>
      <c r="B479" s="97">
        <v>361.68284484841752</v>
      </c>
      <c r="C479" s="127">
        <v>78774.899999999994</v>
      </c>
      <c r="D479" s="98">
        <f t="shared" si="14"/>
        <v>5.8907677086057628</v>
      </c>
      <c r="E479" s="98">
        <f t="shared" si="15"/>
        <v>11.274349697186397</v>
      </c>
    </row>
    <row r="480" spans="1:5" s="28" customFormat="1" x14ac:dyDescent="0.3">
      <c r="A480" s="96">
        <v>27211</v>
      </c>
      <c r="B480" s="97">
        <v>366.91057326838842</v>
      </c>
      <c r="C480" s="127">
        <v>78364.2</v>
      </c>
      <c r="D480" s="98">
        <f t="shared" si="14"/>
        <v>5.9051181487938935</v>
      </c>
      <c r="E480" s="98">
        <f t="shared" si="15"/>
        <v>11.269122469396999</v>
      </c>
    </row>
    <row r="481" spans="1:5" s="28" customFormat="1" x14ac:dyDescent="0.3">
      <c r="A481" s="96">
        <v>27242</v>
      </c>
      <c r="B481" s="97">
        <v>370.78302014549644</v>
      </c>
      <c r="C481" s="127">
        <v>77861.3</v>
      </c>
      <c r="D481" s="98">
        <f t="shared" si="14"/>
        <v>5.9156170401553183</v>
      </c>
      <c r="E481" s="98">
        <f t="shared" si="15"/>
        <v>11.262684317660046</v>
      </c>
    </row>
    <row r="482" spans="1:5" s="28" customFormat="1" x14ac:dyDescent="0.3">
      <c r="A482" s="96">
        <v>27273</v>
      </c>
      <c r="B482" s="97">
        <v>374.98734826776115</v>
      </c>
      <c r="C482" s="127">
        <v>79304.899999999994</v>
      </c>
      <c r="D482" s="98">
        <f t="shared" si="14"/>
        <v>5.9268922874486361</v>
      </c>
      <c r="E482" s="98">
        <f t="shared" si="15"/>
        <v>11.281055196382322</v>
      </c>
    </row>
    <row r="483" spans="1:5" s="28" customFormat="1" x14ac:dyDescent="0.3">
      <c r="A483" s="96">
        <v>27303</v>
      </c>
      <c r="B483" s="97">
        <v>382.4278178912441</v>
      </c>
      <c r="C483" s="127">
        <v>79828.399999999994</v>
      </c>
      <c r="D483" s="98">
        <f t="shared" si="14"/>
        <v>5.9465399240629147</v>
      </c>
      <c r="E483" s="98">
        <f t="shared" si="15"/>
        <v>11.287634609848483</v>
      </c>
    </row>
    <row r="484" spans="1:5" s="28" customFormat="1" x14ac:dyDescent="0.3">
      <c r="A484" s="96">
        <v>27334</v>
      </c>
      <c r="B484" s="97">
        <v>393.04931516970169</v>
      </c>
      <c r="C484" s="127">
        <v>84222.399999999994</v>
      </c>
      <c r="D484" s="98">
        <f t="shared" si="14"/>
        <v>5.9739350878891866</v>
      </c>
      <c r="E484" s="98">
        <f t="shared" si="15"/>
        <v>11.341216198104004</v>
      </c>
    </row>
    <row r="485" spans="1:5" s="28" customFormat="1" x14ac:dyDescent="0.3">
      <c r="A485" s="96">
        <v>27364</v>
      </c>
      <c r="B485" s="97">
        <v>396.11961590771512</v>
      </c>
      <c r="C485" s="127">
        <v>97473.7</v>
      </c>
      <c r="D485" s="98">
        <f t="shared" si="14"/>
        <v>5.9817162260164487</v>
      </c>
      <c r="E485" s="98">
        <f t="shared" si="15"/>
        <v>11.48733787700885</v>
      </c>
    </row>
    <row r="486" spans="1:5" s="28" customFormat="1" x14ac:dyDescent="0.3">
      <c r="A486" s="96">
        <v>27395</v>
      </c>
      <c r="B486" s="97">
        <v>401.18140370510764</v>
      </c>
      <c r="C486" s="127">
        <v>89986</v>
      </c>
      <c r="D486" s="98">
        <f t="shared" si="14"/>
        <v>5.9944137033313236</v>
      </c>
      <c r="E486" s="98">
        <f t="shared" si="15"/>
        <v>11.407409381656826</v>
      </c>
    </row>
    <row r="487" spans="1:5" s="28" customFormat="1" x14ac:dyDescent="0.3">
      <c r="A487" s="96">
        <v>27426</v>
      </c>
      <c r="B487" s="97">
        <v>403.39414490861969</v>
      </c>
      <c r="C487" s="127">
        <v>90498</v>
      </c>
      <c r="D487" s="98">
        <f t="shared" si="14"/>
        <v>5.9999141110583558</v>
      </c>
      <c r="E487" s="98">
        <f t="shared" si="15"/>
        <v>11.413083029996308</v>
      </c>
    </row>
    <row r="488" spans="1:5" s="28" customFormat="1" x14ac:dyDescent="0.3">
      <c r="A488" s="96">
        <v>27454</v>
      </c>
      <c r="B488" s="97">
        <v>405.93886720218325</v>
      </c>
      <c r="C488" s="127">
        <v>93171.7</v>
      </c>
      <c r="D488" s="98">
        <f t="shared" si="14"/>
        <v>6.0062025748707839</v>
      </c>
      <c r="E488" s="98">
        <f t="shared" si="15"/>
        <v>11.442199306494604</v>
      </c>
    </row>
    <row r="489" spans="1:5" s="28" customFormat="1" x14ac:dyDescent="0.3">
      <c r="A489" s="96">
        <v>27485</v>
      </c>
      <c r="B489" s="97">
        <v>409.3687059316519</v>
      </c>
      <c r="C489" s="127">
        <v>92995.6</v>
      </c>
      <c r="D489" s="98">
        <f t="shared" si="14"/>
        <v>6.014616231447877</v>
      </c>
      <c r="E489" s="98">
        <f t="shared" si="15"/>
        <v>11.440307459188196</v>
      </c>
    </row>
    <row r="490" spans="1:5" s="28" customFormat="1" x14ac:dyDescent="0.3">
      <c r="A490" s="96">
        <v>27515</v>
      </c>
      <c r="B490" s="97">
        <v>414.8454451159065</v>
      </c>
      <c r="C490" s="127">
        <v>94455.8</v>
      </c>
      <c r="D490" s="98">
        <f t="shared" si="14"/>
        <v>6.0279060294571689</v>
      </c>
      <c r="E490" s="98">
        <f t="shared" si="15"/>
        <v>11.455887279196714</v>
      </c>
    </row>
    <row r="491" spans="1:5" s="28" customFormat="1" x14ac:dyDescent="0.3">
      <c r="A491" s="96">
        <v>27546</v>
      </c>
      <c r="B491" s="97">
        <v>421.89871997267812</v>
      </c>
      <c r="C491" s="127">
        <v>97219</v>
      </c>
      <c r="D491" s="98">
        <f t="shared" si="14"/>
        <v>6.044765285166644</v>
      </c>
      <c r="E491" s="98">
        <f t="shared" si="15"/>
        <v>11.484721444597152</v>
      </c>
    </row>
    <row r="492" spans="1:5" s="28" customFormat="1" x14ac:dyDescent="0.3">
      <c r="A492" s="96">
        <v>27576</v>
      </c>
      <c r="B492" s="97">
        <v>425.27324516611367</v>
      </c>
      <c r="C492" s="127">
        <v>95523.6</v>
      </c>
      <c r="D492" s="98">
        <f t="shared" si="14"/>
        <v>6.0527318921362161</v>
      </c>
      <c r="E492" s="98">
        <f t="shared" si="15"/>
        <v>11.467128616358449</v>
      </c>
    </row>
    <row r="493" spans="1:5" s="28" customFormat="1" x14ac:dyDescent="0.3">
      <c r="A493" s="96">
        <v>27607</v>
      </c>
      <c r="B493" s="97">
        <v>428.95209467434472</v>
      </c>
      <c r="C493" s="127">
        <v>97247.6</v>
      </c>
      <c r="D493" s="98">
        <f t="shared" si="14"/>
        <v>6.0613452452669758</v>
      </c>
      <c r="E493" s="98">
        <f t="shared" si="15"/>
        <v>11.485015582512931</v>
      </c>
    </row>
    <row r="494" spans="1:5" s="28" customFormat="1" x14ac:dyDescent="0.3">
      <c r="A494" s="96">
        <v>27638</v>
      </c>
      <c r="B494" s="97">
        <v>432.07760910349651</v>
      </c>
      <c r="C494" s="127">
        <v>95532</v>
      </c>
      <c r="D494" s="98">
        <f t="shared" si="14"/>
        <v>6.0686052228113931</v>
      </c>
      <c r="E494" s="98">
        <f t="shared" si="15"/>
        <v>11.467216548876578</v>
      </c>
    </row>
    <row r="495" spans="1:5" s="28" customFormat="1" x14ac:dyDescent="0.3">
      <c r="A495" s="96">
        <v>27668</v>
      </c>
      <c r="B495" s="97">
        <v>434.29045015190337</v>
      </c>
      <c r="C495" s="127">
        <v>98169.5</v>
      </c>
      <c r="D495" s="98">
        <f t="shared" si="14"/>
        <v>6.0737135502405364</v>
      </c>
      <c r="E495" s="98">
        <f t="shared" si="15"/>
        <v>11.494450855467933</v>
      </c>
    </row>
    <row r="496" spans="1:5" s="28" customFormat="1" x14ac:dyDescent="0.3">
      <c r="A496" s="96">
        <v>27699</v>
      </c>
      <c r="B496" s="97">
        <v>437.33309412913951</v>
      </c>
      <c r="C496" s="127">
        <v>102735.8</v>
      </c>
      <c r="D496" s="98">
        <f t="shared" si="14"/>
        <v>6.0806951338749657</v>
      </c>
      <c r="E496" s="98">
        <f t="shared" si="15"/>
        <v>11.539915923294666</v>
      </c>
    </row>
    <row r="497" spans="1:5" s="28" customFormat="1" x14ac:dyDescent="0.3">
      <c r="A497" s="96">
        <v>27729</v>
      </c>
      <c r="B497" s="97">
        <v>440.90121670593055</v>
      </c>
      <c r="C497" s="127">
        <v>118267</v>
      </c>
      <c r="D497" s="98">
        <f t="shared" si="14"/>
        <v>6.088820851956207</v>
      </c>
      <c r="E497" s="98">
        <f t="shared" si="15"/>
        <v>11.68070005923477</v>
      </c>
    </row>
    <row r="498" spans="1:5" s="28" customFormat="1" x14ac:dyDescent="0.3">
      <c r="A498" s="96">
        <v>27760</v>
      </c>
      <c r="B498" s="97">
        <v>449.42050000804772</v>
      </c>
      <c r="C498" s="127">
        <v>110274.4</v>
      </c>
      <c r="D498" s="98">
        <f t="shared" si="14"/>
        <v>6.1079589751061327</v>
      </c>
      <c r="E498" s="98">
        <f t="shared" si="15"/>
        <v>11.610727084015242</v>
      </c>
    </row>
    <row r="499" spans="1:5" s="28" customFormat="1" x14ac:dyDescent="0.3">
      <c r="A499" s="96">
        <v>27791</v>
      </c>
      <c r="B499" s="97">
        <v>457.82915623809845</v>
      </c>
      <c r="C499" s="127">
        <v>110121.7</v>
      </c>
      <c r="D499" s="98">
        <f t="shared" si="14"/>
        <v>6.1264960932102328</v>
      </c>
      <c r="E499" s="98">
        <f t="shared" si="15"/>
        <v>11.609341396841707</v>
      </c>
    </row>
    <row r="500" spans="1:5" s="28" customFormat="1" x14ac:dyDescent="0.3">
      <c r="A500" s="96">
        <v>27820</v>
      </c>
      <c r="B500" s="97">
        <v>462.31005204052934</v>
      </c>
      <c r="C500" s="127">
        <v>110007.9</v>
      </c>
      <c r="D500" s="98">
        <f t="shared" si="14"/>
        <v>6.136235774302091</v>
      </c>
      <c r="E500" s="98">
        <f t="shared" si="15"/>
        <v>11.608307460377569</v>
      </c>
    </row>
    <row r="501" spans="1:5" s="28" customFormat="1" x14ac:dyDescent="0.3">
      <c r="A501" s="96">
        <v>27851</v>
      </c>
      <c r="B501" s="97">
        <v>465.54629340112098</v>
      </c>
      <c r="C501" s="127">
        <v>111490.8</v>
      </c>
      <c r="D501" s="98">
        <f t="shared" si="14"/>
        <v>6.1432115405395979</v>
      </c>
      <c r="E501" s="98">
        <f t="shared" si="15"/>
        <v>11.621697355267312</v>
      </c>
    </row>
    <row r="502" spans="1:5" s="28" customFormat="1" x14ac:dyDescent="0.3">
      <c r="A502" s="96">
        <v>27881</v>
      </c>
      <c r="B502" s="97">
        <v>468.81019152249007</v>
      </c>
      <c r="C502" s="127">
        <v>113033.60000000001</v>
      </c>
      <c r="D502" s="98">
        <f t="shared" si="14"/>
        <v>6.1501979776222564</v>
      </c>
      <c r="E502" s="98">
        <f t="shared" si="15"/>
        <v>11.635440398628917</v>
      </c>
    </row>
    <row r="503" spans="1:5" s="28" customFormat="1" x14ac:dyDescent="0.3">
      <c r="A503" s="96">
        <v>27912</v>
      </c>
      <c r="B503" s="97">
        <v>470.69105149532407</v>
      </c>
      <c r="C503" s="127">
        <v>113315.4</v>
      </c>
      <c r="D503" s="98">
        <f t="shared" si="14"/>
        <v>6.1542019371690735</v>
      </c>
      <c r="E503" s="98">
        <f t="shared" si="15"/>
        <v>11.637930360109591</v>
      </c>
    </row>
    <row r="504" spans="1:5" s="28" customFormat="1" x14ac:dyDescent="0.3">
      <c r="A504" s="96">
        <v>27942</v>
      </c>
      <c r="B504" s="97">
        <v>474.67412545897713</v>
      </c>
      <c r="C504" s="127">
        <v>114933.8</v>
      </c>
      <c r="D504" s="98">
        <f t="shared" si="14"/>
        <v>6.1626285169281969</v>
      </c>
      <c r="E504" s="98">
        <f t="shared" si="15"/>
        <v>11.652111589420148</v>
      </c>
    </row>
    <row r="505" spans="1:5" s="28" customFormat="1" x14ac:dyDescent="0.3">
      <c r="A505" s="96">
        <v>27973</v>
      </c>
      <c r="B505" s="97">
        <v>479.21033481191978</v>
      </c>
      <c r="C505" s="127">
        <v>113378.3</v>
      </c>
      <c r="D505" s="98">
        <f t="shared" si="14"/>
        <v>6.1721396133715167</v>
      </c>
      <c r="E505" s="98">
        <f t="shared" si="15"/>
        <v>11.638485293939814</v>
      </c>
    </row>
    <row r="506" spans="1:5" s="28" customFormat="1" x14ac:dyDescent="0.3">
      <c r="A506" s="96">
        <v>28004</v>
      </c>
      <c r="B506" s="97">
        <v>495.55748217954215</v>
      </c>
      <c r="C506" s="127">
        <v>120669.9</v>
      </c>
      <c r="D506" s="98">
        <f t="shared" si="14"/>
        <v>6.2056833554765838</v>
      </c>
      <c r="E506" s="98">
        <f t="shared" si="15"/>
        <v>11.700813997360914</v>
      </c>
    </row>
    <row r="507" spans="1:5" s="28" customFormat="1" x14ac:dyDescent="0.3">
      <c r="A507" s="96">
        <v>28034</v>
      </c>
      <c r="B507" s="97">
        <v>523.46645699610156</v>
      </c>
      <c r="C507" s="127">
        <v>124562.3</v>
      </c>
      <c r="D507" s="98">
        <f t="shared" si="14"/>
        <v>6.2604729537517185</v>
      </c>
      <c r="E507" s="98">
        <f t="shared" si="15"/>
        <v>11.732561271334193</v>
      </c>
    </row>
    <row r="508" spans="1:5" s="28" customFormat="1" x14ac:dyDescent="0.3">
      <c r="A508" s="96">
        <v>28065</v>
      </c>
      <c r="B508" s="97">
        <v>547.11579015436303</v>
      </c>
      <c r="C508" s="127">
        <v>137220</v>
      </c>
      <c r="D508" s="98">
        <f t="shared" si="14"/>
        <v>6.3046604622039482</v>
      </c>
      <c r="E508" s="98">
        <f t="shared" si="15"/>
        <v>11.829340756244882</v>
      </c>
    </row>
    <row r="509" spans="1:5" s="28" customFormat="1" x14ac:dyDescent="0.3">
      <c r="A509" s="96">
        <v>28095</v>
      </c>
      <c r="B509" s="97">
        <v>560.83514510119517</v>
      </c>
      <c r="C509" s="127">
        <v>154800.20000000001</v>
      </c>
      <c r="D509" s="98">
        <f t="shared" si="14"/>
        <v>6.3294270033380275</v>
      </c>
      <c r="E509" s="98">
        <f t="shared" si="15"/>
        <v>11.949890532126593</v>
      </c>
    </row>
    <row r="510" spans="1:5" s="28" customFormat="1" x14ac:dyDescent="0.3">
      <c r="A510" s="96">
        <v>28126</v>
      </c>
      <c r="B510" s="97">
        <v>578.70361446467496</v>
      </c>
      <c r="C510" s="127">
        <v>143204.1</v>
      </c>
      <c r="D510" s="98">
        <f t="shared" si="14"/>
        <v>6.3607904543952198</v>
      </c>
      <c r="E510" s="98">
        <f t="shared" si="15"/>
        <v>11.872026164383731</v>
      </c>
    </row>
    <row r="511" spans="1:5" s="28" customFormat="1" x14ac:dyDescent="0.3">
      <c r="A511" s="96">
        <v>28157</v>
      </c>
      <c r="B511" s="97">
        <v>591.48253942508995</v>
      </c>
      <c r="C511" s="127">
        <v>144349.79999999999</v>
      </c>
      <c r="D511" s="98">
        <f t="shared" si="14"/>
        <v>6.3826321638366563</v>
      </c>
      <c r="E511" s="98">
        <f t="shared" si="15"/>
        <v>11.879994799568818</v>
      </c>
    </row>
    <row r="512" spans="1:5" s="28" customFormat="1" x14ac:dyDescent="0.3">
      <c r="A512" s="96">
        <v>28185</v>
      </c>
      <c r="B512" s="97">
        <v>601.7997124032305</v>
      </c>
      <c r="C512" s="127">
        <v>143655.9</v>
      </c>
      <c r="D512" s="98">
        <f t="shared" si="14"/>
        <v>6.3999246863015644</v>
      </c>
      <c r="E512" s="98">
        <f t="shared" si="15"/>
        <v>11.875176135614124</v>
      </c>
    </row>
    <row r="513" spans="1:5" s="28" customFormat="1" x14ac:dyDescent="0.3">
      <c r="A513" s="96">
        <v>28216</v>
      </c>
      <c r="B513" s="97">
        <v>610.89988770030936</v>
      </c>
      <c r="C513" s="127">
        <v>144172.20000000001</v>
      </c>
      <c r="D513" s="98">
        <f t="shared" si="14"/>
        <v>6.4149330958290705</v>
      </c>
      <c r="E513" s="98">
        <f t="shared" si="15"/>
        <v>11.878763697452301</v>
      </c>
    </row>
    <row r="514" spans="1:5" s="28" customFormat="1" x14ac:dyDescent="0.3">
      <c r="A514" s="96">
        <v>28246</v>
      </c>
      <c r="B514" s="97">
        <v>616.26589995312395</v>
      </c>
      <c r="C514" s="127">
        <v>144487</v>
      </c>
      <c r="D514" s="98">
        <f t="shared" si="14"/>
        <v>6.4236785261650278</v>
      </c>
      <c r="E514" s="98">
        <f t="shared" si="15"/>
        <v>11.880944817089571</v>
      </c>
    </row>
    <row r="515" spans="1:5" s="28" customFormat="1" x14ac:dyDescent="0.3">
      <c r="A515" s="96">
        <v>28277</v>
      </c>
      <c r="B515" s="97">
        <v>623.8170964935681</v>
      </c>
      <c r="C515" s="127">
        <v>144198.70000000001</v>
      </c>
      <c r="D515" s="98">
        <f t="shared" si="14"/>
        <v>6.4358572108093082</v>
      </c>
      <c r="E515" s="98">
        <f t="shared" si="15"/>
        <v>11.87894748853576</v>
      </c>
    </row>
    <row r="516" spans="1:5" s="28" customFormat="1" x14ac:dyDescent="0.3">
      <c r="A516" s="96">
        <v>28307</v>
      </c>
      <c r="B516" s="97">
        <v>630.87047119523459</v>
      </c>
      <c r="C516" s="127">
        <v>145610.5</v>
      </c>
      <c r="D516" s="98">
        <f t="shared" si="14"/>
        <v>6.4471005660259575</v>
      </c>
      <c r="E516" s="98">
        <f t="shared" si="15"/>
        <v>11.888690527529148</v>
      </c>
    </row>
    <row r="517" spans="1:5" s="28" customFormat="1" x14ac:dyDescent="0.3">
      <c r="A517" s="96">
        <v>28338</v>
      </c>
      <c r="B517" s="97">
        <v>643.81533676374931</v>
      </c>
      <c r="C517" s="127">
        <v>147174.79999999999</v>
      </c>
      <c r="D517" s="98">
        <f t="shared" si="14"/>
        <v>6.4674119408297193</v>
      </c>
      <c r="E517" s="98">
        <f t="shared" si="15"/>
        <v>11.899376274969091</v>
      </c>
    </row>
    <row r="518" spans="1:5" s="28" customFormat="1" x14ac:dyDescent="0.3">
      <c r="A518" s="96">
        <v>28369</v>
      </c>
      <c r="B518" s="97">
        <v>655.23898019578019</v>
      </c>
      <c r="C518" s="127">
        <v>148745</v>
      </c>
      <c r="D518" s="98">
        <f t="shared" ref="D518:D582" si="16">LN(B518)</f>
        <v>6.4850000243524901</v>
      </c>
      <c r="E518" s="98">
        <f t="shared" ref="E518:E605" si="17">LN(C518)</f>
        <v>11.909988709397554</v>
      </c>
    </row>
    <row r="519" spans="1:5" s="28" customFormat="1" x14ac:dyDescent="0.3">
      <c r="A519" s="96">
        <v>28399</v>
      </c>
      <c r="B519" s="97">
        <v>660.24545445713943</v>
      </c>
      <c r="C519" s="127">
        <v>157316.1</v>
      </c>
      <c r="D519" s="98">
        <f t="shared" si="16"/>
        <v>6.4926116665751854</v>
      </c>
      <c r="E519" s="98">
        <f t="shared" si="17"/>
        <v>11.966012436002002</v>
      </c>
    </row>
    <row r="520" spans="1:5" s="28" customFormat="1" x14ac:dyDescent="0.3">
      <c r="A520" s="96">
        <v>28430</v>
      </c>
      <c r="B520" s="97">
        <v>667.46466992201067</v>
      </c>
      <c r="C520" s="127">
        <v>166054.79999999999</v>
      </c>
      <c r="D520" s="98">
        <f t="shared" si="16"/>
        <v>6.5034864599178288</v>
      </c>
      <c r="E520" s="98">
        <f t="shared" si="17"/>
        <v>12.02007313334283</v>
      </c>
    </row>
    <row r="521" spans="1:5" s="28" customFormat="1" x14ac:dyDescent="0.3">
      <c r="A521" s="96">
        <v>28460</v>
      </c>
      <c r="B521" s="97">
        <v>676.70312906641198</v>
      </c>
      <c r="C521" s="127">
        <v>196007.9</v>
      </c>
      <c r="D521" s="98">
        <f t="shared" si="16"/>
        <v>6.5172326672357821</v>
      </c>
      <c r="E521" s="98">
        <f t="shared" si="17"/>
        <v>12.185910243522834</v>
      </c>
    </row>
    <row r="522" spans="1:5" s="28" customFormat="1" x14ac:dyDescent="0.3">
      <c r="A522" s="96">
        <v>28491</v>
      </c>
      <c r="B522" s="97">
        <v>691.75020862574581</v>
      </c>
      <c r="C522" s="127">
        <v>184901.3</v>
      </c>
      <c r="D522" s="98">
        <f t="shared" si="16"/>
        <v>6.5392249202582375</v>
      </c>
      <c r="E522" s="98">
        <f t="shared" si="17"/>
        <v>12.127577448177973</v>
      </c>
    </row>
    <row r="523" spans="1:5" s="28" customFormat="1" x14ac:dyDescent="0.3">
      <c r="A523" s="96">
        <v>28522</v>
      </c>
      <c r="B523" s="97">
        <v>701.68018683717526</v>
      </c>
      <c r="C523" s="127">
        <v>183525.8</v>
      </c>
      <c r="D523" s="98">
        <f t="shared" si="16"/>
        <v>6.5534777259142905</v>
      </c>
      <c r="E523" s="98">
        <f t="shared" si="17"/>
        <v>12.120110536048626</v>
      </c>
    </row>
    <row r="524" spans="1:5" s="28" customFormat="1" x14ac:dyDescent="0.3">
      <c r="A524" s="96">
        <v>28550</v>
      </c>
      <c r="B524" s="97">
        <v>708.98237261333577</v>
      </c>
      <c r="C524" s="127">
        <v>188245.7</v>
      </c>
      <c r="D524" s="98">
        <f t="shared" si="16"/>
        <v>6.5638306639005384</v>
      </c>
      <c r="E524" s="98">
        <f t="shared" si="17"/>
        <v>12.145503303435786</v>
      </c>
    </row>
    <row r="525" spans="1:5" s="28" customFormat="1" x14ac:dyDescent="0.3">
      <c r="A525" s="96">
        <v>28581</v>
      </c>
      <c r="B525" s="97">
        <v>716.86555022935272</v>
      </c>
      <c r="C525" s="127">
        <v>188770.2</v>
      </c>
      <c r="D525" s="98">
        <f t="shared" si="16"/>
        <v>6.5748883059022143</v>
      </c>
      <c r="E525" s="98">
        <f t="shared" si="17"/>
        <v>12.148285681252604</v>
      </c>
    </row>
    <row r="526" spans="1:5" s="28" customFormat="1" x14ac:dyDescent="0.3">
      <c r="A526" s="96">
        <v>28611</v>
      </c>
      <c r="B526" s="97">
        <v>723.89116831086847</v>
      </c>
      <c r="C526" s="127">
        <v>194261.6</v>
      </c>
      <c r="D526" s="98">
        <f t="shared" si="16"/>
        <v>6.5846410610739179</v>
      </c>
      <c r="E526" s="98">
        <f t="shared" si="17"/>
        <v>12.17696098330663</v>
      </c>
    </row>
    <row r="527" spans="1:5" s="28" customFormat="1" x14ac:dyDescent="0.3">
      <c r="A527" s="96">
        <v>28642</v>
      </c>
      <c r="B527" s="97">
        <v>733.8488032975539</v>
      </c>
      <c r="C527" s="127">
        <v>199326.2</v>
      </c>
      <c r="D527" s="98">
        <f t="shared" si="16"/>
        <v>6.5983030173378214</v>
      </c>
      <c r="E527" s="98">
        <f t="shared" si="17"/>
        <v>12.20269795767115</v>
      </c>
    </row>
    <row r="528" spans="1:5" s="28" customFormat="1" x14ac:dyDescent="0.3">
      <c r="A528" s="96">
        <v>28672</v>
      </c>
      <c r="B528" s="97">
        <v>746.29584702729107</v>
      </c>
      <c r="C528" s="127">
        <v>200472.5</v>
      </c>
      <c r="D528" s="98">
        <f t="shared" si="16"/>
        <v>6.6151220993721482</v>
      </c>
      <c r="E528" s="98">
        <f t="shared" si="17"/>
        <v>12.208432359214633</v>
      </c>
    </row>
    <row r="529" spans="1:5" s="28" customFormat="1" x14ac:dyDescent="0.3">
      <c r="A529" s="96">
        <v>28703</v>
      </c>
      <c r="B529" s="97">
        <v>753.73641648119019</v>
      </c>
      <c r="C529" s="127">
        <v>203882.2</v>
      </c>
      <c r="D529" s="98">
        <f t="shared" si="16"/>
        <v>6.6250427266268579</v>
      </c>
      <c r="E529" s="98">
        <f t="shared" si="17"/>
        <v>12.225297655056933</v>
      </c>
    </row>
    <row r="530" spans="1:5" s="28" customFormat="1" x14ac:dyDescent="0.3">
      <c r="A530" s="96">
        <v>28734</v>
      </c>
      <c r="B530" s="97">
        <v>762.33867009459641</v>
      </c>
      <c r="C530" s="127">
        <v>203803.2</v>
      </c>
      <c r="D530" s="98">
        <f t="shared" si="16"/>
        <v>6.6363909058915098</v>
      </c>
      <c r="E530" s="98">
        <f t="shared" si="17"/>
        <v>12.224910101315794</v>
      </c>
    </row>
    <row r="531" spans="1:5" s="28" customFormat="1" x14ac:dyDescent="0.3">
      <c r="A531" s="96">
        <v>28764</v>
      </c>
      <c r="B531" s="97">
        <v>771.57712923899771</v>
      </c>
      <c r="C531" s="127">
        <v>213114.9</v>
      </c>
      <c r="D531" s="98">
        <f t="shared" si="16"/>
        <v>6.6484366398963202</v>
      </c>
      <c r="E531" s="98">
        <f t="shared" si="17"/>
        <v>12.26958673586765</v>
      </c>
    </row>
    <row r="532" spans="1:5" s="28" customFormat="1" x14ac:dyDescent="0.3">
      <c r="A532" s="96">
        <v>28795</v>
      </c>
      <c r="B532" s="97">
        <v>779.51552054615308</v>
      </c>
      <c r="C532" s="127">
        <v>220870.7</v>
      </c>
      <c r="D532" s="98">
        <f t="shared" si="16"/>
        <v>6.6586725991991029</v>
      </c>
      <c r="E532" s="98">
        <f t="shared" si="17"/>
        <v>12.305332741407593</v>
      </c>
    </row>
    <row r="533" spans="1:5" s="28" customFormat="1" x14ac:dyDescent="0.3">
      <c r="A533" s="96">
        <v>28825</v>
      </c>
      <c r="B533" s="97">
        <v>786.12628710018032</v>
      </c>
      <c r="C533" s="127">
        <v>260000.3</v>
      </c>
      <c r="D533" s="98">
        <f t="shared" si="16"/>
        <v>6.6671174501339827</v>
      </c>
      <c r="E533" s="98">
        <f t="shared" si="17"/>
        <v>12.468438063843154</v>
      </c>
    </row>
    <row r="534" spans="1:5" s="28" customFormat="1" x14ac:dyDescent="0.3">
      <c r="A534" s="96">
        <v>28856</v>
      </c>
      <c r="B534" s="97">
        <v>814.03526191673961</v>
      </c>
      <c r="C534" s="127">
        <v>247394.9</v>
      </c>
      <c r="D534" s="98">
        <f t="shared" si="16"/>
        <v>6.7020036843723201</v>
      </c>
      <c r="E534" s="98">
        <f t="shared" si="17"/>
        <v>12.418741124338393</v>
      </c>
    </row>
    <row r="535" spans="1:5" s="28" customFormat="1" x14ac:dyDescent="0.3">
      <c r="A535" s="96">
        <v>28887</v>
      </c>
      <c r="B535" s="97">
        <v>825.73547302893655</v>
      </c>
      <c r="C535" s="127">
        <v>251394.3</v>
      </c>
      <c r="D535" s="98">
        <f t="shared" si="16"/>
        <v>6.7162744716595189</v>
      </c>
      <c r="E535" s="98">
        <f t="shared" si="17"/>
        <v>12.434777901850222</v>
      </c>
    </row>
    <row r="536" spans="1:5" s="28" customFormat="1" x14ac:dyDescent="0.3">
      <c r="A536" s="96">
        <v>28915</v>
      </c>
      <c r="B536" s="97">
        <v>836.93776245746108</v>
      </c>
      <c r="C536" s="127">
        <v>257864</v>
      </c>
      <c r="D536" s="98">
        <f t="shared" si="16"/>
        <v>6.7297497098484005</v>
      </c>
      <c r="E536" s="98">
        <f t="shared" si="17"/>
        <v>12.460187593138008</v>
      </c>
    </row>
    <row r="537" spans="1:5" s="28" customFormat="1" x14ac:dyDescent="0.3">
      <c r="A537" s="96">
        <v>28946</v>
      </c>
      <c r="B537" s="97">
        <v>844.43364547635065</v>
      </c>
      <c r="C537" s="127">
        <v>263963.7</v>
      </c>
      <c r="D537" s="98">
        <f t="shared" si="16"/>
        <v>6.7386661606047422</v>
      </c>
      <c r="E537" s="98">
        <f t="shared" si="17"/>
        <v>12.483566872674462</v>
      </c>
    </row>
    <row r="538" spans="1:5" s="28" customFormat="1" x14ac:dyDescent="0.3">
      <c r="A538" s="96">
        <v>28976</v>
      </c>
      <c r="B538" s="97">
        <v>855.49775090244759</v>
      </c>
      <c r="C538" s="127">
        <v>268227.40000000002</v>
      </c>
      <c r="D538" s="98">
        <f t="shared" si="16"/>
        <v>6.7516834643427579</v>
      </c>
      <c r="E538" s="98">
        <f t="shared" si="17"/>
        <v>12.499590407176726</v>
      </c>
    </row>
    <row r="539" spans="1:5" s="28" customFormat="1" x14ac:dyDescent="0.3">
      <c r="A539" s="96">
        <v>29007</v>
      </c>
      <c r="B539" s="97">
        <v>864.98512096623779</v>
      </c>
      <c r="C539" s="127">
        <v>271006.3</v>
      </c>
      <c r="D539" s="98">
        <f t="shared" si="16"/>
        <v>6.7627123055888365</v>
      </c>
      <c r="E539" s="98">
        <f t="shared" si="17"/>
        <v>12.509897346824097</v>
      </c>
    </row>
    <row r="540" spans="1:5" s="28" customFormat="1" x14ac:dyDescent="0.3">
      <c r="A540" s="96">
        <v>29037</v>
      </c>
      <c r="B540" s="97">
        <v>875.46823455247818</v>
      </c>
      <c r="C540" s="127">
        <v>270974.40000000002</v>
      </c>
      <c r="D540" s="98">
        <f t="shared" si="16"/>
        <v>6.7747588684320137</v>
      </c>
      <c r="E540" s="98">
        <f t="shared" si="17"/>
        <v>12.509779630455094</v>
      </c>
    </row>
    <row r="541" spans="1:5" s="28" customFormat="1" x14ac:dyDescent="0.3">
      <c r="A541" s="96">
        <v>29068</v>
      </c>
      <c r="B541" s="97">
        <v>888.71742443578853</v>
      </c>
      <c r="C541" s="127">
        <v>272228.40000000002</v>
      </c>
      <c r="D541" s="98">
        <f t="shared" si="16"/>
        <v>6.7897793272088984</v>
      </c>
      <c r="E541" s="98">
        <f t="shared" si="17"/>
        <v>12.51439669880474</v>
      </c>
    </row>
    <row r="542" spans="1:5" s="28" customFormat="1" x14ac:dyDescent="0.3">
      <c r="A542" s="96">
        <v>29099</v>
      </c>
      <c r="B542" s="97">
        <v>899.61548940889088</v>
      </c>
      <c r="C542" s="127">
        <v>273120.7</v>
      </c>
      <c r="D542" s="98">
        <f t="shared" si="16"/>
        <v>6.8019674380437456</v>
      </c>
      <c r="E542" s="98">
        <f t="shared" si="17"/>
        <v>12.517669101000964</v>
      </c>
    </row>
    <row r="543" spans="1:5" s="28" customFormat="1" x14ac:dyDescent="0.3">
      <c r="A543" s="96">
        <v>29129</v>
      </c>
      <c r="B543" s="97">
        <v>915.32643124551817</v>
      </c>
      <c r="C543" s="127">
        <v>280637.09999999998</v>
      </c>
      <c r="D543" s="98">
        <f t="shared" si="16"/>
        <v>6.8192807571130061</v>
      </c>
      <c r="E543" s="98">
        <f t="shared" si="17"/>
        <v>12.544817654589188</v>
      </c>
    </row>
    <row r="544" spans="1:5" s="28" customFormat="1" x14ac:dyDescent="0.3">
      <c r="A544" s="96">
        <v>29160</v>
      </c>
      <c r="B544" s="97">
        <v>927.10961268348296</v>
      </c>
      <c r="C544" s="127">
        <v>298457.8</v>
      </c>
      <c r="D544" s="98">
        <f t="shared" si="16"/>
        <v>6.8320718031100229</v>
      </c>
      <c r="E544" s="98">
        <f t="shared" si="17"/>
        <v>12.606383828286276</v>
      </c>
    </row>
    <row r="545" spans="1:8" s="28" customFormat="1" x14ac:dyDescent="0.3">
      <c r="A545" s="96">
        <v>29190</v>
      </c>
      <c r="B545" s="97">
        <v>943.51197375672234</v>
      </c>
      <c r="C545" s="127">
        <v>346550</v>
      </c>
      <c r="D545" s="98">
        <f t="shared" si="16"/>
        <v>6.8496090555142164</v>
      </c>
      <c r="E545" s="98">
        <f t="shared" si="17"/>
        <v>12.75578238734613</v>
      </c>
    </row>
    <row r="546" spans="1:8" s="28" customFormat="1" x14ac:dyDescent="0.3">
      <c r="A546" s="96">
        <v>29221</v>
      </c>
      <c r="B546" s="97">
        <v>989.51067208089444</v>
      </c>
      <c r="C546" s="127">
        <v>326400</v>
      </c>
      <c r="D546" s="98">
        <f t="shared" si="16"/>
        <v>6.8972105503112857</v>
      </c>
      <c r="E546" s="98">
        <f t="shared" si="17"/>
        <v>12.695878902072089</v>
      </c>
    </row>
    <row r="547" spans="1:8" s="28" customFormat="1" x14ac:dyDescent="0.3">
      <c r="A547" s="96">
        <v>29252</v>
      </c>
      <c r="B547" s="97">
        <v>1012.3855158608387</v>
      </c>
      <c r="C547" s="127">
        <v>331100</v>
      </c>
      <c r="D547" s="98">
        <f t="shared" si="16"/>
        <v>6.9200647218329872</v>
      </c>
      <c r="E547" s="98">
        <f t="shared" si="17"/>
        <v>12.710175723535338</v>
      </c>
    </row>
    <row r="548" spans="1:8" s="28" customFormat="1" x14ac:dyDescent="0.3">
      <c r="A548" s="96">
        <v>29281</v>
      </c>
      <c r="B548" s="97">
        <v>1033.2135590453704</v>
      </c>
      <c r="C548" s="127">
        <v>341100</v>
      </c>
      <c r="D548" s="98">
        <f t="shared" si="16"/>
        <v>6.9404291844857209</v>
      </c>
      <c r="E548" s="98">
        <f t="shared" si="17"/>
        <v>12.739930968406737</v>
      </c>
    </row>
    <row r="549" spans="1:8" s="28" customFormat="1" x14ac:dyDescent="0.3">
      <c r="A549" s="96">
        <v>29312</v>
      </c>
      <c r="B549" s="97">
        <v>1051.2755259473108</v>
      </c>
      <c r="C549" s="127">
        <v>336500</v>
      </c>
      <c r="D549" s="98">
        <f t="shared" si="16"/>
        <v>6.9577594925118058</v>
      </c>
      <c r="E549" s="98">
        <f t="shared" si="17"/>
        <v>12.72635342806692</v>
      </c>
    </row>
    <row r="550" spans="1:8" s="28" customFormat="1" x14ac:dyDescent="0.3">
      <c r="A550" s="96">
        <v>29342</v>
      </c>
      <c r="B550" s="97">
        <v>1068.4248194829852</v>
      </c>
      <c r="C550" s="127">
        <v>345200</v>
      </c>
      <c r="D550" s="98">
        <f t="shared" si="16"/>
        <v>6.973940711481692</v>
      </c>
      <c r="E550" s="98">
        <f t="shared" si="17"/>
        <v>12.75187923819141</v>
      </c>
    </row>
    <row r="551" spans="1:8" s="28" customFormat="1" x14ac:dyDescent="0.3">
      <c r="A551" s="96">
        <v>29373</v>
      </c>
      <c r="B551" s="97">
        <v>1089.6124006589723</v>
      </c>
      <c r="C551" s="127">
        <v>365000</v>
      </c>
      <c r="D551" s="98">
        <f t="shared" si="16"/>
        <v>6.9935773162583237</v>
      </c>
      <c r="E551" s="98">
        <f t="shared" si="17"/>
        <v>12.807652632564629</v>
      </c>
    </row>
    <row r="552" spans="1:8" s="28" customFormat="1" x14ac:dyDescent="0.3">
      <c r="A552" s="96">
        <v>29403</v>
      </c>
      <c r="B552" s="97">
        <v>1120.0384409938392</v>
      </c>
      <c r="C552" s="127">
        <v>363600</v>
      </c>
      <c r="D552" s="98">
        <f t="shared" si="16"/>
        <v>7.0211182860160708</v>
      </c>
      <c r="E552" s="98">
        <f t="shared" si="17"/>
        <v>12.803809641285461</v>
      </c>
    </row>
    <row r="553" spans="1:8" s="28" customFormat="1" x14ac:dyDescent="0.3">
      <c r="A553" s="96">
        <v>29434</v>
      </c>
      <c r="B553" s="97">
        <v>1143.2451660044615</v>
      </c>
      <c r="C553" s="127">
        <v>366900</v>
      </c>
      <c r="D553" s="98">
        <f t="shared" si="16"/>
        <v>7.0416261342366049</v>
      </c>
      <c r="E553" s="98">
        <f t="shared" si="17"/>
        <v>12.812844610343374</v>
      </c>
    </row>
    <row r="554" spans="1:8" s="28" customFormat="1" x14ac:dyDescent="0.3">
      <c r="A554" s="96">
        <v>29465</v>
      </c>
      <c r="B554" s="97">
        <v>1155.9412204840037</v>
      </c>
      <c r="C554" s="127">
        <v>368600</v>
      </c>
      <c r="D554" s="98">
        <f t="shared" si="16"/>
        <v>7.0526702006073769</v>
      </c>
      <c r="E554" s="98">
        <f t="shared" si="17"/>
        <v>12.81746732421786</v>
      </c>
    </row>
    <row r="555" spans="1:8" s="28" customFormat="1" x14ac:dyDescent="0.3">
      <c r="A555" s="96">
        <v>29495</v>
      </c>
      <c r="B555" s="97">
        <v>1173.4499521662383</v>
      </c>
      <c r="C555" s="127">
        <v>382600</v>
      </c>
      <c r="D555" s="98">
        <f t="shared" si="16"/>
        <v>7.0677033660358415</v>
      </c>
      <c r="E555" s="98">
        <f t="shared" si="17"/>
        <v>12.854745335988289</v>
      </c>
    </row>
    <row r="556" spans="1:8" s="28" customFormat="1" x14ac:dyDescent="0.3">
      <c r="A556" s="96">
        <v>29526</v>
      </c>
      <c r="B556" s="97">
        <v>1193.8078302872484</v>
      </c>
      <c r="C556" s="127">
        <v>406900</v>
      </c>
      <c r="D556" s="98">
        <f t="shared" si="16"/>
        <v>7.0849033348412416</v>
      </c>
      <c r="E556" s="98">
        <f t="shared" si="17"/>
        <v>12.916322733989782</v>
      </c>
    </row>
    <row r="557" spans="1:8" s="28" customFormat="1" x14ac:dyDescent="0.3">
      <c r="A557" s="96">
        <v>29556</v>
      </c>
      <c r="B557" s="97">
        <v>1225.1189870580206</v>
      </c>
      <c r="C557" s="127">
        <v>461200</v>
      </c>
      <c r="D557" s="98">
        <f t="shared" si="16"/>
        <v>7.1107932505540532</v>
      </c>
      <c r="E557" s="98">
        <f t="shared" si="17"/>
        <v>13.041587067377041</v>
      </c>
      <c r="H557" s="28" t="s">
        <v>267</v>
      </c>
    </row>
    <row r="558" spans="1:8" s="28" customFormat="1" x14ac:dyDescent="0.3">
      <c r="A558" s="96">
        <v>29587</v>
      </c>
      <c r="B558" s="97">
        <v>1264.5898891394543</v>
      </c>
      <c r="C558" s="127">
        <v>439400</v>
      </c>
      <c r="D558" s="98">
        <f t="shared" si="16"/>
        <v>7.1425031502892562</v>
      </c>
      <c r="E558" s="98">
        <f t="shared" si="17"/>
        <v>12.993165438932646</v>
      </c>
    </row>
    <row r="559" spans="1:8" s="28" customFormat="1" x14ac:dyDescent="0.3">
      <c r="A559" s="96">
        <v>29618</v>
      </c>
      <c r="B559" s="97">
        <v>1295.6521350053163</v>
      </c>
      <c r="C559" s="127">
        <v>444300</v>
      </c>
      <c r="D559" s="98">
        <f t="shared" si="16"/>
        <v>7.1667694265348914</v>
      </c>
      <c r="E559" s="98">
        <f t="shared" si="17"/>
        <v>13.004255288924</v>
      </c>
    </row>
    <row r="560" spans="1:8" s="28" customFormat="1" x14ac:dyDescent="0.3">
      <c r="A560" s="96">
        <v>29646</v>
      </c>
      <c r="B560" s="97">
        <v>1323.3674125791465</v>
      </c>
      <c r="C560" s="127">
        <v>458200</v>
      </c>
      <c r="D560" s="98">
        <f t="shared" si="16"/>
        <v>7.1879348372602347</v>
      </c>
      <c r="E560" s="98">
        <f t="shared" si="17"/>
        <v>13.035061049001532</v>
      </c>
    </row>
    <row r="561" spans="1:5" s="28" customFormat="1" x14ac:dyDescent="0.3">
      <c r="A561" s="96">
        <v>29677</v>
      </c>
      <c r="B561" s="97">
        <v>1353.2126607639464</v>
      </c>
      <c r="C561" s="127">
        <v>470300</v>
      </c>
      <c r="D561" s="98">
        <f t="shared" si="16"/>
        <v>7.2102367930288702</v>
      </c>
      <c r="E561" s="98">
        <f t="shared" si="17"/>
        <v>13.06112606793314</v>
      </c>
    </row>
    <row r="562" spans="1:5" s="28" customFormat="1" x14ac:dyDescent="0.3">
      <c r="A562" s="96">
        <v>29707</v>
      </c>
      <c r="B562" s="97">
        <v>1373.6810660976494</v>
      </c>
      <c r="C562" s="127">
        <v>482700</v>
      </c>
      <c r="D562" s="98">
        <f t="shared" si="16"/>
        <v>7.2252493250940359</v>
      </c>
      <c r="E562" s="98">
        <f t="shared" si="17"/>
        <v>13.087150621648584</v>
      </c>
    </row>
    <row r="563" spans="1:5" s="28" customFormat="1" x14ac:dyDescent="0.3">
      <c r="A563" s="96">
        <v>29738</v>
      </c>
      <c r="B563" s="97">
        <v>1392.8771602287361</v>
      </c>
      <c r="C563" s="127">
        <v>487800</v>
      </c>
      <c r="D563" s="98">
        <f t="shared" si="16"/>
        <v>7.2391267862795834</v>
      </c>
      <c r="E563" s="98">
        <f t="shared" si="17"/>
        <v>13.097660764763956</v>
      </c>
    </row>
    <row r="564" spans="1:5" s="28" customFormat="1" x14ac:dyDescent="0.3">
      <c r="A564" s="96">
        <v>29768</v>
      </c>
      <c r="B564" s="97">
        <v>1417.4116098373813</v>
      </c>
      <c r="C564" s="127">
        <v>483000</v>
      </c>
      <c r="D564" s="98">
        <f t="shared" si="16"/>
        <v>7.2565876772819227</v>
      </c>
      <c r="E564" s="98">
        <f t="shared" si="17"/>
        <v>13.087771932634709</v>
      </c>
    </row>
    <row r="565" spans="1:5" s="28" customFormat="1" x14ac:dyDescent="0.3">
      <c r="A565" s="96">
        <v>29799</v>
      </c>
      <c r="B565" s="97">
        <v>1446.6206524767078</v>
      </c>
      <c r="C565" s="127">
        <v>484800</v>
      </c>
      <c r="D565" s="98">
        <f t="shared" si="16"/>
        <v>7.2769855308767362</v>
      </c>
      <c r="E565" s="98">
        <f t="shared" si="17"/>
        <v>13.091491713737241</v>
      </c>
    </row>
    <row r="566" spans="1:5" s="28" customFormat="1" x14ac:dyDescent="0.3">
      <c r="A566" s="96">
        <v>29830</v>
      </c>
      <c r="B566" s="97">
        <v>1473.5338837563386</v>
      </c>
      <c r="C566" s="127">
        <v>481500</v>
      </c>
      <c r="D566" s="98">
        <f t="shared" si="16"/>
        <v>7.2954187973367306</v>
      </c>
      <c r="E566" s="98">
        <f t="shared" si="17"/>
        <v>13.084661510220318</v>
      </c>
    </row>
    <row r="567" spans="1:5" s="28" customFormat="1" x14ac:dyDescent="0.3">
      <c r="A567" s="96">
        <v>29860</v>
      </c>
      <c r="B567" s="97">
        <v>1506.2280786756455</v>
      </c>
      <c r="C567" s="127">
        <v>503900</v>
      </c>
      <c r="D567" s="98">
        <f t="shared" si="16"/>
        <v>7.3173638435567261</v>
      </c>
      <c r="E567" s="98">
        <f t="shared" si="17"/>
        <v>13.130133114668689</v>
      </c>
    </row>
    <row r="568" spans="1:5" s="28" customFormat="1" x14ac:dyDescent="0.3">
      <c r="A568" s="96">
        <v>29891</v>
      </c>
      <c r="B568" s="97">
        <v>1535.2157673259446</v>
      </c>
      <c r="C568" s="127">
        <v>534600</v>
      </c>
      <c r="D568" s="98">
        <f t="shared" si="16"/>
        <v>7.3364262151761475</v>
      </c>
      <c r="E568" s="98">
        <f t="shared" si="17"/>
        <v>13.189274082686955</v>
      </c>
    </row>
    <row r="569" spans="1:5" s="28" customFormat="1" x14ac:dyDescent="0.3">
      <c r="A569" s="96">
        <v>29921</v>
      </c>
      <c r="B569" s="97">
        <v>1576.5398726194353</v>
      </c>
      <c r="C569" s="127">
        <v>612400</v>
      </c>
      <c r="D569" s="98">
        <f t="shared" si="16"/>
        <v>7.3629877705266429</v>
      </c>
      <c r="E569" s="98">
        <f t="shared" si="17"/>
        <v>13.325140942765666</v>
      </c>
    </row>
    <row r="570" spans="1:5" s="28" customFormat="1" x14ac:dyDescent="0.3">
      <c r="A570" s="96">
        <v>29952</v>
      </c>
      <c r="B570" s="97">
        <v>1654.8731280265645</v>
      </c>
      <c r="C570" s="127">
        <v>580400</v>
      </c>
      <c r="D570" s="98">
        <f t="shared" si="16"/>
        <v>7.4114796250699699</v>
      </c>
      <c r="E570" s="98">
        <f t="shared" si="17"/>
        <v>13.27147279999217</v>
      </c>
    </row>
    <row r="571" spans="1:5" s="28" customFormat="1" x14ac:dyDescent="0.3">
      <c r="A571" s="96">
        <v>29983</v>
      </c>
      <c r="B571" s="97">
        <v>1719.9019798737236</v>
      </c>
      <c r="C571" s="127">
        <v>587400</v>
      </c>
      <c r="D571" s="98">
        <f t="shared" si="16"/>
        <v>7.4500225797380857</v>
      </c>
      <c r="E571" s="98">
        <f t="shared" si="17"/>
        <v>13.283461297746657</v>
      </c>
    </row>
    <row r="572" spans="1:5" s="28" customFormat="1" x14ac:dyDescent="0.3">
      <c r="A572" s="96">
        <v>30011</v>
      </c>
      <c r="B572" s="97">
        <v>1782.7178908131023</v>
      </c>
      <c r="C572" s="127">
        <v>617300</v>
      </c>
      <c r="D572" s="98">
        <f t="shared" si="16"/>
        <v>7.4858943837032177</v>
      </c>
      <c r="E572" s="98">
        <f t="shared" si="17"/>
        <v>13.333110408381987</v>
      </c>
    </row>
    <row r="573" spans="1:5" s="28" customFormat="1" x14ac:dyDescent="0.3">
      <c r="A573" s="96">
        <v>30042</v>
      </c>
      <c r="B573" s="97">
        <v>1879.3344671111995</v>
      </c>
      <c r="C573" s="127">
        <v>609700</v>
      </c>
      <c r="D573" s="98">
        <f t="shared" si="16"/>
        <v>7.5386729862930313</v>
      </c>
      <c r="E573" s="98">
        <f t="shared" si="17"/>
        <v>13.320722311895908</v>
      </c>
    </row>
    <row r="574" spans="1:5" s="28" customFormat="1" x14ac:dyDescent="0.3">
      <c r="A574" s="96">
        <v>30072</v>
      </c>
      <c r="B574" s="97">
        <v>1984.9682484095647</v>
      </c>
      <c r="C574" s="127">
        <v>619900</v>
      </c>
      <c r="D574" s="98">
        <f t="shared" si="16"/>
        <v>7.5933581972299136</v>
      </c>
      <c r="E574" s="98">
        <f t="shared" si="17"/>
        <v>13.33731345369001</v>
      </c>
    </row>
    <row r="575" spans="1:5" s="28" customFormat="1" x14ac:dyDescent="0.3">
      <c r="A575" s="96">
        <v>30103</v>
      </c>
      <c r="B575" s="97">
        <v>2080.5889813403173</v>
      </c>
      <c r="C575" s="127">
        <v>625200</v>
      </c>
      <c r="D575" s="98">
        <f t="shared" si="16"/>
        <v>7.640406296717897</v>
      </c>
      <c r="E575" s="98">
        <f t="shared" si="17"/>
        <v>13.345826877529458</v>
      </c>
    </row>
    <row r="576" spans="1:5" s="28" customFormat="1" x14ac:dyDescent="0.3">
      <c r="A576" s="96">
        <v>30133</v>
      </c>
      <c r="B576" s="97">
        <v>2187.7993981705736</v>
      </c>
      <c r="C576" s="127">
        <v>632800</v>
      </c>
      <c r="D576" s="98">
        <f t="shared" si="16"/>
        <v>7.6906514766013547</v>
      </c>
      <c r="E576" s="98">
        <f t="shared" si="17"/>
        <v>13.35790969543558</v>
      </c>
    </row>
    <row r="577" spans="1:53" s="28" customFormat="1" x14ac:dyDescent="0.3">
      <c r="A577" s="96">
        <v>30164</v>
      </c>
      <c r="B577" s="97">
        <v>2433.3099347389784</v>
      </c>
      <c r="C577" s="127">
        <v>686800</v>
      </c>
      <c r="D577" s="98">
        <f t="shared" si="16"/>
        <v>7.797007722561446</v>
      </c>
      <c r="E577" s="98">
        <f t="shared" si="17"/>
        <v>13.439798408005457</v>
      </c>
    </row>
    <row r="578" spans="1:53" s="28" customFormat="1" x14ac:dyDescent="0.3">
      <c r="A578" s="96">
        <v>30195</v>
      </c>
      <c r="B578" s="97">
        <v>2563.2015979658236</v>
      </c>
      <c r="C578" s="127">
        <v>764700</v>
      </c>
      <c r="D578" s="98">
        <f t="shared" si="16"/>
        <v>7.8490123802999632</v>
      </c>
      <c r="E578" s="98">
        <f t="shared" si="17"/>
        <v>13.547238879032317</v>
      </c>
    </row>
    <row r="579" spans="1:53" s="28" customFormat="1" x14ac:dyDescent="0.3">
      <c r="A579" s="96">
        <v>30225</v>
      </c>
      <c r="B579" s="97">
        <v>2696.0804917744977</v>
      </c>
      <c r="C579" s="127">
        <v>820100</v>
      </c>
      <c r="D579" s="98">
        <f t="shared" si="16"/>
        <v>7.8995543275859585</v>
      </c>
      <c r="E579" s="98">
        <f t="shared" si="17"/>
        <v>13.617181563024502</v>
      </c>
    </row>
    <row r="580" spans="1:53" s="28" customFormat="1" x14ac:dyDescent="0.3">
      <c r="A580" s="96">
        <v>30256</v>
      </c>
      <c r="B580" s="97">
        <v>2832.3892243126406</v>
      </c>
      <c r="C580" s="127">
        <v>933300</v>
      </c>
      <c r="D580" s="98">
        <f t="shared" si="16"/>
        <v>7.9488758833333817</v>
      </c>
      <c r="E580" s="98">
        <f t="shared" si="17"/>
        <v>13.746481971553838</v>
      </c>
    </row>
    <row r="581" spans="1:53" s="28" customFormat="1" x14ac:dyDescent="0.3">
      <c r="A581" s="96">
        <v>30286</v>
      </c>
      <c r="B581" s="129">
        <v>3134.8518377288319</v>
      </c>
      <c r="C581" s="126">
        <v>991500</v>
      </c>
      <c r="D581" s="98">
        <f t="shared" si="16"/>
        <v>8.0503371912576416</v>
      </c>
      <c r="E581" s="98">
        <f t="shared" si="17"/>
        <v>13.806974226941987</v>
      </c>
    </row>
    <row r="582" spans="1:53" s="28" customFormat="1" ht="15.75" customHeight="1" x14ac:dyDescent="0.3">
      <c r="A582" s="96">
        <v>30317</v>
      </c>
      <c r="B582" s="4">
        <v>3475.9555503265851</v>
      </c>
      <c r="C582" s="126">
        <v>929900</v>
      </c>
      <c r="D582" s="98">
        <f t="shared" si="16"/>
        <v>8.1536246987104786</v>
      </c>
      <c r="E582" s="98">
        <f t="shared" si="17"/>
        <v>13.742832332466289</v>
      </c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</row>
    <row r="583" spans="1:53" s="28" customFormat="1" x14ac:dyDescent="0.3">
      <c r="A583" s="96">
        <v>30348</v>
      </c>
      <c r="B583" s="4">
        <v>3662.4949660719421</v>
      </c>
      <c r="C583" s="126">
        <v>921400</v>
      </c>
      <c r="D583" s="98">
        <f t="shared" ref="D583:D646" si="18">LN(B583)</f>
        <v>8.2058998788730317</v>
      </c>
      <c r="E583" s="98">
        <f t="shared" si="17"/>
        <v>13.733649531483954</v>
      </c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</row>
    <row r="584" spans="1:53" s="28" customFormat="1" x14ac:dyDescent="0.3">
      <c r="A584" s="96">
        <v>30376</v>
      </c>
      <c r="B584" s="130">
        <v>3839.7682659121206</v>
      </c>
      <c r="C584" s="126">
        <v>927400</v>
      </c>
      <c r="D584" s="98">
        <f t="shared" si="18"/>
        <v>8.2531672963420757</v>
      </c>
      <c r="E584" s="98">
        <f t="shared" si="17"/>
        <v>13.740140250939497</v>
      </c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</row>
    <row r="585" spans="1:53" s="28" customFormat="1" x14ac:dyDescent="0.3">
      <c r="A585" s="96">
        <v>30407</v>
      </c>
      <c r="B585" s="132">
        <v>4082.8723640632415</v>
      </c>
      <c r="C585" s="126">
        <v>929800</v>
      </c>
      <c r="D585" s="98">
        <f t="shared" si="18"/>
        <v>8.3145560304986663</v>
      </c>
      <c r="E585" s="71">
        <f t="shared" si="17"/>
        <v>13.742724788238622</v>
      </c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</row>
    <row r="586" spans="1:53" s="28" customFormat="1" x14ac:dyDescent="0.3">
      <c r="A586" s="96">
        <v>30437</v>
      </c>
      <c r="B586" s="132">
        <v>4259.9520665200644</v>
      </c>
      <c r="C586" s="126">
        <v>949000</v>
      </c>
      <c r="D586" s="98">
        <f t="shared" si="18"/>
        <v>8.3570131872095175</v>
      </c>
      <c r="E586" s="71">
        <f t="shared" si="17"/>
        <v>13.763164077592064</v>
      </c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</row>
    <row r="587" spans="1:53" s="28" customFormat="1" x14ac:dyDescent="0.3">
      <c r="A587" s="96">
        <v>30468</v>
      </c>
      <c r="B587" s="132">
        <v>4421.2655135897467</v>
      </c>
      <c r="C587" s="126">
        <v>980900</v>
      </c>
      <c r="D587" s="98">
        <f t="shared" si="18"/>
        <v>8.3941812493831414</v>
      </c>
      <c r="E587" s="71">
        <f t="shared" si="17"/>
        <v>13.796225796552408</v>
      </c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</row>
    <row r="588" spans="1:53" x14ac:dyDescent="0.3">
      <c r="A588" s="96">
        <v>30498</v>
      </c>
      <c r="B588" s="132">
        <v>4639.8628188929997</v>
      </c>
      <c r="C588" s="126">
        <v>1006900</v>
      </c>
      <c r="D588" s="98">
        <f t="shared" si="18"/>
        <v>8.4424400798895007</v>
      </c>
      <c r="E588" s="71">
        <f t="shared" si="17"/>
        <v>13.822386861903706</v>
      </c>
    </row>
    <row r="589" spans="1:53" x14ac:dyDescent="0.3">
      <c r="A589" s="96">
        <v>30529</v>
      </c>
      <c r="B589" s="132">
        <v>4819.9574087069077</v>
      </c>
      <c r="C589" s="126">
        <v>1043200</v>
      </c>
      <c r="D589" s="98">
        <f t="shared" si="18"/>
        <v>8.480520370637743</v>
      </c>
      <c r="E589" s="71">
        <f t="shared" si="17"/>
        <v>13.857803470154526</v>
      </c>
    </row>
    <row r="590" spans="1:53" x14ac:dyDescent="0.3">
      <c r="A590" s="96">
        <v>30560</v>
      </c>
      <c r="B590" s="132">
        <v>4968.2983334472992</v>
      </c>
      <c r="C590" s="126">
        <v>1033300</v>
      </c>
      <c r="D590" s="98">
        <f t="shared" si="18"/>
        <v>8.510832672826286</v>
      </c>
      <c r="E590" s="71">
        <f t="shared" si="17"/>
        <v>13.848268122202446</v>
      </c>
    </row>
    <row r="591" spans="1:53" x14ac:dyDescent="0.3">
      <c r="A591" s="96">
        <v>30590</v>
      </c>
      <c r="B591" s="132">
        <v>5133.1521464881016</v>
      </c>
      <c r="C591" s="126">
        <v>1091300</v>
      </c>
      <c r="D591" s="98">
        <f t="shared" si="18"/>
        <v>8.5434752029720062</v>
      </c>
      <c r="E591" s="71">
        <f t="shared" si="17"/>
        <v>13.902880204101182</v>
      </c>
    </row>
    <row r="592" spans="1:53" x14ac:dyDescent="0.3">
      <c r="A592" s="96">
        <v>30621</v>
      </c>
      <c r="B592" s="132">
        <v>5434.6191162122586</v>
      </c>
      <c r="C592" s="126">
        <v>1192400</v>
      </c>
      <c r="D592" s="98">
        <f t="shared" si="18"/>
        <v>8.6005447172858531</v>
      </c>
      <c r="E592" s="71">
        <f t="shared" si="17"/>
        <v>13.991478640786054</v>
      </c>
    </row>
    <row r="593" spans="1:5" x14ac:dyDescent="0.3">
      <c r="A593" s="96">
        <v>30651</v>
      </c>
      <c r="B593" s="132">
        <v>5667.1294736905948</v>
      </c>
      <c r="C593" s="126">
        <v>1409200</v>
      </c>
      <c r="D593" s="98">
        <f t="shared" si="18"/>
        <v>8.6424380028630328</v>
      </c>
      <c r="E593" s="71">
        <f t="shared" si="17"/>
        <v>14.15853272544922</v>
      </c>
    </row>
    <row r="594" spans="1:5" x14ac:dyDescent="0.3">
      <c r="A594" s="96">
        <v>30682</v>
      </c>
      <c r="B594" s="132">
        <v>6027.1527127103118</v>
      </c>
      <c r="C594" s="126">
        <v>1317400</v>
      </c>
      <c r="D594" s="98">
        <f t="shared" si="18"/>
        <v>8.7040299912589898</v>
      </c>
      <c r="E594" s="71">
        <f t="shared" si="17"/>
        <v>14.09117065518873</v>
      </c>
    </row>
    <row r="595" spans="1:5" x14ac:dyDescent="0.3">
      <c r="A595" s="96">
        <v>30713</v>
      </c>
      <c r="B595" s="132">
        <v>6345.2432976663204</v>
      </c>
      <c r="C595" s="126">
        <v>1332500</v>
      </c>
      <c r="D595" s="98">
        <f t="shared" si="18"/>
        <v>8.755460724199212</v>
      </c>
      <c r="E595" s="71">
        <f t="shared" si="17"/>
        <v>14.102567435022136</v>
      </c>
    </row>
    <row r="596" spans="1:5" x14ac:dyDescent="0.3">
      <c r="A596" s="96">
        <v>30742</v>
      </c>
      <c r="B596" s="132">
        <v>6616.4500678477725</v>
      </c>
      <c r="C596" s="126">
        <v>1392200</v>
      </c>
      <c r="D596" s="98">
        <f t="shared" si="18"/>
        <v>8.7973142615735451</v>
      </c>
      <c r="E596" s="71">
        <f t="shared" si="17"/>
        <v>14.146395787716703</v>
      </c>
    </row>
    <row r="597" spans="1:5" x14ac:dyDescent="0.3">
      <c r="A597" s="96">
        <v>30773</v>
      </c>
      <c r="B597" s="132">
        <v>6902.6762607988239</v>
      </c>
      <c r="C597" s="126">
        <v>1455500</v>
      </c>
      <c r="D597" s="98">
        <f t="shared" si="18"/>
        <v>8.8396644792694854</v>
      </c>
      <c r="E597" s="71">
        <f t="shared" si="17"/>
        <v>14.190860042167815</v>
      </c>
    </row>
    <row r="598" spans="1:5" x14ac:dyDescent="0.3">
      <c r="A598" s="96">
        <v>30803</v>
      </c>
      <c r="B598" s="132">
        <v>7131.5631821498555</v>
      </c>
      <c r="C598" s="126">
        <v>1487500</v>
      </c>
      <c r="D598" s="98">
        <f t="shared" si="18"/>
        <v>8.8722857295119546</v>
      </c>
      <c r="E598" s="71">
        <f t="shared" si="17"/>
        <v>14.212607416401921</v>
      </c>
    </row>
    <row r="599" spans="1:5" x14ac:dyDescent="0.3">
      <c r="A599" s="96">
        <v>30834</v>
      </c>
      <c r="B599" s="132">
        <v>7389.6591461402149</v>
      </c>
      <c r="C599" s="126">
        <v>1538500</v>
      </c>
      <c r="D599" s="98">
        <f t="shared" si="18"/>
        <v>8.907836889216842</v>
      </c>
      <c r="E599" s="71">
        <f t="shared" si="17"/>
        <v>14.246318473744234</v>
      </c>
    </row>
    <row r="600" spans="1:5" x14ac:dyDescent="0.3">
      <c r="A600" s="96">
        <v>30864</v>
      </c>
      <c r="B600" s="132">
        <v>7631.9058844466244</v>
      </c>
      <c r="C600" s="126">
        <v>1560800</v>
      </c>
      <c r="D600" s="98">
        <f t="shared" si="18"/>
        <v>8.9400928813495995</v>
      </c>
      <c r="E600" s="71">
        <f t="shared" si="17"/>
        <v>14.260709068291039</v>
      </c>
    </row>
    <row r="601" spans="1:5" x14ac:dyDescent="0.3">
      <c r="A601" s="96">
        <v>30895</v>
      </c>
      <c r="B601" s="132">
        <v>7848.8435839066969</v>
      </c>
      <c r="C601" s="126">
        <v>1574200</v>
      </c>
      <c r="D601" s="98">
        <f t="shared" si="18"/>
        <v>8.9681214857726452</v>
      </c>
      <c r="E601" s="71">
        <f t="shared" si="17"/>
        <v>14.269257764690487</v>
      </c>
    </row>
    <row r="602" spans="1:5" x14ac:dyDescent="0.3">
      <c r="A602" s="96">
        <v>30926</v>
      </c>
      <c r="B602" s="132">
        <v>8082.6540092222785</v>
      </c>
      <c r="C602" s="126">
        <v>1599400</v>
      </c>
      <c r="D602" s="98">
        <f t="shared" si="18"/>
        <v>8.9974755640697399</v>
      </c>
      <c r="E602" s="71">
        <f>LN(C603)</f>
        <v>14.362127945828322</v>
      </c>
    </row>
    <row r="603" spans="1:5" x14ac:dyDescent="0.3">
      <c r="A603" s="96">
        <v>30956</v>
      </c>
      <c r="B603" s="132">
        <v>8365.0631686771503</v>
      </c>
      <c r="C603" s="126">
        <v>1727400</v>
      </c>
      <c r="D603" s="98">
        <f t="shared" si="18"/>
        <v>9.0318191649377972</v>
      </c>
      <c r="E603" s="71">
        <f>LN(C604)</f>
        <v>14.445398398885029</v>
      </c>
    </row>
    <row r="604" spans="1:5" x14ac:dyDescent="0.3">
      <c r="A604" s="96">
        <v>30987</v>
      </c>
      <c r="B604" s="132">
        <v>8652.1468213178086</v>
      </c>
      <c r="C604" s="126">
        <v>1877400</v>
      </c>
      <c r="D604" s="98">
        <f t="shared" si="18"/>
        <v>9.0655627565681023</v>
      </c>
      <c r="E604" s="71">
        <f>LN(C605)</f>
        <v>14.642620288187187</v>
      </c>
    </row>
    <row r="605" spans="1:5" x14ac:dyDescent="0.3">
      <c r="A605" s="96">
        <v>31017</v>
      </c>
      <c r="B605" s="132">
        <v>9019.6106298059021</v>
      </c>
      <c r="C605" s="126">
        <v>2286700</v>
      </c>
      <c r="D605" s="98">
        <f t="shared" si="18"/>
        <v>9.1071564446976456</v>
      </c>
      <c r="E605" s="71">
        <f t="shared" si="17"/>
        <v>14.642620288187187</v>
      </c>
    </row>
    <row r="606" spans="1:5" x14ac:dyDescent="0.3">
      <c r="A606" s="96">
        <v>31048</v>
      </c>
      <c r="B606" s="132">
        <v>9688.6795920205805</v>
      </c>
      <c r="C606" s="126">
        <v>2133800</v>
      </c>
      <c r="D606" s="98">
        <f t="shared" si="18"/>
        <v>9.1787134305865354</v>
      </c>
      <c r="E606" s="71">
        <f t="shared" ref="E606:E667" si="19">LN(C606)</f>
        <v>14.573414985739499</v>
      </c>
    </row>
    <row r="607" spans="1:5" x14ac:dyDescent="0.3">
      <c r="A607" s="96">
        <v>31079</v>
      </c>
      <c r="B607" s="132">
        <v>10091.188620478817</v>
      </c>
      <c r="C607" s="126">
        <v>2181300</v>
      </c>
      <c r="D607" s="98">
        <f t="shared" si="18"/>
        <v>9.2194179082409633</v>
      </c>
      <c r="E607" s="71">
        <f t="shared" si="19"/>
        <v>14.595431587306258</v>
      </c>
    </row>
    <row r="608" spans="1:5" x14ac:dyDescent="0.3">
      <c r="A608" s="96">
        <v>31107</v>
      </c>
      <c r="B608" s="132">
        <v>10482.218791813882</v>
      </c>
      <c r="C608" s="126">
        <v>2220900</v>
      </c>
      <c r="D608" s="98">
        <f t="shared" si="18"/>
        <v>9.257435652242334</v>
      </c>
      <c r="E608" s="71">
        <f t="shared" si="19"/>
        <v>14.613423077099299</v>
      </c>
    </row>
    <row r="609" spans="1:5" x14ac:dyDescent="0.3">
      <c r="A609" s="96">
        <v>31138</v>
      </c>
      <c r="B609" s="132">
        <v>10804.762615811545</v>
      </c>
      <c r="C609" s="126">
        <v>2224300</v>
      </c>
      <c r="D609" s="98">
        <f t="shared" si="18"/>
        <v>9.2877422988534217</v>
      </c>
      <c r="E609" s="71">
        <f t="shared" si="19"/>
        <v>14.614952817341822</v>
      </c>
    </row>
    <row r="610" spans="1:5" x14ac:dyDescent="0.3">
      <c r="A610" s="96">
        <v>31168</v>
      </c>
      <c r="B610" s="132">
        <v>11060.728709064786</v>
      </c>
      <c r="C610" s="126">
        <v>2286500</v>
      </c>
      <c r="D610" s="98">
        <f t="shared" si="18"/>
        <v>9.3111561598014294</v>
      </c>
      <c r="E610" s="71">
        <f t="shared" si="19"/>
        <v>14.642532822080247</v>
      </c>
    </row>
    <row r="611" spans="1:5" x14ac:dyDescent="0.3">
      <c r="A611" s="96">
        <v>31199</v>
      </c>
      <c r="B611" s="132">
        <v>11337.744099646694</v>
      </c>
      <c r="C611" s="126">
        <v>2412500</v>
      </c>
      <c r="D611" s="98">
        <f t="shared" si="18"/>
        <v>9.3358926244801914</v>
      </c>
      <c r="E611" s="71">
        <f t="shared" si="19"/>
        <v>14.696174112195278</v>
      </c>
    </row>
    <row r="612" spans="1:5" x14ac:dyDescent="0.3">
      <c r="A612" s="96">
        <v>31229</v>
      </c>
      <c r="B612" s="132">
        <v>11732.591304492418</v>
      </c>
      <c r="C612" s="126">
        <v>2438500</v>
      </c>
      <c r="D612" s="98">
        <f t="shared" si="18"/>
        <v>9.3701258298238805</v>
      </c>
      <c r="E612" s="71">
        <f t="shared" si="19"/>
        <v>14.706893654132244</v>
      </c>
    </row>
    <row r="613" spans="1:5" x14ac:dyDescent="0.3">
      <c r="A613" s="96">
        <v>31260</v>
      </c>
      <c r="B613" s="132">
        <v>12245.519334351768</v>
      </c>
      <c r="C613" s="126">
        <v>2473100</v>
      </c>
      <c r="D613" s="98">
        <f t="shared" si="18"/>
        <v>9.4129153804388679</v>
      </c>
      <c r="E613" s="71">
        <f t="shared" ref="E613:E615" si="20">LN(C614)</f>
        <v>14.785986398896508</v>
      </c>
    </row>
    <row r="614" spans="1:5" x14ac:dyDescent="0.3">
      <c r="A614" s="96">
        <v>31291</v>
      </c>
      <c r="B614" s="132">
        <v>12734.576677063826</v>
      </c>
      <c r="C614" s="126">
        <v>2639200</v>
      </c>
      <c r="D614" s="98">
        <f t="shared" si="18"/>
        <v>9.4520761459552034</v>
      </c>
      <c r="E614" s="71">
        <f t="shared" si="20"/>
        <v>14.799086036644026</v>
      </c>
    </row>
    <row r="615" spans="1:5" x14ac:dyDescent="0.3">
      <c r="A615" s="96">
        <v>31321</v>
      </c>
      <c r="B615" s="132">
        <v>13218.323321059104</v>
      </c>
      <c r="C615" s="126">
        <v>2674000</v>
      </c>
      <c r="D615" s="98">
        <f t="shared" si="18"/>
        <v>9.4893592763954189</v>
      </c>
      <c r="E615" s="71">
        <f t="shared" si="20"/>
        <v>14.88015232706123</v>
      </c>
    </row>
    <row r="616" spans="1:5" x14ac:dyDescent="0.3">
      <c r="A616" s="96">
        <v>31352</v>
      </c>
      <c r="B616" s="132">
        <v>13828.172051841555</v>
      </c>
      <c r="C616" s="126">
        <v>2899800</v>
      </c>
      <c r="D616" s="98">
        <f t="shared" si="18"/>
        <v>9.5344632432436569</v>
      </c>
      <c r="E616" s="71">
        <f t="shared" si="19"/>
        <v>14.88015232706123</v>
      </c>
    </row>
    <row r="617" spans="1:5" x14ac:dyDescent="0.3">
      <c r="A617" s="96">
        <v>31382</v>
      </c>
      <c r="B617" s="132">
        <v>14769.554254691575</v>
      </c>
      <c r="C617" s="126">
        <v>3447100</v>
      </c>
      <c r="D617" s="98">
        <f t="shared" si="18"/>
        <v>9.6003231959699313</v>
      </c>
      <c r="E617" s="71">
        <f t="shared" si="19"/>
        <v>15.05304385581217</v>
      </c>
    </row>
    <row r="618" spans="1:5" x14ac:dyDescent="0.3">
      <c r="A618" s="96">
        <v>31413</v>
      </c>
      <c r="B618" s="132">
        <v>16075.329965291678</v>
      </c>
      <c r="C618" s="126">
        <v>3093599.6</v>
      </c>
      <c r="D618" s="98">
        <f t="shared" si="18"/>
        <v>9.685041075507387</v>
      </c>
      <c r="E618" s="71">
        <f t="shared" si="19"/>
        <v>14.944845889976017</v>
      </c>
    </row>
    <row r="619" spans="1:5" x14ac:dyDescent="0.3">
      <c r="A619" s="96">
        <v>31444</v>
      </c>
      <c r="B619" s="132">
        <v>16790.010331233403</v>
      </c>
      <c r="C619" s="126">
        <v>3149654</v>
      </c>
      <c r="D619" s="98">
        <f t="shared" si="18"/>
        <v>9.7285393653920291</v>
      </c>
      <c r="E619" s="71">
        <f t="shared" si="19"/>
        <v>14.962803163498981</v>
      </c>
    </row>
    <row r="620" spans="1:5" x14ac:dyDescent="0.3">
      <c r="A620" s="96">
        <v>31472</v>
      </c>
      <c r="B620" s="132">
        <v>17570.410968229939</v>
      </c>
      <c r="C620" s="126">
        <v>3424860</v>
      </c>
      <c r="D620" s="98">
        <f t="shared" si="18"/>
        <v>9.773971571245097</v>
      </c>
      <c r="E620" s="71">
        <f t="shared" si="19"/>
        <v>15.046571152930611</v>
      </c>
    </row>
    <row r="621" spans="1:5" x14ac:dyDescent="0.3">
      <c r="A621" s="96">
        <v>31503</v>
      </c>
      <c r="B621" s="132">
        <v>18487.728886549314</v>
      </c>
      <c r="C621" s="126">
        <v>3276084</v>
      </c>
      <c r="D621" s="98">
        <f t="shared" si="18"/>
        <v>9.8248624875536024</v>
      </c>
      <c r="E621" s="71">
        <f t="shared" si="19"/>
        <v>15.002159364652012</v>
      </c>
    </row>
    <row r="622" spans="1:5" x14ac:dyDescent="0.3">
      <c r="A622" s="96">
        <v>31533</v>
      </c>
      <c r="B622" s="132">
        <v>19515.106168418974</v>
      </c>
      <c r="C622" s="126">
        <v>3387734</v>
      </c>
      <c r="D622" s="98">
        <f t="shared" si="18"/>
        <v>9.8789441199493382</v>
      </c>
      <c r="E622" s="71">
        <f t="shared" si="19"/>
        <v>15.035671819275128</v>
      </c>
    </row>
    <row r="623" spans="1:5" x14ac:dyDescent="0.3">
      <c r="A623" s="96">
        <v>31564</v>
      </c>
      <c r="B623" s="132">
        <v>20767.774492442724</v>
      </c>
      <c r="C623" s="126">
        <v>3625030</v>
      </c>
      <c r="D623" s="98">
        <f t="shared" si="18"/>
        <v>9.9411577610301265</v>
      </c>
      <c r="E623" s="71">
        <f t="shared" si="19"/>
        <v>15.103373122098736</v>
      </c>
    </row>
    <row r="624" spans="1:5" x14ac:dyDescent="0.3">
      <c r="A624" s="96">
        <v>31594</v>
      </c>
      <c r="B624" s="132">
        <v>21804.003038690076</v>
      </c>
      <c r="C624" s="126">
        <v>3618274</v>
      </c>
      <c r="D624" s="98">
        <f t="shared" si="18"/>
        <v>9.9898488575480435</v>
      </c>
      <c r="E624" s="71">
        <f t="shared" ref="E624:E626" si="21">LN(C625)</f>
        <v>15.121638516260699</v>
      </c>
    </row>
    <row r="625" spans="1:5" x14ac:dyDescent="0.3">
      <c r="A625" s="96">
        <v>31625</v>
      </c>
      <c r="B625" s="132">
        <v>23542.381837007706</v>
      </c>
      <c r="C625" s="126">
        <v>3691851</v>
      </c>
      <c r="D625" s="98">
        <f t="shared" si="18"/>
        <v>10.066557558236344</v>
      </c>
      <c r="E625" s="71">
        <f t="shared" si="21"/>
        <v>15.143603873657463</v>
      </c>
    </row>
    <row r="626" spans="1:5" x14ac:dyDescent="0.3">
      <c r="A626" s="96">
        <v>31656</v>
      </c>
      <c r="B626" s="132">
        <v>24954.704102117335</v>
      </c>
      <c r="C626" s="126">
        <v>3773841</v>
      </c>
      <c r="D626" s="98">
        <f t="shared" si="18"/>
        <v>10.124817624575041</v>
      </c>
      <c r="E626" s="71">
        <f t="shared" si="21"/>
        <v>15.202233327304258</v>
      </c>
    </row>
    <row r="627" spans="1:5" x14ac:dyDescent="0.3">
      <c r="A627" s="96">
        <v>31686</v>
      </c>
      <c r="B627" s="132">
        <v>26381.132817110094</v>
      </c>
      <c r="C627" s="126">
        <v>4001714</v>
      </c>
      <c r="D627" s="98">
        <f t="shared" si="18"/>
        <v>10.180404367620355</v>
      </c>
      <c r="E627" s="71">
        <f t="shared" si="19"/>
        <v>15.202233327304258</v>
      </c>
    </row>
    <row r="628" spans="1:5" x14ac:dyDescent="0.3">
      <c r="A628" s="96">
        <v>31717</v>
      </c>
      <c r="B628" s="132">
        <v>28163.491169917263</v>
      </c>
      <c r="C628" s="126">
        <v>4533482</v>
      </c>
      <c r="D628" s="98">
        <f t="shared" si="18"/>
        <v>10.245781778792013</v>
      </c>
      <c r="E628" s="71">
        <f t="shared" si="19"/>
        <v>15.327000855618103</v>
      </c>
    </row>
    <row r="629" spans="1:5" x14ac:dyDescent="0.3">
      <c r="A629" s="96">
        <v>31747</v>
      </c>
      <c r="B629" s="132">
        <v>30388.161434354155</v>
      </c>
      <c r="C629" s="126">
        <v>5698127</v>
      </c>
      <c r="D629" s="98">
        <f t="shared" si="18"/>
        <v>10.321808385046614</v>
      </c>
      <c r="E629" s="71">
        <f t="shared" si="19"/>
        <v>15.555648082313894</v>
      </c>
    </row>
    <row r="630" spans="1:5" x14ac:dyDescent="0.3">
      <c r="A630" s="96">
        <v>31778</v>
      </c>
      <c r="B630" s="132">
        <v>32848.661267912306</v>
      </c>
      <c r="C630" s="126">
        <v>5302030</v>
      </c>
      <c r="D630" s="98">
        <f t="shared" si="18"/>
        <v>10.399666270202953</v>
      </c>
      <c r="E630" s="71">
        <f t="shared" si="19"/>
        <v>15.483600324057273</v>
      </c>
    </row>
    <row r="631" spans="1:5" x14ac:dyDescent="0.3">
      <c r="A631" s="96">
        <v>31809</v>
      </c>
      <c r="B631" s="132">
        <v>35218.933937722875</v>
      </c>
      <c r="C631" s="126">
        <v>5519127</v>
      </c>
      <c r="D631" s="98">
        <f t="shared" si="18"/>
        <v>10.469339112930049</v>
      </c>
      <c r="E631" s="71">
        <f t="shared" si="19"/>
        <v>15.523730253571991</v>
      </c>
    </row>
    <row r="632" spans="1:5" x14ac:dyDescent="0.3">
      <c r="A632" s="96">
        <v>31837</v>
      </c>
      <c r="B632" s="132">
        <v>37546.44425040028</v>
      </c>
      <c r="C632" s="126">
        <v>5808743</v>
      </c>
      <c r="D632" s="98">
        <f t="shared" si="18"/>
        <v>10.533333958977529</v>
      </c>
      <c r="E632" s="71">
        <f t="shared" si="19"/>
        <v>15.574874754302053</v>
      </c>
    </row>
    <row r="633" spans="1:5" x14ac:dyDescent="0.3">
      <c r="A633" s="96">
        <v>31868</v>
      </c>
      <c r="B633" s="132">
        <v>40831.573086547956</v>
      </c>
      <c r="C633" s="126">
        <v>6198496</v>
      </c>
      <c r="D633" s="98">
        <f t="shared" si="18"/>
        <v>10.617210911285088</v>
      </c>
      <c r="E633" s="71">
        <f t="shared" si="19"/>
        <v>15.639817239942715</v>
      </c>
    </row>
    <row r="634" spans="1:5" x14ac:dyDescent="0.3">
      <c r="A634" s="96">
        <v>31898</v>
      </c>
      <c r="B634" s="132">
        <v>43909.804828504573</v>
      </c>
      <c r="C634" s="126">
        <v>6575060</v>
      </c>
      <c r="D634" s="98">
        <f t="shared" si="18"/>
        <v>10.689892918738428</v>
      </c>
      <c r="E634" s="71">
        <f t="shared" si="19"/>
        <v>15.698794261461751</v>
      </c>
    </row>
    <row r="635" spans="1:5" x14ac:dyDescent="0.3">
      <c r="A635" s="96">
        <v>31929</v>
      </c>
      <c r="B635" s="132">
        <v>47086.36806615298</v>
      </c>
      <c r="C635" s="126">
        <v>7066460</v>
      </c>
      <c r="D635" s="98">
        <f t="shared" si="18"/>
        <v>10.759738812765839</v>
      </c>
      <c r="E635" s="71">
        <f t="shared" ref="E635:E637" si="22">LN(C636)</f>
        <v>15.813651611713185</v>
      </c>
    </row>
    <row r="636" spans="1:5" x14ac:dyDescent="0.3">
      <c r="A636" s="96">
        <v>31959</v>
      </c>
      <c r="B636" s="132">
        <v>50899.997490318892</v>
      </c>
      <c r="C636" s="126">
        <v>7375333</v>
      </c>
      <c r="D636" s="98">
        <f t="shared" si="18"/>
        <v>10.837618153232501</v>
      </c>
      <c r="E636" s="71">
        <f t="shared" si="22"/>
        <v>15.906483358389794</v>
      </c>
    </row>
    <row r="637" spans="1:5" x14ac:dyDescent="0.3">
      <c r="A637" s="96">
        <v>31990</v>
      </c>
      <c r="B637" s="132">
        <v>55060.041425644231</v>
      </c>
      <c r="C637" s="126">
        <v>8092784</v>
      </c>
      <c r="D637" s="98">
        <f t="shared" si="18"/>
        <v>10.916179531069076</v>
      </c>
      <c r="E637" s="71">
        <f t="shared" si="22"/>
        <v>15.928403921039621</v>
      </c>
    </row>
    <row r="638" spans="1:5" x14ac:dyDescent="0.3">
      <c r="A638" s="96">
        <v>32021</v>
      </c>
      <c r="B638" s="132">
        <v>58687.380544659492</v>
      </c>
      <c r="C638" s="126">
        <v>8272141</v>
      </c>
      <c r="D638" s="98">
        <f t="shared" si="18"/>
        <v>10.979980000500786</v>
      </c>
      <c r="E638" s="71">
        <f t="shared" si="19"/>
        <v>15.928403921039621</v>
      </c>
    </row>
    <row r="639" spans="1:5" x14ac:dyDescent="0.3">
      <c r="A639" s="96">
        <v>32051</v>
      </c>
      <c r="B639" s="132">
        <v>63578.120012233077</v>
      </c>
      <c r="C639" s="126">
        <v>9144402</v>
      </c>
      <c r="D639" s="98">
        <f t="shared" si="18"/>
        <v>11.060024665173161</v>
      </c>
      <c r="E639" s="71">
        <f t="shared" si="19"/>
        <v>16.028652446745021</v>
      </c>
    </row>
    <row r="640" spans="1:5" x14ac:dyDescent="0.3">
      <c r="A640" s="96">
        <v>32082</v>
      </c>
      <c r="B640" s="132">
        <v>68621.183378651345</v>
      </c>
      <c r="C640" s="126">
        <v>10892948</v>
      </c>
      <c r="D640" s="98">
        <f t="shared" si="18"/>
        <v>11.136356561653589</v>
      </c>
      <c r="E640" s="71">
        <f t="shared" si="19"/>
        <v>16.203626165345302</v>
      </c>
    </row>
    <row r="641" spans="1:5" x14ac:dyDescent="0.3">
      <c r="A641" s="96">
        <v>32112</v>
      </c>
      <c r="B641" s="132">
        <v>78756.406867170197</v>
      </c>
      <c r="C641" s="126">
        <v>12759306</v>
      </c>
      <c r="D641" s="98">
        <f t="shared" si="18"/>
        <v>11.274114910422005</v>
      </c>
      <c r="E641" s="71">
        <f t="shared" si="19"/>
        <v>16.361771445687065</v>
      </c>
    </row>
    <row r="642" spans="1:5" x14ac:dyDescent="0.3">
      <c r="A642" s="96">
        <v>32143</v>
      </c>
      <c r="B642" s="132">
        <v>90934.020746179507</v>
      </c>
      <c r="C642" s="126">
        <v>12191178</v>
      </c>
      <c r="D642" s="98">
        <f t="shared" si="18"/>
        <v>11.417889475780196</v>
      </c>
      <c r="E642" s="71">
        <f t="shared" si="19"/>
        <v>16.316223133375807</v>
      </c>
    </row>
    <row r="643" spans="1:5" x14ac:dyDescent="0.3">
      <c r="A643" s="96">
        <v>32174</v>
      </c>
      <c r="B643" s="132">
        <v>98518.600207689466</v>
      </c>
      <c r="C643" s="126">
        <v>13161870</v>
      </c>
      <c r="D643" s="98">
        <f t="shared" si="18"/>
        <v>11.498000643929004</v>
      </c>
      <c r="E643" s="71">
        <f t="shared" si="19"/>
        <v>16.392834571031024</v>
      </c>
    </row>
    <row r="644" spans="1:5" x14ac:dyDescent="0.3">
      <c r="A644" s="96">
        <v>32203</v>
      </c>
      <c r="B644" s="132">
        <v>103563.54453393994</v>
      </c>
      <c r="C644" s="126">
        <v>14300089</v>
      </c>
      <c r="D644" s="98">
        <f t="shared" si="18"/>
        <v>11.547940660142823</v>
      </c>
      <c r="E644" s="71">
        <f t="shared" si="19"/>
        <v>16.475776318986991</v>
      </c>
    </row>
    <row r="645" spans="1:5" x14ac:dyDescent="0.3">
      <c r="A645" s="96">
        <v>32234</v>
      </c>
      <c r="B645" s="132">
        <v>106751.1441203943</v>
      </c>
      <c r="C645" s="126">
        <v>14717072</v>
      </c>
      <c r="D645" s="98">
        <f t="shared" si="18"/>
        <v>11.578255648788886</v>
      </c>
      <c r="E645" s="71">
        <f t="shared" si="19"/>
        <v>16.504518738435703</v>
      </c>
    </row>
    <row r="646" spans="1:5" x14ac:dyDescent="0.3">
      <c r="A646" s="96">
        <v>32264</v>
      </c>
      <c r="B646" s="132">
        <v>108816.57539511769</v>
      </c>
      <c r="C646" s="126">
        <v>14969755</v>
      </c>
      <c r="D646" s="98">
        <f t="shared" si="18"/>
        <v>11.597418949181892</v>
      </c>
      <c r="E646" s="71">
        <f t="shared" ref="E646:E648" si="23">LN(C647)</f>
        <v>16.634384523964005</v>
      </c>
    </row>
    <row r="647" spans="1:5" x14ac:dyDescent="0.3">
      <c r="A647" s="96">
        <v>32295</v>
      </c>
      <c r="B647" s="132">
        <v>111036.4880962126</v>
      </c>
      <c r="C647" s="126">
        <v>16757970</v>
      </c>
      <c r="D647" s="98">
        <f t="shared" ref="D647:D710" si="24">LN(B647)</f>
        <v>11.617614147864868</v>
      </c>
      <c r="E647" s="71">
        <f t="shared" si="23"/>
        <v>16.639467665522211</v>
      </c>
    </row>
    <row r="648" spans="1:5" x14ac:dyDescent="0.3">
      <c r="A648" s="99">
        <v>32325</v>
      </c>
      <c r="B648" s="132">
        <v>112889.84976204509</v>
      </c>
      <c r="C648" s="126">
        <v>16843370</v>
      </c>
      <c r="D648" s="98">
        <f t="shared" si="24"/>
        <v>11.63416784141978</v>
      </c>
      <c r="E648" s="71">
        <f t="shared" si="23"/>
        <v>16.608357563477202</v>
      </c>
    </row>
    <row r="649" spans="1:5" x14ac:dyDescent="0.3">
      <c r="A649" s="96">
        <v>32356</v>
      </c>
      <c r="B649" s="132">
        <v>113928.40167656803</v>
      </c>
      <c r="C649" s="126">
        <v>16327438</v>
      </c>
      <c r="D649" s="98">
        <f t="shared" si="24"/>
        <v>11.643325474598477</v>
      </c>
      <c r="E649" s="71">
        <f t="shared" si="19"/>
        <v>16.608357563477202</v>
      </c>
    </row>
    <row r="650" spans="1:5" x14ac:dyDescent="0.3">
      <c r="A650" s="96">
        <v>32387</v>
      </c>
      <c r="B650" s="132">
        <v>114579.74055312593</v>
      </c>
      <c r="C650" s="126">
        <v>16511388</v>
      </c>
      <c r="D650" s="98">
        <f t="shared" si="24"/>
        <v>11.649026283630505</v>
      </c>
      <c r="E650" s="71">
        <f t="shared" si="19"/>
        <v>16.619560882623052</v>
      </c>
    </row>
    <row r="651" spans="1:5" x14ac:dyDescent="0.3">
      <c r="A651" s="96">
        <v>32417</v>
      </c>
      <c r="B651" s="132">
        <v>115453.71512245781</v>
      </c>
      <c r="C651" s="126">
        <v>17845431</v>
      </c>
      <c r="D651" s="98">
        <f t="shared" si="24"/>
        <v>11.656624993757815</v>
      </c>
      <c r="E651" s="71">
        <f t="shared" si="19"/>
        <v>16.69725806703838</v>
      </c>
    </row>
    <row r="652" spans="1:5" x14ac:dyDescent="0.3">
      <c r="A652" s="96">
        <v>32448</v>
      </c>
      <c r="B652" s="132">
        <v>116998.77789769838</v>
      </c>
      <c r="C652" s="126">
        <v>19457471</v>
      </c>
      <c r="D652" s="98">
        <f t="shared" si="24"/>
        <v>11.669918768406523</v>
      </c>
      <c r="E652" s="71">
        <f t="shared" si="19"/>
        <v>16.783741667386714</v>
      </c>
    </row>
    <row r="653" spans="1:5" x14ac:dyDescent="0.3">
      <c r="A653" s="96">
        <v>32478</v>
      </c>
      <c r="B653" s="132">
        <v>119439.91569651732</v>
      </c>
      <c r="C653" s="126">
        <v>21434294</v>
      </c>
      <c r="D653" s="98">
        <f t="shared" si="24"/>
        <v>11.69056872638996</v>
      </c>
      <c r="E653" s="71">
        <f t="shared" si="19"/>
        <v>16.880502720686156</v>
      </c>
    </row>
    <row r="654" spans="1:5" x14ac:dyDescent="0.3">
      <c r="A654" s="96">
        <v>32509</v>
      </c>
      <c r="B654" s="132">
        <v>122363.74898242818</v>
      </c>
      <c r="C654" s="126">
        <v>19146466</v>
      </c>
      <c r="D654" s="98">
        <f t="shared" si="24"/>
        <v>11.714753436749614</v>
      </c>
      <c r="E654" s="71">
        <f t="shared" si="19"/>
        <v>16.767628713479819</v>
      </c>
    </row>
    <row r="655" spans="1:5" x14ac:dyDescent="0.3">
      <c r="A655" s="96">
        <v>32540</v>
      </c>
      <c r="B655" s="132">
        <v>124024.29244700789</v>
      </c>
      <c r="C655" s="126">
        <v>19293875</v>
      </c>
      <c r="D655" s="98">
        <f t="shared" si="24"/>
        <v>11.728232732230646</v>
      </c>
      <c r="E655" s="71">
        <f t="shared" si="19"/>
        <v>16.775298245993607</v>
      </c>
    </row>
    <row r="656" spans="1:5" x14ac:dyDescent="0.3">
      <c r="A656" s="96">
        <v>32568</v>
      </c>
      <c r="B656" s="132">
        <v>125368.79222708635</v>
      </c>
      <c r="C656" s="126">
        <v>19420077</v>
      </c>
      <c r="D656" s="98">
        <f t="shared" si="24"/>
        <v>11.739015010396013</v>
      </c>
      <c r="E656" s="71">
        <f t="shared" si="19"/>
        <v>16.781817985804146</v>
      </c>
    </row>
    <row r="657" spans="1:5" x14ac:dyDescent="0.3">
      <c r="A657" s="96">
        <v>32599</v>
      </c>
      <c r="B657" s="132">
        <v>127243.64579839514</v>
      </c>
      <c r="C657" s="126">
        <v>19798791</v>
      </c>
      <c r="D657" s="98">
        <f t="shared" si="24"/>
        <v>11.753858998379307</v>
      </c>
      <c r="E657" s="71">
        <f t="shared" ref="E657:E659" si="25">LN(C658)</f>
        <v>16.827801231406781</v>
      </c>
    </row>
    <row r="658" spans="1:5" x14ac:dyDescent="0.3">
      <c r="A658" s="96">
        <v>32629</v>
      </c>
      <c r="B658" s="132">
        <v>128995.05253242298</v>
      </c>
      <c r="C658" s="126">
        <v>20333925</v>
      </c>
      <c r="D658" s="98">
        <f t="shared" si="24"/>
        <v>11.767529330146496</v>
      </c>
      <c r="E658" s="71">
        <f t="shared" si="25"/>
        <v>16.843796803950095</v>
      </c>
    </row>
    <row r="659" spans="1:5" x14ac:dyDescent="0.3">
      <c r="A659" s="96">
        <v>32660</v>
      </c>
      <c r="B659" s="132">
        <v>130561.66242684548</v>
      </c>
      <c r="C659" s="126">
        <v>20661793</v>
      </c>
      <c r="D659" s="98">
        <f t="shared" si="24"/>
        <v>11.779600903165624</v>
      </c>
      <c r="E659" s="71">
        <f t="shared" si="25"/>
        <v>16.905384374186685</v>
      </c>
    </row>
    <row r="660" spans="1:5" x14ac:dyDescent="0.3">
      <c r="A660" s="96">
        <v>32690</v>
      </c>
      <c r="B660" s="132">
        <v>131867.65939158972</v>
      </c>
      <c r="C660" s="126">
        <v>21974305</v>
      </c>
      <c r="D660" s="98">
        <f t="shared" si="24"/>
        <v>11.789554118281893</v>
      </c>
      <c r="E660" s="71">
        <f t="shared" si="19"/>
        <v>16.905384374186685</v>
      </c>
    </row>
    <row r="661" spans="1:5" x14ac:dyDescent="0.3">
      <c r="A661" s="96">
        <v>32721</v>
      </c>
      <c r="B661" s="132">
        <v>133123.95125158568</v>
      </c>
      <c r="C661" s="126">
        <v>21412057</v>
      </c>
      <c r="D661" s="98">
        <f t="shared" si="24"/>
        <v>11.799035937492434</v>
      </c>
      <c r="E661" s="71">
        <f t="shared" si="19"/>
        <v>16.879464732550524</v>
      </c>
    </row>
    <row r="662" spans="1:5" x14ac:dyDescent="0.3">
      <c r="A662" s="96">
        <v>32752</v>
      </c>
      <c r="B662" s="132">
        <v>134397.11573757775</v>
      </c>
      <c r="C662" s="126">
        <v>22107545</v>
      </c>
      <c r="D662" s="98">
        <f t="shared" si="24"/>
        <v>11.808554246555031</v>
      </c>
      <c r="E662" s="71">
        <f t="shared" si="19"/>
        <v>16.911429510938266</v>
      </c>
    </row>
    <row r="663" spans="1:5" x14ac:dyDescent="0.3">
      <c r="A663" s="96">
        <v>32782</v>
      </c>
      <c r="B663" s="132">
        <v>136384.7669921137</v>
      </c>
      <c r="C663" s="126">
        <v>23505196</v>
      </c>
      <c r="D663" s="98">
        <f t="shared" si="24"/>
        <v>11.823235339211493</v>
      </c>
      <c r="E663" s="71">
        <f t="shared" si="19"/>
        <v>16.972732061056952</v>
      </c>
    </row>
    <row r="664" spans="1:5" x14ac:dyDescent="0.3">
      <c r="A664" s="96">
        <v>32813</v>
      </c>
      <c r="B664" s="132">
        <v>138299.14677905446</v>
      </c>
      <c r="C664" s="126">
        <v>24850460</v>
      </c>
      <c r="D664" s="98">
        <f t="shared" si="24"/>
        <v>11.837174348284972</v>
      </c>
      <c r="E664" s="71">
        <f t="shared" si="19"/>
        <v>17.028386821401984</v>
      </c>
    </row>
    <row r="665" spans="1:5" x14ac:dyDescent="0.3">
      <c r="A665" s="96">
        <v>32843</v>
      </c>
      <c r="B665" s="132">
        <v>142966.53137798281</v>
      </c>
      <c r="C665" s="126">
        <v>30835083</v>
      </c>
      <c r="D665" s="98">
        <f t="shared" si="24"/>
        <v>11.87036583554112</v>
      </c>
      <c r="E665" s="71">
        <f t="shared" si="19"/>
        <v>17.244163658150498</v>
      </c>
    </row>
    <row r="666" spans="1:5" x14ac:dyDescent="0.3">
      <c r="A666" s="96">
        <v>32874</v>
      </c>
      <c r="B666" s="132">
        <v>149866.35859220222</v>
      </c>
      <c r="C666" s="126">
        <v>27105212</v>
      </c>
      <c r="D666" s="98">
        <f t="shared" si="24"/>
        <v>11.917499233234382</v>
      </c>
      <c r="E666" s="71">
        <f t="shared" si="19"/>
        <v>17.115236592081146</v>
      </c>
    </row>
    <row r="667" spans="1:5" x14ac:dyDescent="0.3">
      <c r="A667" s="96">
        <v>32905</v>
      </c>
      <c r="B667" s="132">
        <v>153259.97025622765</v>
      </c>
      <c r="C667" s="126">
        <v>27643193</v>
      </c>
      <c r="D667" s="98">
        <f t="shared" si="24"/>
        <v>11.939890910450435</v>
      </c>
      <c r="E667" s="71">
        <f t="shared" si="19"/>
        <v>17.134890071175789</v>
      </c>
    </row>
    <row r="668" spans="1:5" x14ac:dyDescent="0.3">
      <c r="A668" s="96">
        <v>32933</v>
      </c>
      <c r="B668" s="132">
        <v>155961.83161178246</v>
      </c>
      <c r="C668" s="126">
        <v>28787121</v>
      </c>
      <c r="D668" s="98">
        <f t="shared" si="24"/>
        <v>11.957366587140053</v>
      </c>
      <c r="E668" s="71">
        <f t="shared" ref="E668:E670" si="26">LN(C669)</f>
        <v>17.218807467408041</v>
      </c>
    </row>
    <row r="669" spans="1:5" x14ac:dyDescent="0.3">
      <c r="A669" s="96">
        <v>32964</v>
      </c>
      <c r="B669" s="132">
        <v>158335.50656340661</v>
      </c>
      <c r="C669" s="126">
        <v>30063052</v>
      </c>
      <c r="D669" s="98">
        <f t="shared" si="24"/>
        <v>11.972471519918093</v>
      </c>
      <c r="E669" s="71">
        <f t="shared" si="26"/>
        <v>17.301118999831981</v>
      </c>
    </row>
    <row r="670" spans="1:5" x14ac:dyDescent="0.3">
      <c r="A670" s="96">
        <v>32994</v>
      </c>
      <c r="B670" s="132">
        <v>161098.57963746751</v>
      </c>
      <c r="C670" s="126">
        <v>32642282</v>
      </c>
      <c r="D670" s="98">
        <f t="shared" si="24"/>
        <v>11.989771752474848</v>
      </c>
      <c r="E670" s="71">
        <f t="shared" si="26"/>
        <v>17.332833899386895</v>
      </c>
    </row>
    <row r="671" spans="1:5" x14ac:dyDescent="0.3">
      <c r="A671" s="96">
        <v>33025</v>
      </c>
      <c r="B671" s="132">
        <v>164646.72794155561</v>
      </c>
      <c r="C671" s="126">
        <v>33694120</v>
      </c>
      <c r="D671" s="98">
        <f t="shared" si="24"/>
        <v>12.011557414795355</v>
      </c>
      <c r="E671" s="71">
        <f t="shared" ref="E671:E733" si="27">LN(C671)</f>
        <v>17.332833899386895</v>
      </c>
    </row>
    <row r="672" spans="1:5" x14ac:dyDescent="0.3">
      <c r="A672" s="96">
        <v>33055</v>
      </c>
      <c r="B672" s="132">
        <v>167649.36474778206</v>
      </c>
      <c r="C672" s="126">
        <v>33281548</v>
      </c>
      <c r="D672" s="98">
        <f t="shared" si="24"/>
        <v>12.029629962729915</v>
      </c>
      <c r="E672" s="71">
        <f t="shared" si="27"/>
        <v>17.320513687258597</v>
      </c>
    </row>
    <row r="673" spans="1:5" x14ac:dyDescent="0.3">
      <c r="A673" s="96">
        <v>33086</v>
      </c>
      <c r="B673" s="132">
        <v>170505.90112709175</v>
      </c>
      <c r="C673" s="126">
        <v>33187651</v>
      </c>
      <c r="D673" s="98">
        <f t="shared" si="24"/>
        <v>12.046525185822853</v>
      </c>
      <c r="E673" s="71">
        <f t="shared" si="27"/>
        <v>17.317688406861919</v>
      </c>
    </row>
    <row r="674" spans="1:5" x14ac:dyDescent="0.3">
      <c r="A674" s="96">
        <v>33117</v>
      </c>
      <c r="B674" s="132">
        <v>172936.41742863227</v>
      </c>
      <c r="C674" s="126">
        <v>33767717</v>
      </c>
      <c r="D674" s="98">
        <f t="shared" si="24"/>
        <v>12.0606792766102</v>
      </c>
      <c r="E674" s="71">
        <f t="shared" si="27"/>
        <v>17.335015785693884</v>
      </c>
    </row>
    <row r="675" spans="1:5" x14ac:dyDescent="0.3">
      <c r="A675" s="96">
        <v>33147</v>
      </c>
      <c r="B675" s="132">
        <v>175422.58583902821</v>
      </c>
      <c r="C675" s="126">
        <v>38986751</v>
      </c>
      <c r="D675" s="98">
        <f t="shared" si="24"/>
        <v>12.074953118241718</v>
      </c>
      <c r="E675" s="71">
        <f t="shared" si="27"/>
        <v>17.478732428427989</v>
      </c>
    </row>
    <row r="676" spans="1:5" x14ac:dyDescent="0.3">
      <c r="A676" s="96">
        <v>33178</v>
      </c>
      <c r="B676" s="132">
        <v>180080.12343005644</v>
      </c>
      <c r="C676" s="126">
        <v>43351826</v>
      </c>
      <c r="D676" s="98">
        <f t="shared" si="24"/>
        <v>12.101157160998284</v>
      </c>
      <c r="E676" s="71">
        <f t="shared" si="27"/>
        <v>17.584859382564378</v>
      </c>
    </row>
    <row r="677" spans="1:5" x14ac:dyDescent="0.3">
      <c r="A677" s="96">
        <v>33208</v>
      </c>
      <c r="B677" s="132">
        <v>185755.79984380995</v>
      </c>
      <c r="C677" s="126">
        <v>50958966</v>
      </c>
      <c r="D677" s="98">
        <f t="shared" si="24"/>
        <v>12.132188186016156</v>
      </c>
      <c r="E677" s="71">
        <f t="shared" si="27"/>
        <v>17.746531278598468</v>
      </c>
    </row>
    <row r="678" spans="1:5" x14ac:dyDescent="0.3">
      <c r="A678" s="96">
        <v>33239</v>
      </c>
      <c r="B678" s="132">
        <v>190492.57273982713</v>
      </c>
      <c r="C678" s="126">
        <v>46499678</v>
      </c>
      <c r="D678" s="98">
        <f t="shared" si="24"/>
        <v>12.157368484546454</v>
      </c>
      <c r="E678" s="71">
        <f t="shared" si="27"/>
        <v>17.654955945802424</v>
      </c>
    </row>
    <row r="679" spans="1:5" x14ac:dyDescent="0.3">
      <c r="A679" s="96">
        <v>33270</v>
      </c>
      <c r="B679" s="132">
        <v>193826.19276277412</v>
      </c>
      <c r="C679" s="126">
        <v>47449447</v>
      </c>
      <c r="D679" s="98">
        <f t="shared" si="24"/>
        <v>12.174717122881066</v>
      </c>
      <c r="E679" s="71">
        <f t="shared" ref="E679:E681" si="28">LN(C680)</f>
        <v>17.714188431918757</v>
      </c>
    </row>
    <row r="680" spans="1:5" x14ac:dyDescent="0.3">
      <c r="A680" s="96">
        <v>33298</v>
      </c>
      <c r="B680" s="132">
        <v>196597.9073192818</v>
      </c>
      <c r="C680" s="126">
        <v>49337176</v>
      </c>
      <c r="D680" s="98">
        <f t="shared" si="24"/>
        <v>12.188915842280879</v>
      </c>
      <c r="E680" s="71">
        <f t="shared" si="28"/>
        <v>17.745672591989042</v>
      </c>
    </row>
    <row r="681" spans="1:5" x14ac:dyDescent="0.3">
      <c r="A681" s="96">
        <v>33329</v>
      </c>
      <c r="B681" s="132">
        <v>198662.18534613424</v>
      </c>
      <c r="C681" s="126">
        <v>50915227</v>
      </c>
      <c r="D681" s="98">
        <f t="shared" si="24"/>
        <v>12.199361100142418</v>
      </c>
      <c r="E681" s="71">
        <f t="shared" si="28"/>
        <v>17.793325648490274</v>
      </c>
    </row>
    <row r="682" spans="1:5" x14ac:dyDescent="0.3">
      <c r="A682" s="96">
        <v>33359</v>
      </c>
      <c r="B682" s="132">
        <v>200609.07476252638</v>
      </c>
      <c r="C682" s="126">
        <v>53400232</v>
      </c>
      <c r="D682" s="98">
        <f t="shared" si="24"/>
        <v>12.209113391585097</v>
      </c>
      <c r="E682" s="71">
        <f t="shared" si="27"/>
        <v>17.793325648490274</v>
      </c>
    </row>
    <row r="683" spans="1:5" x14ac:dyDescent="0.3">
      <c r="A683" s="96">
        <v>33390</v>
      </c>
      <c r="B683" s="132">
        <v>202715.4700475329</v>
      </c>
      <c r="C683" s="126">
        <v>54194748</v>
      </c>
      <c r="D683" s="98">
        <f t="shared" si="24"/>
        <v>12.219558649446636</v>
      </c>
      <c r="E683" s="71">
        <f t="shared" si="27"/>
        <v>17.808094561345726</v>
      </c>
    </row>
    <row r="684" spans="1:5" x14ac:dyDescent="0.3">
      <c r="A684" s="96">
        <v>33420</v>
      </c>
      <c r="B684" s="132">
        <v>204499.36618395118</v>
      </c>
      <c r="C684" s="126">
        <v>52222535</v>
      </c>
      <c r="D684" s="98">
        <f t="shared" si="24"/>
        <v>12.228320155115208</v>
      </c>
      <c r="E684" s="71">
        <f t="shared" si="27"/>
        <v>17.771024664675924</v>
      </c>
    </row>
    <row r="685" spans="1:5" x14ac:dyDescent="0.3">
      <c r="A685" s="96">
        <v>33451</v>
      </c>
      <c r="B685" s="132">
        <v>205930.86174723881</v>
      </c>
      <c r="C685" s="126">
        <v>56716695</v>
      </c>
      <c r="D685" s="98">
        <f t="shared" si="24"/>
        <v>12.235295768851634</v>
      </c>
      <c r="E685" s="71">
        <f t="shared" si="27"/>
        <v>17.853579169802167</v>
      </c>
    </row>
    <row r="686" spans="1:5" x14ac:dyDescent="0.3">
      <c r="A686" s="96">
        <v>33482</v>
      </c>
      <c r="B686" s="132">
        <v>207990.1703647112</v>
      </c>
      <c r="C686" s="126">
        <v>64265971</v>
      </c>
      <c r="D686" s="98">
        <f t="shared" si="24"/>
        <v>12.245246099704802</v>
      </c>
      <c r="E686" s="71">
        <f t="shared" si="27"/>
        <v>17.978540826725226</v>
      </c>
    </row>
    <row r="687" spans="1:5" x14ac:dyDescent="0.3">
      <c r="A687" s="96">
        <v>33512</v>
      </c>
      <c r="B687" s="132">
        <v>210402.85634094186</v>
      </c>
      <c r="C687" s="126">
        <v>92242680</v>
      </c>
      <c r="D687" s="98">
        <f t="shared" si="24"/>
        <v>12.256779335518475</v>
      </c>
      <c r="E687" s="71">
        <f t="shared" si="27"/>
        <v>18.339933488143068</v>
      </c>
    </row>
    <row r="688" spans="1:5" x14ac:dyDescent="0.3">
      <c r="A688" s="96">
        <v>33543</v>
      </c>
      <c r="B688" s="132">
        <v>215620.8471781972</v>
      </c>
      <c r="C688" s="126">
        <v>99014690</v>
      </c>
      <c r="D688" s="98">
        <f t="shared" si="24"/>
        <v>12.281276807118862</v>
      </c>
      <c r="E688" s="71">
        <f t="shared" si="27"/>
        <v>18.410778780929455</v>
      </c>
    </row>
    <row r="689" spans="1:5" x14ac:dyDescent="0.3">
      <c r="A689" s="96">
        <v>33573</v>
      </c>
      <c r="B689" s="131">
        <v>220687.93708688486</v>
      </c>
      <c r="C689" s="126">
        <v>113635550</v>
      </c>
      <c r="D689" s="98">
        <f t="shared" si="24"/>
        <v>12.30450493323807</v>
      </c>
      <c r="E689" s="71">
        <f t="shared" si="27"/>
        <v>18.548506955436618</v>
      </c>
    </row>
    <row r="690" spans="1:5" x14ac:dyDescent="0.3">
      <c r="A690" s="96">
        <v>33604</v>
      </c>
      <c r="B690" s="131">
        <v>224704.45754186617</v>
      </c>
      <c r="C690" s="126">
        <v>106564446</v>
      </c>
      <c r="D690" s="98">
        <f t="shared" si="24"/>
        <v>12.322541295724168</v>
      </c>
      <c r="E690" s="71">
        <f t="shared" ref="E690:E692" si="29">LN(C691)</f>
        <v>18.469387657037476</v>
      </c>
    </row>
    <row r="691" spans="1:5" x14ac:dyDescent="0.3">
      <c r="A691" s="96">
        <v>33635</v>
      </c>
      <c r="B691" s="131">
        <v>227355.97014086021</v>
      </c>
      <c r="C691" s="126">
        <v>104991259</v>
      </c>
      <c r="D691" s="98">
        <f t="shared" si="24"/>
        <v>12.334272218599867</v>
      </c>
      <c r="E691" s="71">
        <f t="shared" si="29"/>
        <v>18.448776748671762</v>
      </c>
    </row>
    <row r="692" spans="1:5" x14ac:dyDescent="0.3">
      <c r="A692" s="96">
        <v>33664</v>
      </c>
      <c r="B692" s="131">
        <v>229675.00103629698</v>
      </c>
      <c r="C692" s="126">
        <v>102849442</v>
      </c>
      <c r="D692" s="98">
        <f t="shared" si="24"/>
        <v>12.344420549651682</v>
      </c>
      <c r="E692" s="71">
        <f t="shared" si="29"/>
        <v>18.468407123455854</v>
      </c>
    </row>
    <row r="693" spans="1:5" x14ac:dyDescent="0.3">
      <c r="A693" s="96">
        <v>33695</v>
      </c>
      <c r="B693" s="131">
        <v>231719.10854551999</v>
      </c>
      <c r="C693" s="126">
        <v>104888362</v>
      </c>
      <c r="D693" s="98">
        <f t="shared" si="24"/>
        <v>12.353281178083879</v>
      </c>
      <c r="E693" s="71">
        <f t="shared" si="27"/>
        <v>18.468407123455854</v>
      </c>
    </row>
    <row r="694" spans="1:5" x14ac:dyDescent="0.3">
      <c r="A694" s="96">
        <v>33725</v>
      </c>
      <c r="B694" s="131">
        <v>233248.4546619204</v>
      </c>
      <c r="C694" s="126">
        <v>109009455</v>
      </c>
      <c r="D694" s="98">
        <f t="shared" si="24"/>
        <v>12.359859493444</v>
      </c>
      <c r="E694" s="71">
        <f t="shared" si="27"/>
        <v>18.506945179550716</v>
      </c>
    </row>
    <row r="695" spans="1:5" x14ac:dyDescent="0.3">
      <c r="A695" s="96">
        <v>33756</v>
      </c>
      <c r="B695" s="131">
        <v>234834.54415362145</v>
      </c>
      <c r="C695" s="126">
        <v>109984259</v>
      </c>
      <c r="D695" s="98">
        <f t="shared" si="24"/>
        <v>12.366636477723025</v>
      </c>
      <c r="E695" s="71">
        <f t="shared" si="27"/>
        <v>18.51584781351691</v>
      </c>
    </row>
    <row r="696" spans="1:5" x14ac:dyDescent="0.3">
      <c r="A696" s="96">
        <v>33786</v>
      </c>
      <c r="B696" s="131">
        <v>236314.00178178927</v>
      </c>
      <c r="C696" s="126">
        <v>109564288</v>
      </c>
      <c r="D696" s="98">
        <f t="shared" si="24"/>
        <v>12.372916715680175</v>
      </c>
      <c r="E696" s="71">
        <f t="shared" si="27"/>
        <v>18.512022039964933</v>
      </c>
    </row>
    <row r="697" spans="1:5" x14ac:dyDescent="0.3">
      <c r="A697" s="96">
        <v>33817</v>
      </c>
      <c r="B697" s="131">
        <v>237755.51719265818</v>
      </c>
      <c r="C697" s="126">
        <v>107186849</v>
      </c>
      <c r="D697" s="98">
        <f t="shared" si="24"/>
        <v>12.378998185996043</v>
      </c>
      <c r="E697" s="71">
        <f t="shared" si="27"/>
        <v>18.490084121836702</v>
      </c>
    </row>
    <row r="698" spans="1:5" x14ac:dyDescent="0.3">
      <c r="A698" s="96">
        <v>33848</v>
      </c>
      <c r="B698" s="131">
        <v>239823.99019223428</v>
      </c>
      <c r="C698" s="126">
        <v>105678924</v>
      </c>
      <c r="D698" s="98">
        <f t="shared" si="24"/>
        <v>12.387660559074696</v>
      </c>
      <c r="E698" s="71">
        <f t="shared" si="27"/>
        <v>18.475916036445966</v>
      </c>
    </row>
    <row r="699" spans="1:5" x14ac:dyDescent="0.3">
      <c r="A699" s="96">
        <v>33878</v>
      </c>
      <c r="B699" s="131">
        <v>241550.72292161841</v>
      </c>
      <c r="C699" s="126">
        <v>116725201</v>
      </c>
      <c r="D699" s="98">
        <f t="shared" si="24"/>
        <v>12.394834762822695</v>
      </c>
      <c r="E699" s="71">
        <f t="shared" si="27"/>
        <v>18.575333020815936</v>
      </c>
    </row>
    <row r="700" spans="1:5" x14ac:dyDescent="0.3">
      <c r="A700" s="96">
        <v>33909</v>
      </c>
      <c r="B700" s="131">
        <v>243555.59392186784</v>
      </c>
      <c r="C700" s="126">
        <v>120376602</v>
      </c>
      <c r="D700" s="98">
        <f t="shared" si="24"/>
        <v>12.403100507239728</v>
      </c>
      <c r="E700" s="71">
        <f t="shared" si="27"/>
        <v>18.606135736405221</v>
      </c>
    </row>
    <row r="701" spans="1:5" x14ac:dyDescent="0.3">
      <c r="A701" s="96">
        <v>33939</v>
      </c>
      <c r="B701" s="131">
        <v>247014.08335555837</v>
      </c>
      <c r="C701" s="126">
        <v>131732775</v>
      </c>
      <c r="D701" s="98">
        <f t="shared" si="24"/>
        <v>12.41720063161851</v>
      </c>
      <c r="E701" s="71">
        <f t="shared" ref="E701:E703" si="30">LN(C702)</f>
        <v>18.651168151024766</v>
      </c>
    </row>
    <row r="702" spans="1:5" x14ac:dyDescent="0.3">
      <c r="A702" s="96">
        <v>33970</v>
      </c>
      <c r="B702" s="131">
        <v>250101.75939750284</v>
      </c>
      <c r="C702" s="126">
        <v>125921361</v>
      </c>
      <c r="D702" s="98">
        <f t="shared" si="24"/>
        <v>12.429623151617067</v>
      </c>
      <c r="E702" s="71">
        <f t="shared" si="30"/>
        <v>18.654041497437117</v>
      </c>
    </row>
    <row r="703" spans="1:5" x14ac:dyDescent="0.3">
      <c r="A703" s="96">
        <v>34001</v>
      </c>
      <c r="B703" s="131">
        <v>252152.59382456235</v>
      </c>
      <c r="C703" s="126">
        <v>126283697</v>
      </c>
      <c r="D703" s="98">
        <f t="shared" si="24"/>
        <v>12.437789714283461</v>
      </c>
      <c r="E703" s="71">
        <f t="shared" si="30"/>
        <v>18.639150662840922</v>
      </c>
    </row>
    <row r="704" spans="1:5" x14ac:dyDescent="0.3">
      <c r="A704" s="96">
        <v>34029</v>
      </c>
      <c r="B704" s="131">
        <v>253615.07886874484</v>
      </c>
      <c r="C704" s="126">
        <v>124417159</v>
      </c>
      <c r="D704" s="98">
        <f t="shared" si="24"/>
        <v>12.443572959039189</v>
      </c>
      <c r="E704" s="71">
        <f t="shared" si="27"/>
        <v>18.639150662840922</v>
      </c>
    </row>
    <row r="705" spans="1:5" x14ac:dyDescent="0.3">
      <c r="A705" s="96">
        <v>34060</v>
      </c>
      <c r="B705" s="131">
        <v>255086.04632618357</v>
      </c>
      <c r="C705" s="126">
        <v>124494574</v>
      </c>
      <c r="D705" s="98">
        <f t="shared" si="24"/>
        <v>12.449356203794915</v>
      </c>
      <c r="E705" s="71">
        <f t="shared" si="27"/>
        <v>18.639772690589982</v>
      </c>
    </row>
    <row r="706" spans="1:5" x14ac:dyDescent="0.3">
      <c r="A706" s="96">
        <v>34090</v>
      </c>
      <c r="B706" s="131">
        <v>256540.03679024283</v>
      </c>
      <c r="C706" s="126">
        <v>128193168</v>
      </c>
      <c r="D706" s="98">
        <f t="shared" si="24"/>
        <v>12.455040020263214</v>
      </c>
      <c r="E706" s="71">
        <f t="shared" si="27"/>
        <v>18.66904880929912</v>
      </c>
    </row>
    <row r="707" spans="1:5" x14ac:dyDescent="0.3">
      <c r="A707" s="96">
        <v>34121</v>
      </c>
      <c r="B707" s="131">
        <v>257976.66099626821</v>
      </c>
      <c r="C707" s="126">
        <v>130906015</v>
      </c>
      <c r="D707" s="98">
        <f t="shared" si="24"/>
        <v>12.460624398557114</v>
      </c>
      <c r="E707" s="71">
        <f t="shared" si="27"/>
        <v>18.689990180932124</v>
      </c>
    </row>
    <row r="708" spans="1:5" x14ac:dyDescent="0.3">
      <c r="A708" s="96">
        <v>34151</v>
      </c>
      <c r="B708" s="131">
        <v>259214.94896905028</v>
      </c>
      <c r="C708" s="126">
        <v>132109404</v>
      </c>
      <c r="D708" s="98">
        <f t="shared" si="24"/>
        <v>12.465412915288912</v>
      </c>
      <c r="E708" s="71">
        <f t="shared" si="27"/>
        <v>18.699140955452339</v>
      </c>
    </row>
    <row r="709" spans="1:5" x14ac:dyDescent="0.3">
      <c r="A709" s="96">
        <v>34182</v>
      </c>
      <c r="B709" s="131">
        <v>260614.70969348316</v>
      </c>
      <c r="C709" s="126">
        <v>130677665</v>
      </c>
      <c r="D709" s="98">
        <f t="shared" si="24"/>
        <v>12.470798387565249</v>
      </c>
      <c r="E709" s="71">
        <f t="shared" si="27"/>
        <v>18.688244276462822</v>
      </c>
    </row>
    <row r="710" spans="1:5" x14ac:dyDescent="0.3">
      <c r="A710" s="96">
        <v>34213</v>
      </c>
      <c r="B710" s="131">
        <v>262543.25854521495</v>
      </c>
      <c r="C710" s="126">
        <v>131300992</v>
      </c>
      <c r="D710" s="98">
        <f t="shared" si="24"/>
        <v>12.478171141894663</v>
      </c>
      <c r="E710" s="71">
        <f t="shared" si="27"/>
        <v>18.693002894461543</v>
      </c>
    </row>
    <row r="711" spans="1:5" x14ac:dyDescent="0.3">
      <c r="A711" s="96">
        <v>34243</v>
      </c>
      <c r="B711" s="131">
        <v>263619.68590525031</v>
      </c>
      <c r="C711" s="126">
        <v>134862001</v>
      </c>
      <c r="D711" s="98">
        <f t="shared" ref="D711:D774" si="31">LN(B711)</f>
        <v>12.482262759797916</v>
      </c>
      <c r="E711" s="71">
        <f t="shared" si="27"/>
        <v>18.719762598770007</v>
      </c>
    </row>
    <row r="712" spans="1:5" x14ac:dyDescent="0.3">
      <c r="A712" s="96">
        <v>34274</v>
      </c>
      <c r="B712" s="131">
        <v>264779.6125232334</v>
      </c>
      <c r="C712" s="126">
        <v>137851027</v>
      </c>
      <c r="D712" s="98">
        <f t="shared" si="31"/>
        <v>12.486653108099208</v>
      </c>
      <c r="E712" s="71">
        <f t="shared" ref="E712:E714" si="32">LN(C713)</f>
        <v>18.87205391776498</v>
      </c>
    </row>
    <row r="713" spans="1:5" x14ac:dyDescent="0.3">
      <c r="A713" s="96">
        <v>34304</v>
      </c>
      <c r="B713" s="131">
        <v>266791.93757840997</v>
      </c>
      <c r="C713" s="126">
        <v>157046723</v>
      </c>
      <c r="D713" s="98">
        <f t="shared" si="31"/>
        <v>12.494224373595527</v>
      </c>
      <c r="E713" s="71">
        <f t="shared" si="32"/>
        <v>18.838119362627463</v>
      </c>
    </row>
    <row r="714" spans="1:5" x14ac:dyDescent="0.3">
      <c r="A714" s="96">
        <v>34335</v>
      </c>
      <c r="B714" s="131">
        <v>268872.91469152155</v>
      </c>
      <c r="C714" s="126">
        <v>151806822</v>
      </c>
      <c r="D714" s="98">
        <f t="shared" si="31"/>
        <v>12.501994110859886</v>
      </c>
      <c r="E714" s="71">
        <f t="shared" si="32"/>
        <v>18.832317216622904</v>
      </c>
    </row>
    <row r="715" spans="1:5" x14ac:dyDescent="0.3">
      <c r="A715" s="99">
        <v>34366</v>
      </c>
      <c r="B715" s="131">
        <v>270244.16655644833</v>
      </c>
      <c r="C715" s="126">
        <v>150928567</v>
      </c>
      <c r="D715" s="98">
        <f t="shared" si="31"/>
        <v>12.507081149908444</v>
      </c>
      <c r="E715" s="71">
        <f t="shared" si="27"/>
        <v>18.832317216622904</v>
      </c>
    </row>
    <row r="716" spans="1:5" x14ac:dyDescent="0.3">
      <c r="A716" s="96">
        <v>34394</v>
      </c>
      <c r="B716" s="131">
        <v>271622.41180588625</v>
      </c>
      <c r="C716" s="126">
        <v>149959703</v>
      </c>
      <c r="D716" s="98">
        <f t="shared" si="31"/>
        <v>12.512168188957002</v>
      </c>
      <c r="E716" s="71">
        <f t="shared" si="27"/>
        <v>18.825877169301883</v>
      </c>
    </row>
    <row r="717" spans="1:5" x14ac:dyDescent="0.3">
      <c r="A717" s="96">
        <v>34425</v>
      </c>
      <c r="B717" s="131">
        <v>272953.36162373505</v>
      </c>
      <c r="C717" s="126">
        <v>143411158</v>
      </c>
      <c r="D717" s="98">
        <f t="shared" si="31"/>
        <v>12.517056223029778</v>
      </c>
      <c r="E717" s="71">
        <f t="shared" si="27"/>
        <v>18.781226293423508</v>
      </c>
    </row>
    <row r="718" spans="1:5" x14ac:dyDescent="0.3">
      <c r="A718" s="96">
        <v>34455</v>
      </c>
      <c r="B718" s="131">
        <v>274263.53775952896</v>
      </c>
      <c r="C718" s="126">
        <v>144663410</v>
      </c>
      <c r="D718" s="98">
        <f t="shared" si="31"/>
        <v>12.521844739761574</v>
      </c>
      <c r="E718" s="71">
        <f t="shared" si="27"/>
        <v>18.789920291622444</v>
      </c>
    </row>
    <row r="719" spans="1:5" x14ac:dyDescent="0.3">
      <c r="A719" s="96">
        <v>34486</v>
      </c>
      <c r="B719" s="131">
        <v>275634.85544832656</v>
      </c>
      <c r="C719" s="126">
        <v>145862730</v>
      </c>
      <c r="D719" s="98">
        <f t="shared" si="31"/>
        <v>12.526832281272613</v>
      </c>
      <c r="E719" s="71">
        <f t="shared" si="27"/>
        <v>18.798176531922749</v>
      </c>
    </row>
    <row r="720" spans="1:5" x14ac:dyDescent="0.3">
      <c r="A720" s="96">
        <v>34516</v>
      </c>
      <c r="B720" s="131">
        <v>276847.64881229919</v>
      </c>
      <c r="C720" s="126">
        <v>146132380</v>
      </c>
      <c r="D720" s="98">
        <f t="shared" si="31"/>
        <v>12.531222629573906</v>
      </c>
      <c r="E720" s="71">
        <f t="shared" si="27"/>
        <v>18.800023481186063</v>
      </c>
    </row>
    <row r="721" spans="1:5" x14ac:dyDescent="0.3">
      <c r="A721" s="96">
        <v>34547</v>
      </c>
      <c r="B721" s="131">
        <v>278148.83276171697</v>
      </c>
      <c r="C721" s="126">
        <v>143984532</v>
      </c>
      <c r="D721" s="98">
        <f t="shared" si="31"/>
        <v>12.535911619060037</v>
      </c>
      <c r="E721" s="71">
        <f t="shared" si="27"/>
        <v>18.785216435104026</v>
      </c>
    </row>
    <row r="722" spans="1:5" x14ac:dyDescent="0.3">
      <c r="A722" s="96">
        <v>34578</v>
      </c>
      <c r="B722" s="131">
        <v>280123.68947432522</v>
      </c>
      <c r="C722" s="126">
        <v>144230158</v>
      </c>
      <c r="D722" s="98">
        <f t="shared" si="31"/>
        <v>12.542986532732</v>
      </c>
      <c r="E722" s="71">
        <f t="shared" si="27"/>
        <v>18.786920901031603</v>
      </c>
    </row>
    <row r="723" spans="1:5" x14ac:dyDescent="0.3">
      <c r="A723" s="96">
        <v>34608</v>
      </c>
      <c r="B723" s="131">
        <v>281580.33265959175</v>
      </c>
      <c r="C723" s="126">
        <v>146117260</v>
      </c>
      <c r="D723" s="98">
        <f t="shared" si="31"/>
        <v>12.5481730594193</v>
      </c>
      <c r="E723" s="71">
        <f t="shared" ref="E723:E725" si="33">LN(C724)</f>
        <v>18.84275159699154</v>
      </c>
    </row>
    <row r="724" spans="1:5" x14ac:dyDescent="0.3">
      <c r="A724" s="96">
        <v>34639</v>
      </c>
      <c r="B724" s="131">
        <v>283072.7084226876</v>
      </c>
      <c r="C724" s="126">
        <v>152511658</v>
      </c>
      <c r="D724" s="98">
        <f t="shared" si="31"/>
        <v>12.553459063848537</v>
      </c>
      <c r="E724" s="71">
        <f t="shared" si="33"/>
        <v>18.914253818687019</v>
      </c>
    </row>
    <row r="725" spans="1:5" x14ac:dyDescent="0.3">
      <c r="A725" s="96">
        <v>34669</v>
      </c>
      <c r="B725" s="131">
        <v>285563.74825680722</v>
      </c>
      <c r="C725" s="126">
        <v>163815904</v>
      </c>
      <c r="D725" s="98">
        <f t="shared" si="31"/>
        <v>12.562220569517111</v>
      </c>
      <c r="E725" s="71">
        <f t="shared" si="33"/>
        <v>18.790072557650934</v>
      </c>
    </row>
    <row r="726" spans="1:5" x14ac:dyDescent="0.3">
      <c r="A726" s="96">
        <v>34700</v>
      </c>
      <c r="B726" s="131">
        <v>296300.94519126316</v>
      </c>
      <c r="C726" s="126">
        <v>144685439</v>
      </c>
      <c r="D726" s="98">
        <f t="shared" si="31"/>
        <v>12.599130923537206</v>
      </c>
      <c r="E726" s="71">
        <f t="shared" si="27"/>
        <v>18.790072557650934</v>
      </c>
    </row>
    <row r="727" spans="1:5" x14ac:dyDescent="0.3">
      <c r="A727" s="96">
        <v>34731</v>
      </c>
      <c r="B727" s="131">
        <v>308864.10526737274</v>
      </c>
      <c r="C727" s="126">
        <v>138093959</v>
      </c>
      <c r="D727" s="98">
        <f t="shared" si="31"/>
        <v>12.640656670365706</v>
      </c>
      <c r="E727" s="71">
        <f t="shared" si="27"/>
        <v>18.743444873758726</v>
      </c>
    </row>
    <row r="728" spans="1:5" x14ac:dyDescent="0.3">
      <c r="A728" s="96">
        <v>34759</v>
      </c>
      <c r="B728" s="131">
        <v>327087.0874781477</v>
      </c>
      <c r="C728" s="126">
        <v>128832393</v>
      </c>
      <c r="D728" s="98">
        <f t="shared" si="31"/>
        <v>12.697981736984975</v>
      </c>
      <c r="E728" s="71">
        <f t="shared" si="27"/>
        <v>18.674022838461298</v>
      </c>
    </row>
    <row r="729" spans="1:5" x14ac:dyDescent="0.3">
      <c r="A729" s="96">
        <v>34790</v>
      </c>
      <c r="B729" s="131">
        <v>353155.92835015606</v>
      </c>
      <c r="C729" s="126">
        <v>125808463</v>
      </c>
      <c r="D729" s="98">
        <f t="shared" si="31"/>
        <v>12.774664961755933</v>
      </c>
      <c r="E729" s="71">
        <f t="shared" si="27"/>
        <v>18.650271173417778</v>
      </c>
    </row>
    <row r="730" spans="1:5" x14ac:dyDescent="0.3">
      <c r="A730" s="96">
        <v>34820</v>
      </c>
      <c r="B730" s="131">
        <v>367917.84615519259</v>
      </c>
      <c r="C730" s="126">
        <v>126314945</v>
      </c>
      <c r="D730" s="98">
        <f t="shared" si="31"/>
        <v>12.815614948084887</v>
      </c>
      <c r="E730" s="71">
        <f t="shared" si="27"/>
        <v>18.654288909694856</v>
      </c>
    </row>
    <row r="731" spans="1:5" x14ac:dyDescent="0.3">
      <c r="A731" s="96">
        <v>34851</v>
      </c>
      <c r="B731" s="131">
        <v>379580.84187831223</v>
      </c>
      <c r="C731" s="126">
        <v>128234014</v>
      </c>
      <c r="D731" s="98">
        <f t="shared" si="31"/>
        <v>12.84682287520908</v>
      </c>
      <c r="E731" s="71">
        <f t="shared" si="27"/>
        <v>18.669367387072558</v>
      </c>
    </row>
    <row r="732" spans="1:5" x14ac:dyDescent="0.3">
      <c r="A732" s="96">
        <v>34881</v>
      </c>
      <c r="B732" s="131">
        <v>387324.29105262976</v>
      </c>
      <c r="C732" s="126">
        <v>133102217</v>
      </c>
      <c r="D732" s="98">
        <f t="shared" si="31"/>
        <v>12.867017582494599</v>
      </c>
      <c r="E732" s="71">
        <f t="shared" si="27"/>
        <v>18.706627939875755</v>
      </c>
    </row>
    <row r="733" spans="1:5" x14ac:dyDescent="0.3">
      <c r="A733" s="96">
        <v>34912</v>
      </c>
      <c r="B733" s="131">
        <v>393753.8742841034</v>
      </c>
      <c r="C733" s="126">
        <v>132852879</v>
      </c>
      <c r="D733" s="98">
        <f t="shared" si="31"/>
        <v>12.883481308525264</v>
      </c>
      <c r="E733" s="71">
        <f t="shared" si="27"/>
        <v>18.704752900992865</v>
      </c>
    </row>
    <row r="734" spans="1:5" x14ac:dyDescent="0.3">
      <c r="A734" s="96">
        <v>34943</v>
      </c>
      <c r="B734" s="131">
        <v>401904.57948178431</v>
      </c>
      <c r="C734" s="126">
        <v>135263950</v>
      </c>
      <c r="D734" s="98">
        <f t="shared" si="31"/>
        <v>12.903969974952579</v>
      </c>
      <c r="E734" s="71">
        <f t="shared" ref="E734:E736" si="34">LN(C735)</f>
        <v>18.778219955304397</v>
      </c>
    </row>
    <row r="735" spans="1:5" x14ac:dyDescent="0.3">
      <c r="A735" s="96">
        <v>34973</v>
      </c>
      <c r="B735" s="131">
        <v>410183.81381910905</v>
      </c>
      <c r="C735" s="126">
        <v>142980663</v>
      </c>
      <c r="D735" s="98">
        <f t="shared" si="31"/>
        <v>12.924360664600314</v>
      </c>
      <c r="E735" s="71">
        <f t="shared" si="34"/>
        <v>18.825993927187199</v>
      </c>
    </row>
    <row r="736" spans="1:5" x14ac:dyDescent="0.3">
      <c r="A736" s="96">
        <v>35004</v>
      </c>
      <c r="B736" s="131">
        <v>420315.35402044101</v>
      </c>
      <c r="C736" s="126">
        <v>149977213</v>
      </c>
      <c r="D736" s="98">
        <f t="shared" si="31"/>
        <v>12.948760551423849</v>
      </c>
      <c r="E736" s="71">
        <f t="shared" si="34"/>
        <v>18.960920147794209</v>
      </c>
    </row>
    <row r="737" spans="1:5" x14ac:dyDescent="0.3">
      <c r="A737" s="96">
        <v>35034</v>
      </c>
      <c r="B737" s="131">
        <v>434017.63456150738</v>
      </c>
      <c r="C737" s="126">
        <v>171641773</v>
      </c>
      <c r="D737" s="98">
        <f t="shared" si="31"/>
        <v>12.98084044488726</v>
      </c>
      <c r="E737" s="71">
        <f t="shared" ref="E737:E799" si="35">LN(C737)</f>
        <v>18.960920147794209</v>
      </c>
    </row>
    <row r="738" spans="1:5" x14ac:dyDescent="0.3">
      <c r="A738" s="96">
        <v>35065</v>
      </c>
      <c r="B738" s="131">
        <v>449598.86764226551</v>
      </c>
      <c r="C738" s="126">
        <v>164646328</v>
      </c>
      <c r="D738" s="98">
        <f t="shared" si="31"/>
        <v>13.01611105896918</v>
      </c>
      <c r="E738" s="71">
        <f t="shared" si="35"/>
        <v>18.919310264685542</v>
      </c>
    </row>
    <row r="739" spans="1:5" x14ac:dyDescent="0.3">
      <c r="A739" s="96">
        <v>35096</v>
      </c>
      <c r="B739" s="131">
        <v>460074.52125833032</v>
      </c>
      <c r="C739" s="126">
        <v>166415710</v>
      </c>
      <c r="D739" s="98">
        <f t="shared" si="31"/>
        <v>13.039143758079753</v>
      </c>
      <c r="E739" s="71">
        <f t="shared" si="35"/>
        <v>18.929999492952632</v>
      </c>
    </row>
    <row r="740" spans="1:5" x14ac:dyDescent="0.3">
      <c r="A740" s="96">
        <v>35125</v>
      </c>
      <c r="B740" s="131">
        <v>470196.16072601359</v>
      </c>
      <c r="C740" s="126">
        <v>172326184</v>
      </c>
      <c r="D740" s="98">
        <f t="shared" si="31"/>
        <v>13.060905249861266</v>
      </c>
      <c r="E740" s="71">
        <f t="shared" si="35"/>
        <v>18.964899657450818</v>
      </c>
    </row>
    <row r="741" spans="1:5" x14ac:dyDescent="0.3">
      <c r="A741" s="96">
        <v>35156</v>
      </c>
      <c r="B741" s="131">
        <v>483549.73169063235</v>
      </c>
      <c r="C741" s="126">
        <v>174278059</v>
      </c>
      <c r="D741" s="98">
        <f t="shared" si="31"/>
        <v>13.088909446270863</v>
      </c>
      <c r="E741" s="71">
        <f t="shared" si="35"/>
        <v>18.976162621901093</v>
      </c>
    </row>
    <row r="742" spans="1:5" x14ac:dyDescent="0.3">
      <c r="A742" s="96">
        <v>35186</v>
      </c>
      <c r="B742" s="131">
        <v>492350.33680740185</v>
      </c>
      <c r="C742" s="126">
        <v>179958385</v>
      </c>
      <c r="D742" s="98">
        <f t="shared" si="31"/>
        <v>13.106945808756961</v>
      </c>
      <c r="E742" s="71">
        <f t="shared" si="35"/>
        <v>19.008236187680485</v>
      </c>
    </row>
    <row r="743" spans="1:5" x14ac:dyDescent="0.3">
      <c r="A743" s="96">
        <v>35217</v>
      </c>
      <c r="B743" s="131">
        <v>500375.64729736251</v>
      </c>
      <c r="C743" s="126">
        <v>186763642</v>
      </c>
      <c r="D743" s="98">
        <f t="shared" si="31"/>
        <v>13.123114389918545</v>
      </c>
      <c r="E743" s="71">
        <f t="shared" si="35"/>
        <v>19.045354428840675</v>
      </c>
    </row>
    <row r="744" spans="1:5" x14ac:dyDescent="0.3">
      <c r="A744" s="96">
        <v>35247</v>
      </c>
      <c r="B744" s="131">
        <v>507480.98148898507</v>
      </c>
      <c r="C744" s="126">
        <v>188996330</v>
      </c>
      <c r="D744" s="98">
        <f t="shared" si="31"/>
        <v>13.137214514297327</v>
      </c>
      <c r="E744" s="71">
        <f t="shared" si="35"/>
        <v>19.057238154845965</v>
      </c>
    </row>
    <row r="745" spans="1:5" x14ac:dyDescent="0.3">
      <c r="A745" s="96">
        <v>35278</v>
      </c>
      <c r="B745" s="131">
        <v>514230.47854278859</v>
      </c>
      <c r="C745" s="126">
        <v>189094573</v>
      </c>
      <c r="D745" s="98">
        <f t="shared" si="31"/>
        <v>13.150426845769461</v>
      </c>
      <c r="E745" s="71">
        <f t="shared" ref="E745:E747" si="36">LN(C746)</f>
        <v>19.101917971753718</v>
      </c>
    </row>
    <row r="746" spans="1:5" x14ac:dyDescent="0.3">
      <c r="A746" s="96">
        <v>35309</v>
      </c>
      <c r="B746" s="131">
        <v>522458.1661994732</v>
      </c>
      <c r="C746" s="126">
        <v>197632138</v>
      </c>
      <c r="D746" s="98">
        <f t="shared" si="31"/>
        <v>13.166300194925752</v>
      </c>
      <c r="E746" s="71">
        <f t="shared" si="36"/>
        <v>19.115438017616462</v>
      </c>
    </row>
    <row r="747" spans="1:5" x14ac:dyDescent="0.3">
      <c r="A747" s="96">
        <v>35339</v>
      </c>
      <c r="B747" s="131">
        <v>528988.89327696664</v>
      </c>
      <c r="C747" s="126">
        <v>200322278</v>
      </c>
      <c r="D747" s="98">
        <f t="shared" si="31"/>
        <v>13.178722714924309</v>
      </c>
      <c r="E747" s="71">
        <f t="shared" si="36"/>
        <v>19.175635432325524</v>
      </c>
    </row>
    <row r="748" spans="1:5" x14ac:dyDescent="0.3">
      <c r="A748" s="96">
        <v>35370</v>
      </c>
      <c r="B748" s="131">
        <v>537029.52445477655</v>
      </c>
      <c r="C748" s="126">
        <v>212751512</v>
      </c>
      <c r="D748" s="98">
        <f t="shared" si="31"/>
        <v>13.19380835234235</v>
      </c>
      <c r="E748" s="71">
        <f t="shared" si="35"/>
        <v>19.175635432325524</v>
      </c>
    </row>
    <row r="749" spans="1:5" x14ac:dyDescent="0.3">
      <c r="A749" s="96">
        <v>35400</v>
      </c>
      <c r="B749" s="131">
        <v>554214.46923732944</v>
      </c>
      <c r="C749" s="126">
        <v>245258434</v>
      </c>
      <c r="D749" s="98">
        <f t="shared" si="31"/>
        <v>13.22530701940172</v>
      </c>
      <c r="E749" s="71">
        <f t="shared" si="35"/>
        <v>19.317823045217018</v>
      </c>
    </row>
    <row r="750" spans="1:5" x14ac:dyDescent="0.3">
      <c r="A750" s="96">
        <v>35431</v>
      </c>
      <c r="B750" s="131">
        <v>568457.78109672887</v>
      </c>
      <c r="C750" s="126">
        <v>233515995.19</v>
      </c>
      <c r="D750" s="98">
        <f t="shared" si="31"/>
        <v>13.250682325732949</v>
      </c>
      <c r="E750" s="71">
        <f t="shared" si="35"/>
        <v>19.268761134611449</v>
      </c>
    </row>
    <row r="751" spans="1:5" x14ac:dyDescent="0.3">
      <c r="A751" s="96">
        <v>35462</v>
      </c>
      <c r="B751" s="131">
        <v>578007.87181915389</v>
      </c>
      <c r="C751" s="126">
        <v>235908144.83000001</v>
      </c>
      <c r="D751" s="98">
        <f t="shared" si="31"/>
        <v>13.267342766626056</v>
      </c>
      <c r="E751" s="71">
        <f t="shared" si="35"/>
        <v>19.278953070403322</v>
      </c>
    </row>
    <row r="752" spans="1:5" x14ac:dyDescent="0.3">
      <c r="A752" s="96">
        <v>35490</v>
      </c>
      <c r="B752" s="131">
        <v>585175.16942971142</v>
      </c>
      <c r="C752" s="126">
        <v>246606118.53</v>
      </c>
      <c r="D752" s="98">
        <f t="shared" si="31"/>
        <v>13.279666516314888</v>
      </c>
      <c r="E752" s="71">
        <f t="shared" si="35"/>
        <v>19.323302959943895</v>
      </c>
    </row>
    <row r="753" spans="1:5" x14ac:dyDescent="0.3">
      <c r="A753" s="96">
        <v>35521</v>
      </c>
      <c r="B753" s="131">
        <v>591495.06125955225</v>
      </c>
      <c r="C753" s="126">
        <v>246028630.81</v>
      </c>
      <c r="D753" s="98">
        <f t="shared" si="31"/>
        <v>13.29040861284679</v>
      </c>
      <c r="E753" s="71">
        <f t="shared" si="35"/>
        <v>19.320958472530886</v>
      </c>
    </row>
    <row r="754" spans="1:5" x14ac:dyDescent="0.3">
      <c r="A754" s="96">
        <v>35551</v>
      </c>
      <c r="B754" s="131">
        <v>596877.66631701426</v>
      </c>
      <c r="C754" s="126">
        <v>254957664.74000001</v>
      </c>
      <c r="D754" s="98">
        <f t="shared" si="31"/>
        <v>13.299467457335137</v>
      </c>
      <c r="E754" s="71">
        <f t="shared" si="35"/>
        <v>19.356608068712298</v>
      </c>
    </row>
    <row r="755" spans="1:5" x14ac:dyDescent="0.3">
      <c r="A755" s="96">
        <v>35582</v>
      </c>
      <c r="B755" s="131">
        <v>602189.87754723558</v>
      </c>
      <c r="C755" s="126">
        <v>264830281.22</v>
      </c>
      <c r="D755" s="98">
        <f t="shared" si="31"/>
        <v>13.308328085767332</v>
      </c>
      <c r="E755" s="71">
        <f t="shared" si="35"/>
        <v>19.394599730549508</v>
      </c>
    </row>
    <row r="756" spans="1:5" x14ac:dyDescent="0.3">
      <c r="A756" s="96">
        <v>35612</v>
      </c>
      <c r="B756" s="131">
        <v>607428.92948189646</v>
      </c>
      <c r="C756" s="126">
        <v>270704148.85000002</v>
      </c>
      <c r="D756" s="98">
        <f t="shared" si="31"/>
        <v>13.316990458845986</v>
      </c>
      <c r="E756" s="71">
        <f t="shared" ref="E756:E758" si="37">LN(C757)</f>
        <v>19.434295393063575</v>
      </c>
    </row>
    <row r="757" spans="1:5" x14ac:dyDescent="0.3">
      <c r="A757" s="96">
        <v>35643</v>
      </c>
      <c r="B757" s="131">
        <v>612835.04695428524</v>
      </c>
      <c r="C757" s="126">
        <v>275554335.75</v>
      </c>
      <c r="D757" s="98">
        <f t="shared" si="31"/>
        <v>13.325851087278181</v>
      </c>
      <c r="E757" s="71">
        <f t="shared" si="37"/>
        <v>19.430017908560526</v>
      </c>
    </row>
    <row r="758" spans="1:5" x14ac:dyDescent="0.3">
      <c r="A758" s="96">
        <v>35674</v>
      </c>
      <c r="B758" s="131">
        <v>620495.4850412138</v>
      </c>
      <c r="C758" s="126">
        <v>274378173.64999998</v>
      </c>
      <c r="D758" s="98">
        <f t="shared" si="31"/>
        <v>13.338273607276738</v>
      </c>
      <c r="E758" s="71">
        <f t="shared" si="37"/>
        <v>19.459289395663443</v>
      </c>
    </row>
    <row r="759" spans="1:5" x14ac:dyDescent="0.3">
      <c r="A759" s="96">
        <v>35704</v>
      </c>
      <c r="B759" s="131">
        <v>625459.44892154355</v>
      </c>
      <c r="C759" s="126">
        <v>282528332.52999997</v>
      </c>
      <c r="D759" s="98">
        <f t="shared" si="31"/>
        <v>13.346241776925915</v>
      </c>
      <c r="E759" s="71">
        <f t="shared" si="35"/>
        <v>19.459289395663443</v>
      </c>
    </row>
    <row r="760" spans="1:5" x14ac:dyDescent="0.3">
      <c r="A760" s="96">
        <v>35735</v>
      </c>
      <c r="B760" s="131">
        <v>632464.59474946489</v>
      </c>
      <c r="C760" s="126">
        <v>298437880.92000002</v>
      </c>
      <c r="D760" s="98">
        <f t="shared" si="31"/>
        <v>13.357379521336371</v>
      </c>
      <c r="E760" s="71">
        <f t="shared" si="35"/>
        <v>19.514072365019661</v>
      </c>
    </row>
    <row r="761" spans="1:5" x14ac:dyDescent="0.3">
      <c r="A761" s="96">
        <v>35765</v>
      </c>
      <c r="B761" s="131">
        <v>641319.09907595743</v>
      </c>
      <c r="C761" s="126">
        <v>325760011.32999998</v>
      </c>
      <c r="D761" s="98">
        <f t="shared" si="31"/>
        <v>13.371282426505363</v>
      </c>
      <c r="E761" s="71">
        <f t="shared" si="35"/>
        <v>19.601671506666584</v>
      </c>
    </row>
    <row r="762" spans="1:5" x14ac:dyDescent="0.3">
      <c r="A762" s="96">
        <v>35796</v>
      </c>
      <c r="B762" s="131">
        <v>655299.85543581331</v>
      </c>
      <c r="C762" s="126">
        <v>308388142.94999999</v>
      </c>
      <c r="D762" s="98">
        <f t="shared" si="31"/>
        <v>13.392848204419924</v>
      </c>
      <c r="E762" s="71">
        <f t="shared" si="35"/>
        <v>19.546869751929908</v>
      </c>
    </row>
    <row r="763" spans="1:5" x14ac:dyDescent="0.3">
      <c r="A763" s="96">
        <v>35827</v>
      </c>
      <c r="B763" s="131">
        <v>666767.60290594015</v>
      </c>
      <c r="C763" s="126">
        <v>309189982.16000003</v>
      </c>
      <c r="D763" s="98">
        <f t="shared" si="31"/>
        <v>13.410196842754537</v>
      </c>
      <c r="E763" s="71">
        <f t="shared" si="35"/>
        <v>19.54946647492887</v>
      </c>
    </row>
    <row r="764" spans="1:5" x14ac:dyDescent="0.3">
      <c r="A764" s="96">
        <v>35855</v>
      </c>
      <c r="B764" s="131">
        <v>674568.78385993966</v>
      </c>
      <c r="C764" s="126">
        <v>312466113.05000001</v>
      </c>
      <c r="D764" s="98">
        <f t="shared" si="31"/>
        <v>13.421828926984244</v>
      </c>
      <c r="E764" s="71">
        <f t="shared" si="35"/>
        <v>19.560006583020879</v>
      </c>
    </row>
    <row r="765" spans="1:5" x14ac:dyDescent="0.3">
      <c r="A765" s="96">
        <v>35886</v>
      </c>
      <c r="B765" s="131">
        <v>680909.73042822315</v>
      </c>
      <c r="C765" s="126">
        <v>310436789.32999998</v>
      </c>
      <c r="D765" s="98">
        <f t="shared" si="31"/>
        <v>13.43118502190827</v>
      </c>
      <c r="E765" s="71">
        <f t="shared" si="35"/>
        <v>19.553490861576154</v>
      </c>
    </row>
    <row r="766" spans="1:5" x14ac:dyDescent="0.3">
      <c r="A766" s="96">
        <v>35916</v>
      </c>
      <c r="B766" s="131">
        <v>686357.0082716489</v>
      </c>
      <c r="C766" s="126">
        <v>322027714</v>
      </c>
      <c r="D766" s="98">
        <f t="shared" si="31"/>
        <v>13.439153191557446</v>
      </c>
      <c r="E766" s="71">
        <f t="shared" si="35"/>
        <v>19.590148168128</v>
      </c>
    </row>
    <row r="767" spans="1:5" x14ac:dyDescent="0.3">
      <c r="A767" s="96">
        <v>35947</v>
      </c>
      <c r="B767" s="131">
        <v>694456.02096925443</v>
      </c>
      <c r="C767" s="126">
        <v>326365527</v>
      </c>
      <c r="D767" s="98">
        <f t="shared" si="31"/>
        <v>13.450884114433146</v>
      </c>
      <c r="E767" s="71">
        <f t="shared" ref="E767:E769" si="38">LN(C768)</f>
        <v>19.610291944371127</v>
      </c>
    </row>
    <row r="768" spans="1:5" x14ac:dyDescent="0.3">
      <c r="A768" s="96">
        <v>35977</v>
      </c>
      <c r="B768" s="131">
        <v>701122.79877055925</v>
      </c>
      <c r="C768" s="126">
        <v>328580344</v>
      </c>
      <c r="D768" s="98">
        <f t="shared" si="31"/>
        <v>13.460438327237958</v>
      </c>
      <c r="E768" s="71">
        <f t="shared" si="38"/>
        <v>19.628748972568097</v>
      </c>
    </row>
    <row r="769" spans="1:5" x14ac:dyDescent="0.3">
      <c r="A769" s="96">
        <v>36008</v>
      </c>
      <c r="B769" s="131">
        <v>707853.57763875672</v>
      </c>
      <c r="C769" s="126">
        <v>334701274</v>
      </c>
      <c r="D769" s="98">
        <f t="shared" si="31"/>
        <v>13.469992540042769</v>
      </c>
      <c r="E769" s="71">
        <f t="shared" si="38"/>
        <v>19.60471338710477</v>
      </c>
    </row>
    <row r="770" spans="1:5" x14ac:dyDescent="0.3">
      <c r="A770" s="96">
        <v>36039</v>
      </c>
      <c r="B770" s="131">
        <v>719320.80559650459</v>
      </c>
      <c r="C770" s="126">
        <v>326752443</v>
      </c>
      <c r="D770" s="98">
        <f t="shared" si="31"/>
        <v>13.486062720220263</v>
      </c>
      <c r="E770" s="71">
        <f t="shared" si="35"/>
        <v>19.60471338710477</v>
      </c>
    </row>
    <row r="771" spans="1:5" x14ac:dyDescent="0.3">
      <c r="A771" s="96">
        <v>36069</v>
      </c>
      <c r="B771" s="131">
        <v>729607.09311653464</v>
      </c>
      <c r="C771" s="126">
        <v>334024703</v>
      </c>
      <c r="D771" s="98">
        <f t="shared" si="31"/>
        <v>13.500261439620076</v>
      </c>
      <c r="E771" s="71">
        <f t="shared" si="35"/>
        <v>19.626725509283833</v>
      </c>
    </row>
    <row r="772" spans="1:5" x14ac:dyDescent="0.3">
      <c r="A772" s="96">
        <v>36100</v>
      </c>
      <c r="B772" s="131">
        <v>742521.1386646973</v>
      </c>
      <c r="C772" s="126">
        <v>349236679</v>
      </c>
      <c r="D772" s="98">
        <f t="shared" si="31"/>
        <v>13.517806618835825</v>
      </c>
      <c r="E772" s="71">
        <f t="shared" si="35"/>
        <v>19.671260413641647</v>
      </c>
    </row>
    <row r="773" spans="1:5" x14ac:dyDescent="0.3">
      <c r="A773" s="96">
        <v>36130</v>
      </c>
      <c r="B773" s="131">
        <v>760638.65444811585</v>
      </c>
      <c r="C773" s="126">
        <v>388240292.56999999</v>
      </c>
      <c r="D773" s="98">
        <f t="shared" si="31"/>
        <v>13.541913694179058</v>
      </c>
      <c r="E773" s="71">
        <f t="shared" si="35"/>
        <v>19.777135016641211</v>
      </c>
    </row>
    <row r="774" spans="1:5" x14ac:dyDescent="0.3">
      <c r="A774" s="96">
        <v>36161</v>
      </c>
      <c r="B774" s="131">
        <v>779882.8124056533</v>
      </c>
      <c r="C774" s="126">
        <v>367925605</v>
      </c>
      <c r="D774" s="98">
        <f t="shared" si="31"/>
        <v>13.566898946872966</v>
      </c>
      <c r="E774" s="71">
        <f t="shared" si="35"/>
        <v>19.723391315369966</v>
      </c>
    </row>
    <row r="775" spans="1:5" x14ac:dyDescent="0.3">
      <c r="A775" s="96">
        <v>36192</v>
      </c>
      <c r="B775" s="131">
        <v>790333.24209188914</v>
      </c>
      <c r="C775" s="126">
        <v>365724168</v>
      </c>
      <c r="D775" s="98">
        <f t="shared" ref="D775:D838" si="39">LN(B775)</f>
        <v>13.580209960932638</v>
      </c>
      <c r="E775" s="71">
        <f t="shared" si="35"/>
        <v>19.717389967892483</v>
      </c>
    </row>
    <row r="776" spans="1:5" x14ac:dyDescent="0.3">
      <c r="A776" s="96">
        <v>36220</v>
      </c>
      <c r="B776" s="131">
        <v>797683.34124334378</v>
      </c>
      <c r="C776" s="126">
        <v>366584451</v>
      </c>
      <c r="D776" s="98">
        <f t="shared" si="39"/>
        <v>13.589466982195315</v>
      </c>
      <c r="E776" s="71">
        <f t="shared" si="35"/>
        <v>19.719739478395091</v>
      </c>
    </row>
    <row r="777" spans="1:5" x14ac:dyDescent="0.3">
      <c r="A777" s="96">
        <v>36251</v>
      </c>
      <c r="B777" s="131">
        <v>805022.02798278257</v>
      </c>
      <c r="C777" s="126">
        <v>365155013</v>
      </c>
      <c r="D777" s="98">
        <f t="shared" si="39"/>
        <v>13.598624919980081</v>
      </c>
      <c r="E777" s="71">
        <f t="shared" si="35"/>
        <v>19.715832514540839</v>
      </c>
    </row>
    <row r="778" spans="1:5" x14ac:dyDescent="0.3">
      <c r="A778" s="96">
        <v>36281</v>
      </c>
      <c r="B778" s="131">
        <v>809852.16015067929</v>
      </c>
      <c r="C778" s="126">
        <v>383052814</v>
      </c>
      <c r="D778" s="98">
        <f t="shared" si="39"/>
        <v>13.604606991657629</v>
      </c>
      <c r="E778" s="71">
        <f t="shared" ref="E778:E780" si="40">LN(C779)</f>
        <v>19.76695442222853</v>
      </c>
    </row>
    <row r="779" spans="1:5" x14ac:dyDescent="0.3">
      <c r="A779" s="96">
        <v>36312</v>
      </c>
      <c r="B779" s="131">
        <v>815197.18440767378</v>
      </c>
      <c r="C779" s="126">
        <v>384307827</v>
      </c>
      <c r="D779" s="98">
        <f t="shared" si="39"/>
        <v>13.611185307017751</v>
      </c>
      <c r="E779" s="71">
        <f t="shared" si="40"/>
        <v>19.782244998716504</v>
      </c>
    </row>
    <row r="780" spans="1:5" x14ac:dyDescent="0.3">
      <c r="A780" s="96">
        <v>36342</v>
      </c>
      <c r="B780" s="131">
        <v>820577.48582476436</v>
      </c>
      <c r="C780" s="126">
        <v>390229271</v>
      </c>
      <c r="D780" s="98">
        <f t="shared" si="39"/>
        <v>13.617763622377874</v>
      </c>
      <c r="E780" s="71">
        <f t="shared" si="40"/>
        <v>19.792332881509761</v>
      </c>
    </row>
    <row r="781" spans="1:5" x14ac:dyDescent="0.3">
      <c r="A781" s="96">
        <v>36373</v>
      </c>
      <c r="B781" s="131">
        <v>825172.71974538313</v>
      </c>
      <c r="C781" s="126">
        <v>394185781</v>
      </c>
      <c r="D781" s="98">
        <f t="shared" si="39"/>
        <v>13.623348000671776</v>
      </c>
      <c r="E781" s="71">
        <f t="shared" si="35"/>
        <v>19.792332881509761</v>
      </c>
    </row>
    <row r="782" spans="1:5" x14ac:dyDescent="0.3">
      <c r="A782" s="99">
        <v>36404</v>
      </c>
      <c r="B782" s="131">
        <v>833176.89512691344</v>
      </c>
      <c r="C782" s="126">
        <v>399178250</v>
      </c>
      <c r="D782" s="98">
        <f t="shared" si="39"/>
        <v>13.633001257699913</v>
      </c>
      <c r="E782" s="71">
        <f t="shared" si="35"/>
        <v>19.80491861694934</v>
      </c>
    </row>
    <row r="783" spans="1:5" x14ac:dyDescent="0.3">
      <c r="A783" s="96">
        <v>36434</v>
      </c>
      <c r="B783" s="131">
        <v>838425.90956621303</v>
      </c>
      <c r="C783" s="126">
        <v>412390991</v>
      </c>
      <c r="D783" s="98">
        <f t="shared" si="39"/>
        <v>13.639281495657064</v>
      </c>
      <c r="E783" s="71">
        <f t="shared" si="35"/>
        <v>19.837482464572638</v>
      </c>
    </row>
    <row r="784" spans="1:5" x14ac:dyDescent="0.3">
      <c r="A784" s="96">
        <v>36465</v>
      </c>
      <c r="B784" s="131">
        <v>845887.90016135224</v>
      </c>
      <c r="C784" s="126">
        <v>426010844</v>
      </c>
      <c r="D784" s="98">
        <f t="shared" si="39"/>
        <v>13.64814212408926</v>
      </c>
      <c r="E784" s="71">
        <f t="shared" si="35"/>
        <v>19.869975359308722</v>
      </c>
    </row>
    <row r="785" spans="1:5" x14ac:dyDescent="0.3">
      <c r="A785" s="96">
        <v>36495</v>
      </c>
      <c r="B785" s="131">
        <v>854346.77916296571</v>
      </c>
      <c r="C785" s="126">
        <v>489943401</v>
      </c>
      <c r="D785" s="98">
        <f t="shared" si="39"/>
        <v>13.658092454942429</v>
      </c>
      <c r="E785" s="71">
        <f t="shared" si="35"/>
        <v>20.009800434234098</v>
      </c>
    </row>
    <row r="786" spans="1:5" x14ac:dyDescent="0.3">
      <c r="A786" s="96">
        <v>36526</v>
      </c>
      <c r="B786" s="131">
        <v>865795.02600374958</v>
      </c>
      <c r="C786" s="126">
        <v>451515995</v>
      </c>
      <c r="D786" s="98">
        <f t="shared" si="39"/>
        <v>13.671403469002101</v>
      </c>
      <c r="E786" s="71">
        <f t="shared" si="35"/>
        <v>19.928121356550406</v>
      </c>
    </row>
    <row r="787" spans="1:5" x14ac:dyDescent="0.3">
      <c r="A787" s="96">
        <v>36557</v>
      </c>
      <c r="B787" s="131">
        <v>873500.60173518292</v>
      </c>
      <c r="C787" s="126">
        <v>446193162</v>
      </c>
      <c r="D787" s="98">
        <f t="shared" si="39"/>
        <v>13.680264097434296</v>
      </c>
      <c r="E787" s="71">
        <f t="shared" si="35"/>
        <v>19.916262514878895</v>
      </c>
    </row>
    <row r="788" spans="1:5" x14ac:dyDescent="0.3">
      <c r="A788" s="96">
        <v>36586</v>
      </c>
      <c r="B788" s="131">
        <v>878304.85504472652</v>
      </c>
      <c r="C788" s="126">
        <v>454976708</v>
      </c>
      <c r="D788" s="98">
        <f t="shared" si="39"/>
        <v>13.685749027664867</v>
      </c>
      <c r="E788" s="71">
        <f t="shared" si="35"/>
        <v>19.935756784396119</v>
      </c>
    </row>
    <row r="789" spans="1:5" x14ac:dyDescent="0.3">
      <c r="A789" s="96">
        <v>36617</v>
      </c>
      <c r="B789" s="131">
        <v>883311.19271848153</v>
      </c>
      <c r="C789" s="126">
        <v>457850684</v>
      </c>
      <c r="D789" s="98">
        <f t="shared" si="39"/>
        <v>13.691432844133164</v>
      </c>
      <c r="E789" s="71">
        <f t="shared" ref="E789:E791" si="41">LN(C790)</f>
        <v>19.955165711035729</v>
      </c>
    </row>
    <row r="790" spans="1:5" x14ac:dyDescent="0.3">
      <c r="A790" s="96">
        <v>36647</v>
      </c>
      <c r="B790" s="131">
        <v>886579.4441315399</v>
      </c>
      <c r="C790" s="126">
        <v>463893571</v>
      </c>
      <c r="D790" s="98">
        <f t="shared" si="39"/>
        <v>13.695126015970782</v>
      </c>
      <c r="E790" s="71">
        <f t="shared" si="41"/>
        <v>20.003277504025156</v>
      </c>
    </row>
    <row r="791" spans="1:5" x14ac:dyDescent="0.3">
      <c r="A791" s="96">
        <v>36678</v>
      </c>
      <c r="B791" s="131">
        <v>891810.26285191602</v>
      </c>
      <c r="C791" s="126">
        <v>486757934.97000003</v>
      </c>
      <c r="D791" s="98">
        <f t="shared" si="39"/>
        <v>13.701008679128938</v>
      </c>
      <c r="E791" s="71">
        <f t="shared" si="41"/>
        <v>20.005282195100367</v>
      </c>
    </row>
    <row r="792" spans="1:5" x14ac:dyDescent="0.3">
      <c r="A792" s="96">
        <v>36708</v>
      </c>
      <c r="B792" s="131">
        <v>895288.3228770385</v>
      </c>
      <c r="C792" s="126">
        <v>487734713</v>
      </c>
      <c r="D792" s="98">
        <f t="shared" si="39"/>
        <v>13.704901093844281</v>
      </c>
      <c r="E792" s="71">
        <f t="shared" si="35"/>
        <v>20.005282195100367</v>
      </c>
    </row>
    <row r="793" spans="1:5" x14ac:dyDescent="0.3">
      <c r="A793" s="96">
        <v>36739</v>
      </c>
      <c r="B793" s="131">
        <v>900212.4086528623</v>
      </c>
      <c r="C793" s="126">
        <v>477009880</v>
      </c>
      <c r="D793" s="98">
        <f t="shared" si="39"/>
        <v>13.710386024074852</v>
      </c>
      <c r="E793" s="71">
        <f t="shared" si="35"/>
        <v>19.98304776142637</v>
      </c>
    </row>
    <row r="794" spans="1:5" x14ac:dyDescent="0.3">
      <c r="A794" s="96">
        <v>36770</v>
      </c>
      <c r="B794" s="131">
        <v>906783.95923602825</v>
      </c>
      <c r="C794" s="126">
        <v>483268293</v>
      </c>
      <c r="D794" s="98">
        <f t="shared" si="39"/>
        <v>13.717659508041351</v>
      </c>
      <c r="E794" s="71">
        <f t="shared" si="35"/>
        <v>19.996082529449044</v>
      </c>
    </row>
    <row r="795" spans="1:5" x14ac:dyDescent="0.3">
      <c r="A795" s="96">
        <v>36800</v>
      </c>
      <c r="B795" s="131">
        <v>913040.76855475677</v>
      </c>
      <c r="C795" s="126">
        <v>484286856</v>
      </c>
      <c r="D795" s="98">
        <f t="shared" si="39"/>
        <v>13.724535811980783</v>
      </c>
      <c r="E795" s="71">
        <f t="shared" si="35"/>
        <v>19.998187966802803</v>
      </c>
    </row>
    <row r="796" spans="1:5" x14ac:dyDescent="0.3">
      <c r="A796" s="96">
        <v>36831</v>
      </c>
      <c r="B796" s="131">
        <v>920892.91916432767</v>
      </c>
      <c r="C796" s="126">
        <v>510799609</v>
      </c>
      <c r="D796" s="98">
        <f t="shared" si="39"/>
        <v>13.733099042641269</v>
      </c>
      <c r="E796" s="71">
        <f t="shared" si="35"/>
        <v>20.051487916656431</v>
      </c>
    </row>
    <row r="797" spans="1:5" x14ac:dyDescent="0.3">
      <c r="A797" s="96">
        <v>36861</v>
      </c>
      <c r="B797" s="131">
        <v>930838.56269130239</v>
      </c>
      <c r="C797" s="126">
        <v>565014443</v>
      </c>
      <c r="D797" s="98">
        <f t="shared" si="39"/>
        <v>13.743841139173172</v>
      </c>
      <c r="E797" s="71">
        <f t="shared" si="35"/>
        <v>20.152361851615851</v>
      </c>
    </row>
    <row r="798" spans="1:5" x14ac:dyDescent="0.3">
      <c r="A798" s="96">
        <v>36892</v>
      </c>
      <c r="B798" s="131">
        <v>935958.17478610459</v>
      </c>
      <c r="C798" s="126">
        <v>525060432</v>
      </c>
      <c r="D798" s="98">
        <f t="shared" si="39"/>
        <v>13.749326069403741</v>
      </c>
      <c r="E798" s="71">
        <f t="shared" si="35"/>
        <v>20.079023922502842</v>
      </c>
    </row>
    <row r="799" spans="1:5" x14ac:dyDescent="0.3">
      <c r="A799" s="96">
        <v>36923</v>
      </c>
      <c r="B799" s="131">
        <v>935303.00406375423</v>
      </c>
      <c r="C799" s="126">
        <v>517397662</v>
      </c>
      <c r="D799" s="98">
        <f t="shared" si="39"/>
        <v>13.748625824289348</v>
      </c>
      <c r="E799" s="71">
        <f t="shared" si="35"/>
        <v>20.06432230895841</v>
      </c>
    </row>
    <row r="800" spans="1:5" x14ac:dyDescent="0.3">
      <c r="A800" s="96">
        <v>36951</v>
      </c>
      <c r="B800" s="131">
        <v>941195.41298935586</v>
      </c>
      <c r="C800" s="126">
        <v>509872620</v>
      </c>
      <c r="D800" s="98">
        <f t="shared" si="39"/>
        <v>13.754906062246498</v>
      </c>
      <c r="E800" s="71">
        <f t="shared" ref="E800:E802" si="42">LN(C801)</f>
        <v>20.054220735621943</v>
      </c>
    </row>
    <row r="801" spans="1:5" x14ac:dyDescent="0.3">
      <c r="A801" s="96">
        <v>36982</v>
      </c>
      <c r="B801" s="131">
        <v>945901.39005430252</v>
      </c>
      <c r="C801" s="126">
        <v>512197441</v>
      </c>
      <c r="D801" s="98">
        <f t="shared" si="39"/>
        <v>13.759893603757538</v>
      </c>
      <c r="E801" s="71">
        <f t="shared" si="42"/>
        <v>20.059896017266603</v>
      </c>
    </row>
    <row r="802" spans="1:5" x14ac:dyDescent="0.3">
      <c r="A802" s="96">
        <v>37012</v>
      </c>
      <c r="B802" s="131">
        <v>948076.9632514274</v>
      </c>
      <c r="C802" s="126">
        <v>515112570</v>
      </c>
      <c r="D802" s="98">
        <f t="shared" si="39"/>
        <v>13.762190962806221</v>
      </c>
      <c r="E802" s="71">
        <f t="shared" si="42"/>
        <v>20.09079710075444</v>
      </c>
    </row>
    <row r="803" spans="1:5" x14ac:dyDescent="0.3">
      <c r="A803" s="96">
        <v>37043</v>
      </c>
      <c r="B803" s="131">
        <v>950352.3479632308</v>
      </c>
      <c r="C803" s="126">
        <v>531278594</v>
      </c>
      <c r="D803" s="98">
        <f t="shared" si="39"/>
        <v>13.764588087405942</v>
      </c>
      <c r="E803" s="71">
        <f t="shared" ref="E803:E865" si="43">LN(C803)</f>
        <v>20.09079710075444</v>
      </c>
    </row>
    <row r="804" spans="1:5" x14ac:dyDescent="0.3">
      <c r="A804" s="96">
        <v>37073</v>
      </c>
      <c r="B804" s="131">
        <v>947881.43185852631</v>
      </c>
      <c r="C804" s="126">
        <v>535855643</v>
      </c>
      <c r="D804" s="98">
        <f t="shared" si="39"/>
        <v>13.761984701535827</v>
      </c>
      <c r="E804" s="71">
        <f t="shared" si="43"/>
        <v>20.099375359999993</v>
      </c>
    </row>
    <row r="805" spans="1:5" x14ac:dyDescent="0.3">
      <c r="A805" s="96">
        <v>37104</v>
      </c>
      <c r="B805" s="131">
        <v>953473.93230649165</v>
      </c>
      <c r="C805" s="126">
        <v>546840316</v>
      </c>
      <c r="D805" s="98">
        <f t="shared" si="39"/>
        <v>13.767867364693982</v>
      </c>
      <c r="E805" s="71">
        <f t="shared" si="43"/>
        <v>20.119667390893454</v>
      </c>
    </row>
    <row r="806" spans="1:5" x14ac:dyDescent="0.3">
      <c r="A806" s="96">
        <v>37135</v>
      </c>
      <c r="B806" s="131">
        <v>962341.23987694213</v>
      </c>
      <c r="C806" s="126">
        <v>578985938</v>
      </c>
      <c r="D806" s="98">
        <f t="shared" si="39"/>
        <v>13.777124385956659</v>
      </c>
      <c r="E806" s="71">
        <f t="shared" si="43"/>
        <v>20.176788748541135</v>
      </c>
    </row>
    <row r="807" spans="1:5" x14ac:dyDescent="0.3">
      <c r="A807" s="96">
        <v>37165</v>
      </c>
      <c r="B807" s="131">
        <v>966671.77545638836</v>
      </c>
      <c r="C807" s="126">
        <v>577592445</v>
      </c>
      <c r="D807" s="98">
        <f t="shared" si="39"/>
        <v>13.781614291229513</v>
      </c>
      <c r="E807" s="71">
        <f t="shared" si="43"/>
        <v>20.174379065471197</v>
      </c>
    </row>
    <row r="808" spans="1:5" x14ac:dyDescent="0.3">
      <c r="A808" s="96">
        <v>37196</v>
      </c>
      <c r="B808" s="131">
        <v>970345.12820312264</v>
      </c>
      <c r="C808" s="126">
        <v>610435066</v>
      </c>
      <c r="D808" s="98">
        <f t="shared" si="39"/>
        <v>13.785407089468208</v>
      </c>
      <c r="E808" s="71">
        <f t="shared" si="43"/>
        <v>20.229682483859833</v>
      </c>
    </row>
    <row r="809" spans="1:5" x14ac:dyDescent="0.3">
      <c r="A809" s="96">
        <v>37226</v>
      </c>
      <c r="B809" s="131">
        <v>971703.61138260714</v>
      </c>
      <c r="C809" s="126">
        <v>680706015</v>
      </c>
      <c r="D809" s="98">
        <f t="shared" si="39"/>
        <v>13.786806110381916</v>
      </c>
      <c r="E809" s="71">
        <f t="shared" si="43"/>
        <v>20.338641074870985</v>
      </c>
    </row>
    <row r="810" spans="1:5" x14ac:dyDescent="0.3">
      <c r="A810" s="96">
        <v>37257</v>
      </c>
      <c r="B810" s="131">
        <v>980643.28460732719</v>
      </c>
      <c r="C810" s="126">
        <v>633980759</v>
      </c>
      <c r="D810" s="98">
        <f t="shared" si="39"/>
        <v>13.795964048166681</v>
      </c>
      <c r="E810" s="71">
        <f t="shared" si="43"/>
        <v>20.267529163360532</v>
      </c>
    </row>
    <row r="811" spans="1:5" x14ac:dyDescent="0.3">
      <c r="A811" s="96">
        <v>37288</v>
      </c>
      <c r="B811" s="131">
        <v>980054.89863656275</v>
      </c>
      <c r="C811" s="126">
        <v>627630561</v>
      </c>
      <c r="D811" s="98">
        <f t="shared" si="39"/>
        <v>13.795363868094649</v>
      </c>
      <c r="E811" s="71">
        <f t="shared" ref="E811:E813" si="44">LN(C812)</f>
        <v>20.281411227539618</v>
      </c>
    </row>
    <row r="812" spans="1:5" x14ac:dyDescent="0.3">
      <c r="A812" s="96">
        <v>37316</v>
      </c>
      <c r="B812" s="131">
        <v>985053.17861960933</v>
      </c>
      <c r="C812" s="126">
        <v>642843092</v>
      </c>
      <c r="D812" s="98">
        <f t="shared" si="39"/>
        <v>13.800450907143206</v>
      </c>
      <c r="E812" s="71">
        <f t="shared" si="44"/>
        <v>20.261373676605832</v>
      </c>
    </row>
    <row r="813" spans="1:5" x14ac:dyDescent="0.3">
      <c r="A813" s="96">
        <v>37347</v>
      </c>
      <c r="B813" s="131">
        <v>990470.97110201721</v>
      </c>
      <c r="C813" s="126">
        <v>630090285</v>
      </c>
      <c r="D813" s="98">
        <f t="shared" si="39"/>
        <v>13.805935837373775</v>
      </c>
      <c r="E813" s="71">
        <f t="shared" si="44"/>
        <v>20.266200568951241</v>
      </c>
    </row>
    <row r="814" spans="1:5" x14ac:dyDescent="0.3">
      <c r="A814" s="96">
        <v>37377</v>
      </c>
      <c r="B814" s="131">
        <v>992451.91304422123</v>
      </c>
      <c r="C814" s="126">
        <v>633139015</v>
      </c>
      <c r="D814" s="98">
        <f t="shared" si="39"/>
        <v>13.80793384003645</v>
      </c>
      <c r="E814" s="71">
        <f t="shared" si="43"/>
        <v>20.266200568951241</v>
      </c>
    </row>
    <row r="815" spans="1:5" x14ac:dyDescent="0.3">
      <c r="A815" s="96">
        <v>37408</v>
      </c>
      <c r="B815" s="131">
        <v>997314.92741813778</v>
      </c>
      <c r="C815" s="126">
        <v>653871974</v>
      </c>
      <c r="D815" s="98">
        <f t="shared" si="39"/>
        <v>13.812821874109225</v>
      </c>
      <c r="E815" s="71">
        <f t="shared" si="43"/>
        <v>20.298422131848508</v>
      </c>
    </row>
    <row r="816" spans="1:5" x14ac:dyDescent="0.3">
      <c r="A816" s="96">
        <v>37438</v>
      </c>
      <c r="B816" s="131">
        <v>1000207.1407076503</v>
      </c>
      <c r="C816" s="126">
        <v>650614617</v>
      </c>
      <c r="D816" s="98">
        <f t="shared" si="39"/>
        <v>13.815717677221251</v>
      </c>
      <c r="E816" s="71">
        <f t="shared" si="43"/>
        <v>20.293428038704729</v>
      </c>
    </row>
    <row r="817" spans="1:5" x14ac:dyDescent="0.3">
      <c r="A817" s="96">
        <v>37469</v>
      </c>
      <c r="B817" s="131">
        <v>1004007.9278423394</v>
      </c>
      <c r="C817" s="126">
        <v>647838260</v>
      </c>
      <c r="D817" s="98">
        <f t="shared" si="39"/>
        <v>13.819510475459946</v>
      </c>
      <c r="E817" s="71">
        <f t="shared" si="43"/>
        <v>20.289151624396162</v>
      </c>
    </row>
    <row r="818" spans="1:5" x14ac:dyDescent="0.3">
      <c r="A818" s="96">
        <v>37500</v>
      </c>
      <c r="B818" s="131">
        <v>1010031.9754093934</v>
      </c>
      <c r="C818" s="126">
        <v>654304326</v>
      </c>
      <c r="D818" s="98">
        <f t="shared" si="39"/>
        <v>13.825492547137493</v>
      </c>
      <c r="E818" s="71">
        <f t="shared" si="43"/>
        <v>20.299083131464144</v>
      </c>
    </row>
    <row r="819" spans="1:5" x14ac:dyDescent="0.3">
      <c r="A819" s="96">
        <v>37530</v>
      </c>
      <c r="B819" s="131">
        <v>1014476.1161011948</v>
      </c>
      <c r="C819" s="126">
        <v>652211522</v>
      </c>
      <c r="D819" s="98">
        <f t="shared" si="39"/>
        <v>13.829882895438788</v>
      </c>
      <c r="E819" s="71">
        <f t="shared" si="43"/>
        <v>20.295879487523457</v>
      </c>
    </row>
    <row r="820" spans="1:5" x14ac:dyDescent="0.3">
      <c r="A820" s="96">
        <v>37561</v>
      </c>
      <c r="B820" s="131">
        <v>1022693.3726416144</v>
      </c>
      <c r="C820" s="126">
        <v>679872215</v>
      </c>
      <c r="D820" s="98">
        <f t="shared" si="39"/>
        <v>13.837950266516545</v>
      </c>
      <c r="E820" s="71">
        <f t="shared" si="43"/>
        <v>20.337415419357768</v>
      </c>
    </row>
    <row r="821" spans="1:5" x14ac:dyDescent="0.3">
      <c r="A821" s="96">
        <v>37591</v>
      </c>
      <c r="B821" s="131">
        <v>1027193.2234812374</v>
      </c>
      <c r="C821" s="126">
        <v>766485735</v>
      </c>
      <c r="D821" s="98">
        <f t="shared" si="39"/>
        <v>13.842340614817838</v>
      </c>
      <c r="E821" s="71">
        <f t="shared" si="43"/>
        <v>20.457326645535449</v>
      </c>
    </row>
    <row r="822" spans="1:5" x14ac:dyDescent="0.3">
      <c r="A822" s="96">
        <v>37622</v>
      </c>
      <c r="B822" s="131">
        <v>1031301.9963751624</v>
      </c>
      <c r="C822" s="126">
        <v>719992882</v>
      </c>
      <c r="D822" s="98">
        <f t="shared" si="39"/>
        <v>13.846332636087375</v>
      </c>
      <c r="E822" s="71">
        <f t="shared" ref="E822:E824" si="45">LN(C823)</f>
        <v>20.377437790707251</v>
      </c>
    </row>
    <row r="823" spans="1:5" x14ac:dyDescent="0.3">
      <c r="A823" s="96">
        <v>37653</v>
      </c>
      <c r="B823" s="131">
        <v>1034189.6419650128</v>
      </c>
      <c r="C823" s="126">
        <v>707634157</v>
      </c>
      <c r="D823" s="98">
        <f t="shared" si="39"/>
        <v>13.849128723389377</v>
      </c>
      <c r="E823" s="71">
        <f t="shared" si="45"/>
        <v>20.387286078437942</v>
      </c>
    </row>
    <row r="824" spans="1:5" x14ac:dyDescent="0.3">
      <c r="A824" s="96">
        <v>37681</v>
      </c>
      <c r="B824" s="131">
        <v>1040705.0367093923</v>
      </c>
      <c r="C824" s="126">
        <v>714637571</v>
      </c>
      <c r="D824" s="98">
        <f t="shared" si="39"/>
        <v>13.855408961346528</v>
      </c>
      <c r="E824" s="71">
        <f t="shared" si="45"/>
        <v>20.371068827363398</v>
      </c>
    </row>
    <row r="825" spans="1:5" x14ac:dyDescent="0.3">
      <c r="A825" s="96">
        <v>37712</v>
      </c>
      <c r="B825" s="131">
        <v>1042474.2352717983</v>
      </c>
      <c r="C825" s="126">
        <v>703141582.70000005</v>
      </c>
      <c r="D825" s="98">
        <f t="shared" si="39"/>
        <v>13.85710751798211</v>
      </c>
      <c r="E825" s="71">
        <f t="shared" si="43"/>
        <v>20.371068827363398</v>
      </c>
    </row>
    <row r="826" spans="1:5" x14ac:dyDescent="0.3">
      <c r="A826" s="96">
        <v>37742</v>
      </c>
      <c r="B826" s="131">
        <v>1039138.3177189286</v>
      </c>
      <c r="C826" s="126">
        <v>712153994.48000002</v>
      </c>
      <c r="D826" s="98">
        <f t="shared" si="39"/>
        <v>13.853902387033161</v>
      </c>
      <c r="E826" s="71">
        <f t="shared" si="43"/>
        <v>20.383804730372177</v>
      </c>
    </row>
    <row r="827" spans="1:5" x14ac:dyDescent="0.3">
      <c r="A827" s="96">
        <v>37773</v>
      </c>
      <c r="B827" s="131">
        <v>1039969.6283731036</v>
      </c>
      <c r="C827" s="126">
        <v>727772914.27999997</v>
      </c>
      <c r="D827" s="98">
        <f t="shared" si="39"/>
        <v>13.854702067203725</v>
      </c>
      <c r="E827" s="71">
        <f t="shared" si="43"/>
        <v>20.405499626566321</v>
      </c>
    </row>
    <row r="828" spans="1:5" x14ac:dyDescent="0.3">
      <c r="A828" s="96">
        <v>37803</v>
      </c>
      <c r="B828" s="131">
        <v>1041425.585852826</v>
      </c>
      <c r="C828" s="126">
        <v>722778124.51999998</v>
      </c>
      <c r="D828" s="98">
        <f t="shared" si="39"/>
        <v>13.856101088117432</v>
      </c>
      <c r="E828" s="71">
        <f t="shared" si="43"/>
        <v>20.398612851310133</v>
      </c>
    </row>
    <row r="829" spans="1:5" x14ac:dyDescent="0.3">
      <c r="A829" s="96">
        <v>37834</v>
      </c>
      <c r="B829" s="131">
        <v>1044549.8626103844</v>
      </c>
      <c r="C829" s="126">
        <v>720469170.85000002</v>
      </c>
      <c r="D829" s="98">
        <f t="shared" si="39"/>
        <v>13.859096597097231</v>
      </c>
      <c r="E829" s="71">
        <f t="shared" si="43"/>
        <v>20.395413183938775</v>
      </c>
    </row>
    <row r="830" spans="1:5" x14ac:dyDescent="0.3">
      <c r="A830" s="96">
        <v>37865</v>
      </c>
      <c r="B830" s="131">
        <v>1050817.1617860466</v>
      </c>
      <c r="C830" s="126">
        <v>723613070.79999995</v>
      </c>
      <c r="D830" s="98">
        <f t="shared" si="39"/>
        <v>13.865078668774778</v>
      </c>
      <c r="E830" s="71">
        <f t="shared" si="43"/>
        <v>20.399767374893305</v>
      </c>
    </row>
    <row r="831" spans="1:5" x14ac:dyDescent="0.3">
      <c r="A831" s="96">
        <v>37895</v>
      </c>
      <c r="B831" s="131">
        <v>1054705.1852846551</v>
      </c>
      <c r="C831" s="126">
        <v>731543411.82000005</v>
      </c>
      <c r="D831" s="98">
        <f t="shared" si="39"/>
        <v>13.868771840612396</v>
      </c>
      <c r="E831" s="71">
        <f t="shared" si="43"/>
        <v>20.410667122965648</v>
      </c>
    </row>
    <row r="832" spans="1:5" x14ac:dyDescent="0.3">
      <c r="A832" s="96">
        <v>37926</v>
      </c>
      <c r="B832" s="131">
        <v>1063459.2383225176</v>
      </c>
      <c r="C832" s="126">
        <v>765938831.55999994</v>
      </c>
      <c r="D832" s="98">
        <f t="shared" si="39"/>
        <v>13.877037585029429</v>
      </c>
      <c r="E832" s="71">
        <f t="shared" si="43"/>
        <v>20.456612870156022</v>
      </c>
    </row>
    <row r="833" spans="1:5" x14ac:dyDescent="0.3">
      <c r="A833" s="96">
        <v>37956</v>
      </c>
      <c r="B833" s="131">
        <v>1068032.1130473043</v>
      </c>
      <c r="C833" s="126">
        <v>857691506.76999998</v>
      </c>
      <c r="D833" s="98">
        <f t="shared" si="39"/>
        <v>13.881328366446585</v>
      </c>
      <c r="E833" s="71">
        <f t="shared" ref="E833:E835" si="46">LN(C834)</f>
        <v>20.515326325602537</v>
      </c>
    </row>
    <row r="834" spans="1:5" x14ac:dyDescent="0.3">
      <c r="A834" s="96">
        <v>37987</v>
      </c>
      <c r="B834" s="131">
        <v>1074653.9121481976</v>
      </c>
      <c r="C834" s="126">
        <v>812256167.50999999</v>
      </c>
      <c r="D834" s="98">
        <f t="shared" si="39"/>
        <v>13.887509225521665</v>
      </c>
      <c r="E834" s="71">
        <f t="shared" si="46"/>
        <v>20.50598310070399</v>
      </c>
    </row>
    <row r="835" spans="1:5" x14ac:dyDescent="0.3">
      <c r="A835" s="96">
        <v>38018</v>
      </c>
      <c r="B835" s="131">
        <v>1081101.8356210869</v>
      </c>
      <c r="C835" s="126">
        <v>804702418.60000002</v>
      </c>
      <c r="D835" s="98">
        <f t="shared" si="39"/>
        <v>13.893491297199214</v>
      </c>
      <c r="E835" s="71">
        <f t="shared" si="46"/>
        <v>20.496505315951723</v>
      </c>
    </row>
    <row r="836" spans="1:5" x14ac:dyDescent="0.3">
      <c r="A836" s="96">
        <v>38047</v>
      </c>
      <c r="B836" s="131">
        <v>1084777.5818621987</v>
      </c>
      <c r="C836" s="126">
        <v>797111650.94000006</v>
      </c>
      <c r="D836" s="98">
        <f t="shared" si="39"/>
        <v>13.896885530267229</v>
      </c>
      <c r="E836" s="71">
        <f t="shared" si="43"/>
        <v>20.496505315951723</v>
      </c>
    </row>
    <row r="837" spans="1:5" x14ac:dyDescent="0.3">
      <c r="A837" s="96">
        <v>38078</v>
      </c>
      <c r="B837" s="131">
        <v>1086404.7482349919</v>
      </c>
      <c r="C837" s="126">
        <v>800018044.62</v>
      </c>
      <c r="D837" s="98">
        <f t="shared" si="39"/>
        <v>13.898384406390965</v>
      </c>
      <c r="E837" s="71">
        <f t="shared" si="43"/>
        <v>20.500144841152824</v>
      </c>
    </row>
    <row r="838" spans="1:5" x14ac:dyDescent="0.3">
      <c r="A838" s="96">
        <v>38108</v>
      </c>
      <c r="B838" s="131">
        <v>1083688.7363644044</v>
      </c>
      <c r="C838" s="126">
        <v>817000338.32000005</v>
      </c>
      <c r="D838" s="98">
        <f t="shared" si="39"/>
        <v>13.895881276172846</v>
      </c>
      <c r="E838" s="71">
        <f t="shared" si="43"/>
        <v>20.521150066924559</v>
      </c>
    </row>
    <row r="839" spans="1:5" x14ac:dyDescent="0.3">
      <c r="A839" s="96">
        <v>38139</v>
      </c>
      <c r="B839" s="131">
        <v>1085422.6383425875</v>
      </c>
      <c r="C839" s="126">
        <v>849826761.37</v>
      </c>
      <c r="D839" s="98">
        <f t="shared" ref="D839:D902" si="47">LN(B839)</f>
        <v>13.897479997536543</v>
      </c>
      <c r="E839" s="71">
        <f t="shared" si="43"/>
        <v>20.560543076523583</v>
      </c>
    </row>
    <row r="840" spans="1:5" x14ac:dyDescent="0.3">
      <c r="A840" s="96">
        <v>38169</v>
      </c>
      <c r="B840" s="131">
        <v>1088244.7372022781</v>
      </c>
      <c r="C840" s="126">
        <v>830903673.45000005</v>
      </c>
      <c r="D840" s="98">
        <f t="shared" si="47"/>
        <v>13.900076623383809</v>
      </c>
      <c r="E840" s="71">
        <f t="shared" si="43"/>
        <v>20.538024429674902</v>
      </c>
    </row>
    <row r="841" spans="1:5" x14ac:dyDescent="0.3">
      <c r="A841" s="96">
        <v>38200</v>
      </c>
      <c r="B841" s="131">
        <v>1094991.8545729322</v>
      </c>
      <c r="C841" s="126">
        <v>824782510.53999996</v>
      </c>
      <c r="D841" s="98">
        <f t="shared" si="47"/>
        <v>13.906257482458891</v>
      </c>
      <c r="E841" s="71">
        <f t="shared" si="43"/>
        <v>20.530630285956271</v>
      </c>
    </row>
    <row r="842" spans="1:5" x14ac:dyDescent="0.3">
      <c r="A842" s="96">
        <v>38231</v>
      </c>
      <c r="B842" s="131">
        <v>1104080.2869658875</v>
      </c>
      <c r="C842" s="126">
        <v>832754978.23000002</v>
      </c>
      <c r="D842" s="98">
        <f t="shared" si="47"/>
        <v>13.914523226875923</v>
      </c>
      <c r="E842" s="71">
        <f t="shared" si="43"/>
        <v>20.540250013080836</v>
      </c>
    </row>
    <row r="843" spans="1:5" x14ac:dyDescent="0.3">
      <c r="A843" s="96">
        <v>38261</v>
      </c>
      <c r="B843" s="131">
        <v>1111698.440945952</v>
      </c>
      <c r="C843" s="126">
        <v>845138825.71000004</v>
      </c>
      <c r="D843" s="98">
        <f t="shared" si="47"/>
        <v>13.921399530815355</v>
      </c>
      <c r="E843" s="71">
        <f t="shared" si="43"/>
        <v>20.55501146260826</v>
      </c>
    </row>
    <row r="844" spans="1:5" x14ac:dyDescent="0.3">
      <c r="A844" s="96">
        <v>38292</v>
      </c>
      <c r="B844" s="131">
        <v>1121147.8776939926</v>
      </c>
      <c r="C844" s="126">
        <v>866237462.03999996</v>
      </c>
      <c r="D844" s="98">
        <f t="shared" si="47"/>
        <v>13.929863609227484</v>
      </c>
      <c r="E844" s="71">
        <f t="shared" ref="E844:E846" si="48">LN(C845)</f>
        <v>20.6683519189307</v>
      </c>
    </row>
    <row r="845" spans="1:5" x14ac:dyDescent="0.3">
      <c r="A845" s="96">
        <v>38322</v>
      </c>
      <c r="B845" s="131">
        <v>1123502.2882371501</v>
      </c>
      <c r="C845" s="126">
        <v>946566626.77999997</v>
      </c>
      <c r="D845" s="98">
        <f t="shared" si="47"/>
        <v>13.931961407309631</v>
      </c>
      <c r="E845" s="71">
        <f t="shared" si="48"/>
        <v>20.627123988380475</v>
      </c>
    </row>
    <row r="846" spans="1:5" x14ac:dyDescent="0.3">
      <c r="A846" s="96">
        <v>38353</v>
      </c>
      <c r="B846" s="131">
        <v>1123502.2882371501</v>
      </c>
      <c r="C846" s="126">
        <v>908335160.88999999</v>
      </c>
      <c r="D846" s="98">
        <f t="shared" si="47"/>
        <v>13.931961407309631</v>
      </c>
      <c r="E846" s="71">
        <f t="shared" si="48"/>
        <v>20.622614624946362</v>
      </c>
    </row>
    <row r="847" spans="1:5" x14ac:dyDescent="0.3">
      <c r="A847" s="96">
        <v>38384</v>
      </c>
      <c r="B847" s="131">
        <v>1127209.8457883326</v>
      </c>
      <c r="C847" s="126">
        <v>904248368.87</v>
      </c>
      <c r="D847" s="98">
        <f t="shared" si="47"/>
        <v>13.935255974259061</v>
      </c>
      <c r="E847" s="71">
        <f t="shared" si="43"/>
        <v>20.622614624946362</v>
      </c>
    </row>
    <row r="848" spans="1:5" x14ac:dyDescent="0.3">
      <c r="A848" s="96">
        <v>38412</v>
      </c>
      <c r="B848" s="131">
        <v>1132282.29009438</v>
      </c>
      <c r="C848" s="126">
        <v>890667366.57000005</v>
      </c>
      <c r="D848" s="98">
        <f t="shared" si="47"/>
        <v>13.939745879531912</v>
      </c>
      <c r="E848" s="71">
        <f t="shared" si="43"/>
        <v>20.607481589772004</v>
      </c>
    </row>
    <row r="849" spans="1:5" x14ac:dyDescent="0.3">
      <c r="A849" s="99">
        <v>38443</v>
      </c>
      <c r="B849" s="131">
        <v>1136358.5063387197</v>
      </c>
      <c r="C849" s="126">
        <v>891122360.62</v>
      </c>
      <c r="D849" s="98">
        <f t="shared" si="47"/>
        <v>13.943339415042042</v>
      </c>
      <c r="E849" s="71">
        <f t="shared" si="43"/>
        <v>20.607992305546087</v>
      </c>
    </row>
    <row r="850" spans="1:5" x14ac:dyDescent="0.3">
      <c r="A850" s="96">
        <v>38473</v>
      </c>
      <c r="B850" s="131">
        <v>1133517.6100728731</v>
      </c>
      <c r="C850" s="126">
        <v>892296625.80999994</v>
      </c>
      <c r="D850" s="98">
        <f t="shared" si="47"/>
        <v>13.940836284823924</v>
      </c>
      <c r="E850" s="71">
        <f t="shared" si="43"/>
        <v>20.609309175410804</v>
      </c>
    </row>
    <row r="851" spans="1:5" x14ac:dyDescent="0.3">
      <c r="A851" s="96">
        <v>38504</v>
      </c>
      <c r="B851" s="131">
        <v>1132384.0924628002</v>
      </c>
      <c r="C851" s="126">
        <v>930283367.32000005</v>
      </c>
      <c r="D851" s="98">
        <f t="shared" si="47"/>
        <v>13.93983578449034</v>
      </c>
      <c r="E851" s="71">
        <f t="shared" si="43"/>
        <v>20.650999793744173</v>
      </c>
    </row>
    <row r="852" spans="1:5" x14ac:dyDescent="0.3">
      <c r="A852" s="96">
        <v>38534</v>
      </c>
      <c r="B852" s="131">
        <v>1136800.3904234052</v>
      </c>
      <c r="C852" s="126">
        <v>925113444.58000004</v>
      </c>
      <c r="D852" s="98">
        <f t="shared" si="47"/>
        <v>13.943728199205685</v>
      </c>
      <c r="E852" s="71">
        <f t="shared" si="43"/>
        <v>20.645426930745877</v>
      </c>
    </row>
    <row r="853" spans="1:5" x14ac:dyDescent="0.3">
      <c r="A853" s="96">
        <v>38565</v>
      </c>
      <c r="B853" s="131">
        <v>1138164.5508919135</v>
      </c>
      <c r="C853" s="126">
        <v>916677833.88</v>
      </c>
      <c r="D853" s="98">
        <f t="shared" si="47"/>
        <v>13.944927479781166</v>
      </c>
      <c r="E853" s="71">
        <f t="shared" si="43"/>
        <v>20.636266642297123</v>
      </c>
    </row>
    <row r="854" spans="1:5" x14ac:dyDescent="0.3">
      <c r="A854" s="96">
        <v>38596</v>
      </c>
      <c r="B854" s="131">
        <v>1142717.2090954811</v>
      </c>
      <c r="C854" s="126">
        <v>924895451.63</v>
      </c>
      <c r="D854" s="98">
        <f t="shared" si="47"/>
        <v>13.948919501050703</v>
      </c>
      <c r="E854" s="71">
        <f t="shared" si="43"/>
        <v>20.645191263824</v>
      </c>
    </row>
    <row r="855" spans="1:5" x14ac:dyDescent="0.3">
      <c r="A855" s="96">
        <v>38626</v>
      </c>
      <c r="B855" s="131">
        <v>1145574.0021182196</v>
      </c>
      <c r="C855" s="126">
        <v>935039564.78999996</v>
      </c>
      <c r="D855" s="98">
        <f t="shared" si="47"/>
        <v>13.951416381249292</v>
      </c>
      <c r="E855" s="71">
        <f t="shared" ref="E855:E857" si="49">LN(C856)</f>
        <v>20.685107351571794</v>
      </c>
    </row>
    <row r="856" spans="1:5" x14ac:dyDescent="0.3">
      <c r="A856" s="96">
        <v>38657</v>
      </c>
      <c r="B856" s="131">
        <v>1153822.134933471</v>
      </c>
      <c r="C856" s="126">
        <v>962560377.05999994</v>
      </c>
      <c r="D856" s="98">
        <f t="shared" si="47"/>
        <v>13.958590584997291</v>
      </c>
      <c r="E856" s="71">
        <f t="shared" si="49"/>
        <v>20.789521510159126</v>
      </c>
    </row>
    <row r="857" spans="1:5" x14ac:dyDescent="0.3">
      <c r="A857" s="96">
        <v>38687</v>
      </c>
      <c r="B857" s="131">
        <v>1160860.4499565652</v>
      </c>
      <c r="C857" s="126">
        <v>1068499869.04</v>
      </c>
      <c r="D857" s="98">
        <f t="shared" si="47"/>
        <v>13.964672055313159</v>
      </c>
      <c r="E857" s="71">
        <f t="shared" si="49"/>
        <v>20.743427415429551</v>
      </c>
    </row>
    <row r="858" spans="1:5" x14ac:dyDescent="0.3">
      <c r="A858" s="96">
        <v>38718</v>
      </c>
      <c r="B858" s="131">
        <v>1167709.526611309</v>
      </c>
      <c r="C858" s="126">
        <v>1020366195.9299999</v>
      </c>
      <c r="D858" s="98">
        <f t="shared" si="47"/>
        <v>13.970554718471314</v>
      </c>
      <c r="E858" s="71">
        <f t="shared" si="43"/>
        <v>20.743427415429551</v>
      </c>
    </row>
    <row r="859" spans="1:5" x14ac:dyDescent="0.3">
      <c r="A859" s="96">
        <v>38749</v>
      </c>
      <c r="B859" s="131">
        <v>1169461.090901226</v>
      </c>
      <c r="C859" s="126">
        <v>1013126036.23</v>
      </c>
      <c r="D859" s="98">
        <f t="shared" si="47"/>
        <v>13.972053594595051</v>
      </c>
      <c r="E859" s="71">
        <f t="shared" si="43"/>
        <v>20.736306473259368</v>
      </c>
    </row>
    <row r="860" spans="1:5" x14ac:dyDescent="0.3">
      <c r="A860" s="96">
        <v>38777</v>
      </c>
      <c r="B860" s="131">
        <v>1170981.3903193977</v>
      </c>
      <c r="C860" s="126">
        <v>1033420954.3200001</v>
      </c>
      <c r="D860" s="98">
        <f t="shared" si="47"/>
        <v>13.97335275032667</v>
      </c>
      <c r="E860" s="71">
        <f t="shared" si="43"/>
        <v>20.756140450677776</v>
      </c>
    </row>
    <row r="861" spans="1:5" x14ac:dyDescent="0.3">
      <c r="A861" s="96">
        <v>38808</v>
      </c>
      <c r="B861" s="131">
        <v>1172737.8624048769</v>
      </c>
      <c r="C861" s="126">
        <v>1042813099.98</v>
      </c>
      <c r="D861" s="98">
        <f t="shared" si="47"/>
        <v>13.974851626450407</v>
      </c>
      <c r="E861" s="71">
        <f t="shared" si="43"/>
        <v>20.765187802257721</v>
      </c>
    </row>
    <row r="862" spans="1:5" x14ac:dyDescent="0.3">
      <c r="A862" s="96">
        <v>38838</v>
      </c>
      <c r="B862" s="131">
        <v>1167460.542024055</v>
      </c>
      <c r="C862" s="126">
        <v>1048272946.3200001</v>
      </c>
      <c r="D862" s="98">
        <f t="shared" si="47"/>
        <v>13.970341470972521</v>
      </c>
      <c r="E862" s="71">
        <f t="shared" si="43"/>
        <v>20.770409833897194</v>
      </c>
    </row>
    <row r="863" spans="1:5" x14ac:dyDescent="0.3">
      <c r="A863" s="96">
        <v>38869</v>
      </c>
      <c r="B863" s="131">
        <v>1168511.2565118766</v>
      </c>
      <c r="C863" s="126">
        <v>1097214562.48</v>
      </c>
      <c r="D863" s="98">
        <f t="shared" si="47"/>
        <v>13.971241066215358</v>
      </c>
      <c r="E863" s="71">
        <f t="shared" si="43"/>
        <v>20.816040589342123</v>
      </c>
    </row>
    <row r="864" spans="1:5" x14ac:dyDescent="0.3">
      <c r="A864" s="96">
        <v>38899</v>
      </c>
      <c r="B864" s="131">
        <v>1171666.2369044586</v>
      </c>
      <c r="C864" s="126">
        <v>1091794651.9100001</v>
      </c>
      <c r="D864" s="98">
        <f t="shared" si="47"/>
        <v>13.973937427763099</v>
      </c>
      <c r="E864" s="71">
        <f t="shared" si="43"/>
        <v>20.811088648884475</v>
      </c>
    </row>
    <row r="865" spans="1:5" x14ac:dyDescent="0.3">
      <c r="A865" s="96">
        <v>38930</v>
      </c>
      <c r="B865" s="131">
        <v>1177641.7347126715</v>
      </c>
      <c r="C865" s="126">
        <v>1061057313.1799999</v>
      </c>
      <c r="D865" s="98">
        <f t="shared" si="47"/>
        <v>13.979024466811657</v>
      </c>
      <c r="E865" s="71">
        <f t="shared" si="43"/>
        <v>20.782531713196619</v>
      </c>
    </row>
    <row r="866" spans="1:5" x14ac:dyDescent="0.3">
      <c r="A866" s="96">
        <v>38961</v>
      </c>
      <c r="B866" s="131">
        <v>1189535.9162332695</v>
      </c>
      <c r="C866" s="126">
        <v>1074476124.4100001</v>
      </c>
      <c r="D866" s="98">
        <f t="shared" si="47"/>
        <v>13.989073802664658</v>
      </c>
      <c r="E866" s="71">
        <f t="shared" ref="E866:E868" si="50">LN(C867)</f>
        <v>20.789124586910752</v>
      </c>
    </row>
    <row r="867" spans="1:5" x14ac:dyDescent="0.3">
      <c r="A867" s="96">
        <v>38991</v>
      </c>
      <c r="B867" s="131">
        <v>1194769.8742646959</v>
      </c>
      <c r="C867" s="126">
        <v>1068075840.76</v>
      </c>
      <c r="D867" s="98">
        <f t="shared" si="47"/>
        <v>13.993464150965952</v>
      </c>
      <c r="E867" s="71">
        <f t="shared" si="50"/>
        <v>20.834616557709943</v>
      </c>
    </row>
    <row r="868" spans="1:5" x14ac:dyDescent="0.3">
      <c r="A868" s="96">
        <v>39022</v>
      </c>
      <c r="B868" s="131">
        <v>1200982.6776108725</v>
      </c>
      <c r="C868" s="126">
        <v>1117786869.1800001</v>
      </c>
      <c r="D868" s="98">
        <f t="shared" si="47"/>
        <v>13.998650677653252</v>
      </c>
      <c r="E868" s="71">
        <f t="shared" si="50"/>
        <v>20.920902438065969</v>
      </c>
    </row>
    <row r="869" spans="1:5" x14ac:dyDescent="0.3">
      <c r="A869" s="96">
        <v>39052</v>
      </c>
      <c r="B869" s="131">
        <v>1207948.3771410156</v>
      </c>
      <c r="C869" s="126">
        <v>1218519504.73</v>
      </c>
      <c r="D869" s="98">
        <f t="shared" si="47"/>
        <v>14.004433922408978</v>
      </c>
      <c r="E869" s="71">
        <f t="shared" ref="E869:E931" si="51">LN(C869)</f>
        <v>20.920902438065969</v>
      </c>
    </row>
    <row r="870" spans="1:5" x14ac:dyDescent="0.3">
      <c r="A870" s="96">
        <v>39083</v>
      </c>
      <c r="B870" s="131">
        <v>1214229.7087021491</v>
      </c>
      <c r="C870" s="126">
        <v>1145655089.24</v>
      </c>
      <c r="D870" s="98">
        <f t="shared" si="47"/>
        <v>14.009620449096278</v>
      </c>
      <c r="E870" s="71">
        <f t="shared" si="51"/>
        <v>20.859242440689062</v>
      </c>
    </row>
    <row r="871" spans="1:5" x14ac:dyDescent="0.3">
      <c r="A871" s="96">
        <v>39114</v>
      </c>
      <c r="B871" s="131">
        <v>1217629.551886515</v>
      </c>
      <c r="C871" s="126">
        <v>1131119910.98</v>
      </c>
      <c r="D871" s="98">
        <f t="shared" si="47"/>
        <v>14.01241653639828</v>
      </c>
      <c r="E871" s="71">
        <f t="shared" si="51"/>
        <v>20.846474050547098</v>
      </c>
    </row>
    <row r="872" spans="1:5" x14ac:dyDescent="0.3">
      <c r="A872" s="96">
        <v>39142</v>
      </c>
      <c r="B872" s="131">
        <v>1220308.3369006652</v>
      </c>
      <c r="C872" s="126">
        <v>1144955529.3299999</v>
      </c>
      <c r="D872" s="98">
        <f t="shared" si="47"/>
        <v>14.014614119941767</v>
      </c>
      <c r="E872" s="71">
        <f t="shared" si="51"/>
        <v>20.858631634185258</v>
      </c>
    </row>
    <row r="873" spans="1:5" x14ac:dyDescent="0.3">
      <c r="A873" s="96">
        <v>39173</v>
      </c>
      <c r="B873" s="131">
        <v>1219576.1518985247</v>
      </c>
      <c r="C873" s="126">
        <v>1126655227.29</v>
      </c>
      <c r="D873" s="98">
        <f t="shared" si="47"/>
        <v>14.014013939869734</v>
      </c>
      <c r="E873" s="71">
        <f t="shared" si="51"/>
        <v>20.842519104428785</v>
      </c>
    </row>
    <row r="874" spans="1:5" x14ac:dyDescent="0.3">
      <c r="A874" s="96">
        <v>39203</v>
      </c>
      <c r="B874" s="131">
        <v>1213600.2287542219</v>
      </c>
      <c r="C874" s="126">
        <v>1132587189.49</v>
      </c>
      <c r="D874" s="98">
        <f t="shared" si="47"/>
        <v>14.009101895508714</v>
      </c>
      <c r="E874" s="71">
        <f t="shared" si="51"/>
        <v>20.847770400870139</v>
      </c>
    </row>
    <row r="875" spans="1:5" x14ac:dyDescent="0.3">
      <c r="A875" s="96">
        <v>39234</v>
      </c>
      <c r="B875" s="131">
        <v>1215056.549028727</v>
      </c>
      <c r="C875" s="126">
        <v>1173870943.3900001</v>
      </c>
      <c r="D875" s="98">
        <f t="shared" si="47"/>
        <v>14.010301176084196</v>
      </c>
      <c r="E875" s="71">
        <f t="shared" si="51"/>
        <v>20.883572623340349</v>
      </c>
    </row>
    <row r="876" spans="1:5" x14ac:dyDescent="0.3">
      <c r="A876" s="96">
        <v>39264</v>
      </c>
      <c r="B876" s="131">
        <v>1220159.7865346477</v>
      </c>
      <c r="C876" s="126">
        <v>1162951128.9000001</v>
      </c>
      <c r="D876" s="98">
        <f t="shared" si="47"/>
        <v>14.014492380702665</v>
      </c>
      <c r="E876" s="71">
        <f t="shared" si="51"/>
        <v>20.874226688017892</v>
      </c>
    </row>
    <row r="877" spans="1:5" x14ac:dyDescent="0.3">
      <c r="A877" s="96">
        <v>39295</v>
      </c>
      <c r="B877" s="131">
        <v>1225162.4416594398</v>
      </c>
      <c r="C877" s="126">
        <v>1172977862.8900001</v>
      </c>
      <c r="D877" s="98">
        <f t="shared" si="47"/>
        <v>14.018583998605918</v>
      </c>
      <c r="E877" s="71">
        <f t="shared" ref="E877:E879" si="52">LN(C878)</f>
        <v>20.904848177278854</v>
      </c>
    </row>
    <row r="878" spans="1:5" x14ac:dyDescent="0.3">
      <c r="A878" s="96">
        <v>39326</v>
      </c>
      <c r="B878" s="131">
        <v>1234718.7087043836</v>
      </c>
      <c r="C878" s="126">
        <v>1199113268.03</v>
      </c>
      <c r="D878" s="98">
        <f t="shared" si="47"/>
        <v>14.026353735870279</v>
      </c>
      <c r="E878" s="71">
        <f t="shared" si="52"/>
        <v>20.887860923576671</v>
      </c>
    </row>
    <row r="879" spans="1:5" x14ac:dyDescent="0.3">
      <c r="A879" s="96">
        <v>39356</v>
      </c>
      <c r="B879" s="131">
        <v>1239534.1116683306</v>
      </c>
      <c r="C879" s="126">
        <v>1178915663.3399999</v>
      </c>
      <c r="D879" s="98">
        <f t="shared" si="47"/>
        <v>14.030246150585622</v>
      </c>
      <c r="E879" s="71">
        <f t="shared" si="52"/>
        <v>20.916542625880702</v>
      </c>
    </row>
    <row r="880" spans="1:5" x14ac:dyDescent="0.3">
      <c r="A880" s="96">
        <v>39387</v>
      </c>
      <c r="B880" s="131">
        <v>1248334.8038611759</v>
      </c>
      <c r="C880" s="126">
        <v>1213218552.52</v>
      </c>
      <c r="D880" s="98">
        <f t="shared" si="47"/>
        <v>14.037321064257585</v>
      </c>
      <c r="E880" s="71">
        <f t="shared" si="51"/>
        <v>20.916542625880702</v>
      </c>
    </row>
    <row r="881" spans="1:8" x14ac:dyDescent="0.3">
      <c r="A881" s="96">
        <v>39417</v>
      </c>
      <c r="B881" s="131">
        <v>1253452.9765570066</v>
      </c>
      <c r="C881" s="126">
        <v>1350053427.5899999</v>
      </c>
      <c r="D881" s="98">
        <f t="shared" si="47"/>
        <v>14.041412682160837</v>
      </c>
      <c r="E881" s="71">
        <f t="shared" si="51"/>
        <v>21.023410004606234</v>
      </c>
    </row>
    <row r="882" spans="1:8" x14ac:dyDescent="0.3">
      <c r="A882" s="96">
        <v>39448</v>
      </c>
      <c r="B882" s="131">
        <v>1259218.8602491687</v>
      </c>
      <c r="C882" s="126">
        <v>1268094654.1400001</v>
      </c>
      <c r="D882" s="98">
        <f t="shared" si="47"/>
        <v>14.046002134494646</v>
      </c>
      <c r="E882" s="71">
        <f t="shared" si="51"/>
        <v>20.960781338550788</v>
      </c>
    </row>
    <row r="883" spans="1:8" x14ac:dyDescent="0.3">
      <c r="A883" s="96">
        <v>39479</v>
      </c>
      <c r="B883" s="131">
        <v>1262996.516829916</v>
      </c>
      <c r="C883" s="126">
        <v>1253500411.71</v>
      </c>
      <c r="D883" s="98">
        <f t="shared" si="47"/>
        <v>14.048997643474443</v>
      </c>
      <c r="E883" s="71">
        <f t="shared" si="51"/>
        <v>20.949205804010912</v>
      </c>
    </row>
    <row r="884" spans="1:8" x14ac:dyDescent="0.3">
      <c r="A884" s="96">
        <v>39508</v>
      </c>
      <c r="B884" s="131">
        <v>1272090.0917510916</v>
      </c>
      <c r="C884" s="126">
        <v>1231460956.53</v>
      </c>
      <c r="D884" s="98">
        <f t="shared" si="47"/>
        <v>14.056171847222444</v>
      </c>
      <c r="E884" s="71">
        <f t="shared" si="51"/>
        <v>20.931467071027157</v>
      </c>
    </row>
    <row r="885" spans="1:8" x14ac:dyDescent="0.3">
      <c r="A885" s="96">
        <v>39539</v>
      </c>
      <c r="B885" s="131">
        <v>1275015.8989621191</v>
      </c>
      <c r="C885" s="126">
        <v>1231816026.1500001</v>
      </c>
      <c r="D885" s="98">
        <f t="shared" si="47"/>
        <v>14.058469206271127</v>
      </c>
      <c r="E885" s="71">
        <f t="shared" si="51"/>
        <v>20.93175536148329</v>
      </c>
    </row>
    <row r="886" spans="1:8" x14ac:dyDescent="0.3">
      <c r="A886" s="96">
        <v>39569</v>
      </c>
      <c r="B886" s="131">
        <v>1273613.3814732607</v>
      </c>
      <c r="C886" s="126">
        <v>1235747560.99</v>
      </c>
      <c r="D886" s="98">
        <f t="shared" si="47"/>
        <v>14.057368600827095</v>
      </c>
      <c r="E886" s="71">
        <f t="shared" si="51"/>
        <v>20.93494193644112</v>
      </c>
    </row>
    <row r="887" spans="1:8" x14ac:dyDescent="0.3">
      <c r="A887" s="96">
        <v>39600</v>
      </c>
      <c r="B887" s="131">
        <v>1278835.1963373011</v>
      </c>
      <c r="C887" s="126">
        <v>1242761298.1099999</v>
      </c>
      <c r="D887" s="98">
        <f t="shared" si="47"/>
        <v>14.061460218730348</v>
      </c>
      <c r="E887" s="71">
        <f t="shared" si="51"/>
        <v>20.940601594114788</v>
      </c>
    </row>
    <row r="888" spans="1:8" x14ac:dyDescent="0.3">
      <c r="A888" s="96">
        <v>39630</v>
      </c>
      <c r="B888" s="131">
        <v>1285996.67343679</v>
      </c>
      <c r="C888" s="126">
        <v>1232998918.9400001</v>
      </c>
      <c r="D888" s="98">
        <f t="shared" si="47"/>
        <v>14.067044597024248</v>
      </c>
      <c r="E888" s="71">
        <f t="shared" ref="E888:E890" si="53">LN(C889)</f>
        <v>20.935246415013214</v>
      </c>
    </row>
    <row r="889" spans="1:8" x14ac:dyDescent="0.3">
      <c r="A889" s="96">
        <v>39661</v>
      </c>
      <c r="B889" s="131">
        <v>1293455.4541427235</v>
      </c>
      <c r="C889" s="126">
        <v>1236123876.9300001</v>
      </c>
      <c r="D889" s="98">
        <f t="shared" si="47"/>
        <v>14.072827841779976</v>
      </c>
      <c r="E889" s="71">
        <f t="shared" si="53"/>
        <v>20.938611195196287</v>
      </c>
    </row>
    <row r="890" spans="1:8" x14ac:dyDescent="0.3">
      <c r="A890" s="96">
        <v>39692</v>
      </c>
      <c r="B890" s="131">
        <v>1302250.9512308938</v>
      </c>
      <c r="C890" s="126">
        <v>1240290167.45</v>
      </c>
      <c r="D890" s="98">
        <f t="shared" si="47"/>
        <v>14.079604826059001</v>
      </c>
      <c r="E890" s="71">
        <f t="shared" si="53"/>
        <v>20.970866935004693</v>
      </c>
    </row>
    <row r="891" spans="1:8" x14ac:dyDescent="0.3">
      <c r="A891" s="96">
        <v>39722</v>
      </c>
      <c r="B891" s="131">
        <v>1311106.2576992637</v>
      </c>
      <c r="C891" s="126">
        <v>1280948857.28</v>
      </c>
      <c r="D891" s="98">
        <f t="shared" si="47"/>
        <v>14.086381810338024</v>
      </c>
      <c r="E891" s="71">
        <f t="shared" si="51"/>
        <v>20.970866935004693</v>
      </c>
    </row>
    <row r="892" spans="1:8" x14ac:dyDescent="0.3">
      <c r="A892" s="96">
        <v>39753</v>
      </c>
      <c r="B892" s="131">
        <v>1326052.8690370354</v>
      </c>
      <c r="C892" s="126">
        <v>1337244945.28</v>
      </c>
      <c r="D892" s="98">
        <f t="shared" si="47"/>
        <v>14.097717320001768</v>
      </c>
      <c r="E892" s="71">
        <f t="shared" si="51"/>
        <v>21.013877323432052</v>
      </c>
    </row>
    <row r="893" spans="1:8" x14ac:dyDescent="0.3">
      <c r="A893" s="96">
        <v>39783</v>
      </c>
      <c r="B893" s="131">
        <v>1335202.6338333909</v>
      </c>
      <c r="C893" s="126">
        <v>1482920435.49</v>
      </c>
      <c r="D893" s="98">
        <f t="shared" si="47"/>
        <v>14.1045936239412</v>
      </c>
      <c r="E893" s="71">
        <f t="shared" si="51"/>
        <v>21.117279247611016</v>
      </c>
    </row>
    <row r="894" spans="1:8" x14ac:dyDescent="0.3">
      <c r="A894" s="96">
        <v>39814</v>
      </c>
      <c r="B894" s="131">
        <v>1338273.5998912076</v>
      </c>
      <c r="C894" s="126">
        <v>1416439480.4000001</v>
      </c>
      <c r="D894" s="98">
        <f t="shared" si="47"/>
        <v>14.106890982989885</v>
      </c>
      <c r="E894" s="71">
        <f t="shared" si="51"/>
        <v>21.071412151578031</v>
      </c>
      <c r="G894" s="71"/>
    </row>
    <row r="895" spans="1:8" x14ac:dyDescent="0.3">
      <c r="A895" s="96">
        <v>39845</v>
      </c>
      <c r="B895" s="131">
        <v>1341228.2348390121</v>
      </c>
      <c r="C895" s="126">
        <v>1420938477.3099999</v>
      </c>
      <c r="D895" s="98">
        <f t="shared" si="47"/>
        <v>14.109096345275535</v>
      </c>
      <c r="E895" s="71">
        <f t="shared" si="51"/>
        <v>21.074583389775757</v>
      </c>
      <c r="G895" s="71"/>
      <c r="H895" s="125"/>
    </row>
    <row r="896" spans="1:8" x14ac:dyDescent="0.3">
      <c r="A896" s="96">
        <v>39873</v>
      </c>
      <c r="B896" s="131">
        <v>1348944.177925895</v>
      </c>
      <c r="C896" s="126">
        <v>1403470358.5</v>
      </c>
      <c r="D896" s="98">
        <f t="shared" si="47"/>
        <v>14.11483275399708</v>
      </c>
      <c r="E896" s="71">
        <f t="shared" si="51"/>
        <v>21.062213833842439</v>
      </c>
      <c r="G896" s="71"/>
      <c r="H896" s="125"/>
    </row>
    <row r="897" spans="1:8" x14ac:dyDescent="0.3">
      <c r="A897" s="96">
        <v>39904</v>
      </c>
      <c r="B897" s="131">
        <v>1353665.5822599784</v>
      </c>
      <c r="C897" s="126">
        <v>1394994936.8</v>
      </c>
      <c r="D897" s="98">
        <f t="shared" si="47"/>
        <v>14.118326716911586</v>
      </c>
      <c r="E897" s="71">
        <f t="shared" si="51"/>
        <v>21.056156622679104</v>
      </c>
      <c r="G897" s="71"/>
      <c r="H897" s="125"/>
    </row>
    <row r="898" spans="1:8" x14ac:dyDescent="0.3">
      <c r="A898" s="96">
        <v>39934</v>
      </c>
      <c r="B898" s="131">
        <v>1349722.7549187599</v>
      </c>
      <c r="C898" s="126">
        <v>1405694665.78</v>
      </c>
      <c r="D898" s="98">
        <f t="shared" si="47"/>
        <v>14.115409762597134</v>
      </c>
      <c r="E898" s="71">
        <f t="shared" si="51"/>
        <v>21.063797441587532</v>
      </c>
      <c r="G898" s="71"/>
      <c r="H898" s="125"/>
    </row>
    <row r="899" spans="1:8" x14ac:dyDescent="0.3">
      <c r="A899" s="96">
        <v>39965</v>
      </c>
      <c r="B899" s="131">
        <v>1352208.2359564658</v>
      </c>
      <c r="C899" s="126">
        <v>1412353033.47</v>
      </c>
      <c r="D899" s="98">
        <f t="shared" si="47"/>
        <v>14.11724954440294</v>
      </c>
      <c r="E899" s="71">
        <f t="shared" ref="E899:E901" si="54">LN(C900)</f>
        <v>21.071264519703952</v>
      </c>
      <c r="G899" s="71"/>
      <c r="H899" s="125"/>
    </row>
    <row r="900" spans="1:8" x14ac:dyDescent="0.3">
      <c r="A900" s="96">
        <v>39995</v>
      </c>
      <c r="B900" s="131">
        <v>1355891.524788134</v>
      </c>
      <c r="C900" s="126">
        <v>1416230384.22</v>
      </c>
      <c r="D900" s="98">
        <f t="shared" si="47"/>
        <v>14.119969747813663</v>
      </c>
      <c r="E900" s="71">
        <f t="shared" si="54"/>
        <v>21.064584285497226</v>
      </c>
      <c r="G900" s="71"/>
      <c r="H900" s="125"/>
    </row>
    <row r="901" spans="1:8" x14ac:dyDescent="0.3">
      <c r="A901" s="96">
        <v>40026</v>
      </c>
      <c r="B901" s="131">
        <v>1359135.6212822616</v>
      </c>
      <c r="C901" s="126">
        <v>1406801163.3299999</v>
      </c>
      <c r="D901" s="98">
        <f t="shared" si="47"/>
        <v>14.122359483063784</v>
      </c>
      <c r="E901" s="71">
        <f t="shared" si="54"/>
        <v>21.066882076899311</v>
      </c>
      <c r="G901" s="71"/>
      <c r="H901" s="125"/>
    </row>
    <row r="902" spans="1:8" x14ac:dyDescent="0.3">
      <c r="A902" s="96">
        <v>40057</v>
      </c>
      <c r="B902" s="131">
        <v>1365953.2181576183</v>
      </c>
      <c r="C902" s="126">
        <v>1410037415.6400001</v>
      </c>
      <c r="D902" s="98">
        <f t="shared" si="47"/>
        <v>14.127363071204032</v>
      </c>
      <c r="E902" s="71">
        <f t="shared" si="51"/>
        <v>21.066882076899311</v>
      </c>
      <c r="G902" s="71"/>
      <c r="H902" s="125"/>
    </row>
    <row r="903" spans="1:8" x14ac:dyDescent="0.3">
      <c r="A903" s="96">
        <v>40087</v>
      </c>
      <c r="B903" s="131">
        <v>1370085.6993629423</v>
      </c>
      <c r="C903" s="126">
        <v>1457885377.72</v>
      </c>
      <c r="D903" s="98">
        <f t="shared" ref="D903:D966" si="55">LN(B903)</f>
        <v>14.130383850127391</v>
      </c>
      <c r="E903" s="71">
        <f t="shared" si="51"/>
        <v>21.100252851338219</v>
      </c>
      <c r="G903" s="71"/>
      <c r="H903" s="125"/>
    </row>
    <row r="904" spans="1:8" x14ac:dyDescent="0.3">
      <c r="A904" s="96">
        <v>40118</v>
      </c>
      <c r="B904" s="131">
        <v>1377192.7577846216</v>
      </c>
      <c r="C904" s="126">
        <v>1482744795.8099999</v>
      </c>
      <c r="D904" s="98">
        <f t="shared" si="55"/>
        <v>14.135557751780793</v>
      </c>
      <c r="E904" s="71">
        <f t="shared" si="51"/>
        <v>21.117160798853988</v>
      </c>
      <c r="G904" s="71"/>
      <c r="H904" s="125"/>
    </row>
    <row r="905" spans="1:8" x14ac:dyDescent="0.3">
      <c r="A905" s="96">
        <v>40148</v>
      </c>
      <c r="B905" s="131">
        <v>1382892.3737438971</v>
      </c>
      <c r="C905" s="126">
        <v>1614642459.8399999</v>
      </c>
      <c r="D905" s="98">
        <f t="shared" si="55"/>
        <v>14.139687786753834</v>
      </c>
      <c r="E905" s="71">
        <f t="shared" si="51"/>
        <v>21.202379382015316</v>
      </c>
      <c r="G905" s="71"/>
      <c r="H905" s="125"/>
    </row>
    <row r="906" spans="1:8" x14ac:dyDescent="0.3">
      <c r="A906" s="96">
        <v>40179</v>
      </c>
      <c r="B906" s="131">
        <v>1397925.0099209002</v>
      </c>
      <c r="C906" s="126">
        <v>1548950808.1800001</v>
      </c>
      <c r="D906" s="98">
        <f t="shared" si="55"/>
        <v>14.15049955936499</v>
      </c>
      <c r="E906" s="71">
        <f t="shared" si="51"/>
        <v>21.160843640730327</v>
      </c>
      <c r="G906" s="71"/>
      <c r="H906" s="125"/>
    </row>
    <row r="907" spans="1:8" x14ac:dyDescent="0.3">
      <c r="A907" s="96">
        <v>40210</v>
      </c>
      <c r="B907" s="131">
        <v>1406010.2992356641</v>
      </c>
      <c r="C907" s="126">
        <v>1519232992.96</v>
      </c>
      <c r="D907" s="98">
        <f t="shared" si="55"/>
        <v>14.156266676529093</v>
      </c>
      <c r="E907" s="71">
        <f t="shared" si="51"/>
        <v>21.141471434551441</v>
      </c>
      <c r="G907" s="71"/>
      <c r="H907" s="125"/>
    </row>
    <row r="908" spans="1:8" x14ac:dyDescent="0.3">
      <c r="A908" s="96">
        <v>40238</v>
      </c>
      <c r="B908" s="131">
        <v>1415992.1079235894</v>
      </c>
      <c r="C908" s="126">
        <v>1525876936.8599999</v>
      </c>
      <c r="D908" s="98">
        <f t="shared" si="55"/>
        <v>14.16334097971998</v>
      </c>
      <c r="E908" s="71">
        <f t="shared" si="51"/>
        <v>21.14583512229725</v>
      </c>
      <c r="G908" s="71"/>
      <c r="H908" s="125"/>
    </row>
    <row r="909" spans="1:8" x14ac:dyDescent="0.3">
      <c r="A909" s="96">
        <v>40269</v>
      </c>
      <c r="B909" s="131">
        <v>1411480.3382579472</v>
      </c>
      <c r="C909" s="126">
        <v>1505176264.1700001</v>
      </c>
      <c r="D909" s="98">
        <f t="shared" si="55"/>
        <v>14.16014959689956</v>
      </c>
      <c r="E909" s="71">
        <f t="shared" si="51"/>
        <v>21.132175847339184</v>
      </c>
      <c r="G909" s="71"/>
      <c r="H909" s="125"/>
    </row>
    <row r="910" spans="1:8" x14ac:dyDescent="0.3">
      <c r="A910" s="96">
        <v>40299</v>
      </c>
      <c r="B910" s="131">
        <v>1402586.529645653</v>
      </c>
      <c r="C910" s="126">
        <v>1528720532.48</v>
      </c>
      <c r="D910" s="98">
        <f t="shared" si="55"/>
        <v>14.153828611192868</v>
      </c>
      <c r="E910" s="71">
        <f t="shared" ref="E910:E912" si="56">LN(C911)</f>
        <v>21.167089493073362</v>
      </c>
      <c r="G910" s="71"/>
      <c r="H910" s="125"/>
    </row>
    <row r="911" spans="1:8" x14ac:dyDescent="0.3">
      <c r="A911" s="96">
        <v>40330</v>
      </c>
      <c r="B911" s="131">
        <v>1402147.3180402194</v>
      </c>
      <c r="C911" s="126">
        <v>1558655602.02</v>
      </c>
      <c r="D911" s="98">
        <f t="shared" si="55"/>
        <v>14.153515418117962</v>
      </c>
      <c r="E911" s="71">
        <f t="shared" si="56"/>
        <v>21.170654861707579</v>
      </c>
      <c r="G911" s="71"/>
      <c r="H911" s="125"/>
    </row>
    <row r="912" spans="1:8" x14ac:dyDescent="0.3">
      <c r="A912" s="96">
        <v>40360</v>
      </c>
      <c r="B912" s="131">
        <v>1405191.7799020198</v>
      </c>
      <c r="C912" s="126">
        <v>1564222702.3</v>
      </c>
      <c r="D912" s="98">
        <f t="shared" si="55"/>
        <v>14.155684349585862</v>
      </c>
      <c r="E912" s="71">
        <f t="shared" si="56"/>
        <v>21.170030621524241</v>
      </c>
      <c r="G912" s="71"/>
      <c r="H912" s="125"/>
    </row>
    <row r="913" spans="1:8" x14ac:dyDescent="0.3">
      <c r="A913" s="96">
        <v>40391</v>
      </c>
      <c r="B913" s="131">
        <v>1409094.6841703511</v>
      </c>
      <c r="C913" s="126">
        <v>1563246556.3399999</v>
      </c>
      <c r="D913" s="98">
        <f t="shared" si="55"/>
        <v>14.158457988176153</v>
      </c>
      <c r="E913" s="71">
        <f t="shared" si="51"/>
        <v>21.170030621524241</v>
      </c>
      <c r="G913" s="71"/>
      <c r="H913" s="125"/>
    </row>
    <row r="914" spans="1:8" x14ac:dyDescent="0.3">
      <c r="A914" s="96">
        <v>40422</v>
      </c>
      <c r="B914" s="131">
        <v>1416481.2233701318</v>
      </c>
      <c r="C914" s="126">
        <v>1577534364.6500001</v>
      </c>
      <c r="D914" s="98">
        <f t="shared" si="55"/>
        <v>14.163686342513691</v>
      </c>
      <c r="E914" s="71">
        <f t="shared" si="51"/>
        <v>21.179128936389596</v>
      </c>
      <c r="G914" s="71"/>
      <c r="H914" s="125"/>
    </row>
    <row r="915" spans="1:8" x14ac:dyDescent="0.3">
      <c r="A915" s="96">
        <v>40452</v>
      </c>
      <c r="B915" s="131">
        <v>1425225.3011912073</v>
      </c>
      <c r="C915" s="126">
        <v>1583621894.3</v>
      </c>
      <c r="D915" s="98">
        <f t="shared" si="55"/>
        <v>14.169840465286528</v>
      </c>
      <c r="E915" s="71">
        <f t="shared" si="51"/>
        <v>21.182980398751091</v>
      </c>
      <c r="F915" s="125"/>
      <c r="G915" s="71"/>
      <c r="H915" s="125"/>
    </row>
    <row r="916" spans="1:8" x14ac:dyDescent="0.3">
      <c r="A916" s="96">
        <v>40483</v>
      </c>
      <c r="B916" s="131">
        <v>1436644.5139140941</v>
      </c>
      <c r="C916" s="126">
        <v>1629212293.28</v>
      </c>
      <c r="D916" s="98">
        <f t="shared" si="55"/>
        <v>14.177820753743584</v>
      </c>
      <c r="E916" s="71">
        <f t="shared" si="51"/>
        <v>21.211362479302991</v>
      </c>
      <c r="G916" s="71"/>
      <c r="H916" s="125"/>
    </row>
    <row r="917" spans="1:8" x14ac:dyDescent="0.3">
      <c r="A917" s="96">
        <v>40513</v>
      </c>
      <c r="B917" s="131">
        <v>1443761.553103995</v>
      </c>
      <c r="C917" s="126">
        <v>1833318135.3399999</v>
      </c>
      <c r="D917" s="98">
        <f t="shared" si="55"/>
        <v>14.182762455370177</v>
      </c>
      <c r="E917" s="71">
        <f t="shared" si="51"/>
        <v>21.329393350667821</v>
      </c>
      <c r="G917" s="71"/>
      <c r="H917" s="125"/>
    </row>
    <row r="918" spans="1:8" x14ac:dyDescent="0.3">
      <c r="A918" s="96">
        <v>40544</v>
      </c>
      <c r="B918" s="131">
        <v>1450795.0467127969</v>
      </c>
      <c r="C918" s="126">
        <v>1730365449.1900001</v>
      </c>
      <c r="D918" s="98">
        <f t="shared" si="55"/>
        <v>14.1876222722086</v>
      </c>
      <c r="E918" s="71">
        <f t="shared" si="51"/>
        <v>21.271598465453941</v>
      </c>
      <c r="G918" s="71"/>
      <c r="H918" s="125"/>
    </row>
    <row r="919" spans="1:8" x14ac:dyDescent="0.3">
      <c r="A919" s="96">
        <v>40575</v>
      </c>
      <c r="B919" s="131">
        <v>1456237.6289885244</v>
      </c>
      <c r="C919" s="126">
        <v>1725189131.74</v>
      </c>
      <c r="D919" s="98">
        <f t="shared" si="55"/>
        <v>14.191366701144888</v>
      </c>
      <c r="E919" s="71">
        <f t="shared" si="51"/>
        <v>21.268602523007939</v>
      </c>
      <c r="G919" s="71"/>
      <c r="H919" s="125"/>
    </row>
    <row r="920" spans="1:8" x14ac:dyDescent="0.3">
      <c r="A920" s="96">
        <v>40603</v>
      </c>
      <c r="B920" s="131">
        <v>1459031.299963888</v>
      </c>
      <c r="C920" s="126">
        <v>1736114487.03</v>
      </c>
      <c r="D920" s="98">
        <f t="shared" si="55"/>
        <v>14.193283280300093</v>
      </c>
      <c r="E920" s="71">
        <f t="shared" si="51"/>
        <v>21.274915399760047</v>
      </c>
      <c r="G920" s="71"/>
      <c r="H920" s="125"/>
    </row>
    <row r="921" spans="1:8" x14ac:dyDescent="0.3">
      <c r="A921" s="96">
        <v>40634</v>
      </c>
      <c r="B921" s="131">
        <v>1458915.4999310449</v>
      </c>
      <c r="C921" s="126">
        <v>1743722187.6099999</v>
      </c>
      <c r="D921" s="98">
        <f t="shared" si="55"/>
        <v>14.193203909399356</v>
      </c>
      <c r="E921" s="71">
        <f t="shared" ref="E921:E923" si="57">LN(C922)</f>
        <v>21.269546982661609</v>
      </c>
      <c r="G921" s="71"/>
      <c r="H921" s="125"/>
    </row>
    <row r="922" spans="1:8" x14ac:dyDescent="0.3">
      <c r="A922" s="96">
        <v>40664</v>
      </c>
      <c r="B922" s="131">
        <v>1448160.6055995657</v>
      </c>
      <c r="C922" s="126">
        <v>1726819272.95</v>
      </c>
      <c r="D922" s="98">
        <f t="shared" si="55"/>
        <v>14.185804761246446</v>
      </c>
      <c r="E922" s="71">
        <f t="shared" si="57"/>
        <v>21.304381649998593</v>
      </c>
      <c r="G922" s="71"/>
      <c r="H922" s="125"/>
    </row>
    <row r="923" spans="1:8" x14ac:dyDescent="0.3">
      <c r="A923" s="96">
        <v>40695</v>
      </c>
      <c r="B923" s="131">
        <v>1448088.235396012</v>
      </c>
      <c r="C923" s="126">
        <v>1788032428</v>
      </c>
      <c r="D923" s="98">
        <f t="shared" si="55"/>
        <v>14.185754786118244</v>
      </c>
      <c r="E923" s="71">
        <f t="shared" si="57"/>
        <v>21.297015178569161</v>
      </c>
      <c r="G923" s="71"/>
      <c r="H923" s="125"/>
    </row>
    <row r="924" spans="1:8" x14ac:dyDescent="0.3">
      <c r="A924" s="96">
        <v>40725</v>
      </c>
      <c r="B924" s="131">
        <v>1455036.218098698</v>
      </c>
      <c r="C924" s="126">
        <v>1774909333</v>
      </c>
      <c r="D924" s="98">
        <f t="shared" si="55"/>
        <v>14.190541350441979</v>
      </c>
      <c r="E924" s="71">
        <f t="shared" si="51"/>
        <v>21.297015178569161</v>
      </c>
      <c r="G924" s="71"/>
      <c r="H924" s="125"/>
    </row>
    <row r="925" spans="1:8" x14ac:dyDescent="0.3">
      <c r="A925" s="96">
        <v>40756</v>
      </c>
      <c r="B925" s="131">
        <v>1457337.7293005325</v>
      </c>
      <c r="C925" s="126">
        <v>1772350670.7</v>
      </c>
      <c r="D925" s="98">
        <f t="shared" si="55"/>
        <v>14.192121856051836</v>
      </c>
      <c r="E925" s="71">
        <f t="shared" si="51"/>
        <v>21.295572564979476</v>
      </c>
      <c r="G925" s="71"/>
      <c r="H925" s="125"/>
    </row>
    <row r="926" spans="1:8" x14ac:dyDescent="0.3">
      <c r="A926" s="96">
        <v>40787</v>
      </c>
      <c r="B926" s="131">
        <v>1460913.0408636397</v>
      </c>
      <c r="C926" s="126">
        <v>1879700750.8299999</v>
      </c>
      <c r="D926" s="98">
        <f t="shared" si="55"/>
        <v>14.194572168676451</v>
      </c>
      <c r="E926" s="71">
        <f t="shared" si="51"/>
        <v>21.354378426028145</v>
      </c>
      <c r="G926" s="71"/>
      <c r="H926" s="125"/>
    </row>
    <row r="927" spans="1:8" x14ac:dyDescent="0.3">
      <c r="A927" s="96">
        <v>40817</v>
      </c>
      <c r="B927" s="131">
        <v>1470770.4753066397</v>
      </c>
      <c r="C927" s="126">
        <v>1861876825.71</v>
      </c>
      <c r="D927" s="98">
        <f t="shared" si="55"/>
        <v>14.201296954306928</v>
      </c>
      <c r="E927" s="71">
        <f t="shared" si="51"/>
        <v>21.344850862007373</v>
      </c>
      <c r="G927" s="71"/>
      <c r="H927" s="125"/>
    </row>
    <row r="928" spans="1:8" x14ac:dyDescent="0.3">
      <c r="A928" s="96">
        <v>40848</v>
      </c>
      <c r="B928" s="131">
        <v>1486678.4518317387</v>
      </c>
      <c r="C928" s="126">
        <v>1897874449.21</v>
      </c>
      <c r="D928" s="98">
        <f t="shared" si="55"/>
        <v>14.212054962537797</v>
      </c>
      <c r="E928" s="71">
        <f t="shared" si="51"/>
        <v>21.364000385952529</v>
      </c>
      <c r="G928" s="71"/>
      <c r="H928" s="125"/>
    </row>
    <row r="929" spans="1:8" x14ac:dyDescent="0.3">
      <c r="A929" s="96">
        <v>40878</v>
      </c>
      <c r="B929" s="131">
        <v>1498895.2974929949</v>
      </c>
      <c r="C929" s="126">
        <v>2083179257.4100001</v>
      </c>
      <c r="D929" s="98">
        <f t="shared" si="55"/>
        <v>14.220238926408404</v>
      </c>
      <c r="E929" s="71">
        <f t="shared" si="51"/>
        <v>21.457161052848498</v>
      </c>
      <c r="G929" s="71"/>
      <c r="H929" s="125"/>
    </row>
    <row r="930" spans="1:8" x14ac:dyDescent="0.3">
      <c r="A930" s="96">
        <v>40909</v>
      </c>
      <c r="B930" s="131">
        <v>1509505.4321494743</v>
      </c>
      <c r="C930" s="126">
        <v>1978544477.9100001</v>
      </c>
      <c r="D930" s="98">
        <f t="shared" si="55"/>
        <v>14.227292626764141</v>
      </c>
      <c r="E930" s="71">
        <f t="shared" si="51"/>
        <v>21.405627299158752</v>
      </c>
      <c r="G930" s="71"/>
      <c r="H930" s="125"/>
    </row>
    <row r="931" spans="1:8" x14ac:dyDescent="0.3">
      <c r="A931" s="96">
        <v>40940</v>
      </c>
      <c r="B931" s="131">
        <v>1512574.1330198129</v>
      </c>
      <c r="C931" s="126">
        <v>1939485233.3099999</v>
      </c>
      <c r="D931" s="98">
        <f t="shared" si="55"/>
        <v>14.229323481252827</v>
      </c>
      <c r="E931" s="71">
        <f t="shared" si="51"/>
        <v>21.385688431157153</v>
      </c>
      <c r="G931" s="71"/>
      <c r="H931" s="125"/>
    </row>
    <row r="932" spans="1:8" x14ac:dyDescent="0.3">
      <c r="A932" s="96">
        <v>40969</v>
      </c>
      <c r="B932" s="131">
        <v>1513442.6332661351</v>
      </c>
      <c r="C932" s="126">
        <v>2027080400.26</v>
      </c>
      <c r="D932" s="98">
        <f t="shared" si="55"/>
        <v>14.229897503366548</v>
      </c>
      <c r="E932" s="71">
        <f t="shared" ref="E932:E934" si="58">LN(C933)</f>
        <v>21.413831331140127</v>
      </c>
      <c r="G932" s="71"/>
      <c r="H932" s="125"/>
    </row>
    <row r="933" spans="1:8" x14ac:dyDescent="0.3">
      <c r="A933" s="96">
        <v>41000</v>
      </c>
      <c r="B933" s="131">
        <v>1508694.8511874657</v>
      </c>
      <c r="C933" s="126">
        <v>1994843286.6400001</v>
      </c>
      <c r="D933" s="98">
        <f t="shared" si="55"/>
        <v>14.22675549807459</v>
      </c>
      <c r="E933" s="71">
        <f t="shared" si="58"/>
        <v>21.429323543724088</v>
      </c>
      <c r="G933" s="71"/>
      <c r="H933" s="125"/>
    </row>
    <row r="934" spans="1:8" x14ac:dyDescent="0.3">
      <c r="A934" s="96">
        <v>41030</v>
      </c>
      <c r="B934" s="131">
        <v>1503932.5796537718</v>
      </c>
      <c r="C934" s="126">
        <v>2025988453.76</v>
      </c>
      <c r="D934" s="98">
        <f t="shared" si="55"/>
        <v>14.223593955129282</v>
      </c>
      <c r="E934" s="71">
        <f t="shared" si="58"/>
        <v>21.467614442462789</v>
      </c>
      <c r="G934" s="71"/>
      <c r="H934" s="125"/>
    </row>
    <row r="935" spans="1:8" x14ac:dyDescent="0.3">
      <c r="A935" s="96">
        <v>41061</v>
      </c>
      <c r="B935" s="131">
        <v>1510866.0921693256</v>
      </c>
      <c r="C935" s="126">
        <v>2105069757.45</v>
      </c>
      <c r="D935" s="98">
        <f t="shared" si="55"/>
        <v>14.228193615335211</v>
      </c>
      <c r="E935" s="71">
        <f t="shared" ref="E935:E997" si="59">LN(C935)</f>
        <v>21.467614442462789</v>
      </c>
      <c r="G935" s="71"/>
      <c r="H935" s="125"/>
    </row>
    <row r="936" spans="1:8" x14ac:dyDescent="0.3">
      <c r="A936" s="96">
        <v>41091</v>
      </c>
      <c r="B936" s="131">
        <v>1519348.3964053423</v>
      </c>
      <c r="C936" s="126">
        <v>2047122830.51</v>
      </c>
      <c r="D936" s="98">
        <f t="shared" si="55"/>
        <v>14.233792114334667</v>
      </c>
      <c r="E936" s="71">
        <f t="shared" si="59"/>
        <v>21.439701146959671</v>
      </c>
      <c r="G936" s="71"/>
      <c r="H936" s="125"/>
    </row>
    <row r="937" spans="1:8" x14ac:dyDescent="0.3">
      <c r="A937" s="96">
        <v>41122</v>
      </c>
      <c r="B937" s="131">
        <v>1523908.0082476148</v>
      </c>
      <c r="C937" s="126">
        <v>2067116712.97</v>
      </c>
      <c r="D937" s="98">
        <f t="shared" si="55"/>
        <v>14.23678865136462</v>
      </c>
      <c r="E937" s="71">
        <f t="shared" si="59"/>
        <v>21.449420580962457</v>
      </c>
      <c r="G937" s="71"/>
      <c r="H937" s="125"/>
    </row>
    <row r="938" spans="1:8" x14ac:dyDescent="0.3">
      <c r="A938" s="96">
        <v>41153</v>
      </c>
      <c r="B938" s="131">
        <v>1530624.3908846145</v>
      </c>
      <c r="C938" s="126">
        <v>2077626729.02</v>
      </c>
      <c r="D938" s="98">
        <f t="shared" si="55"/>
        <v>14.24118630873642</v>
      </c>
      <c r="E938" s="71">
        <f t="shared" si="59"/>
        <v>21.454492083565057</v>
      </c>
      <c r="G938" s="71"/>
      <c r="H938" s="125"/>
    </row>
    <row r="939" spans="1:8" x14ac:dyDescent="0.3">
      <c r="A939" s="96">
        <v>41183</v>
      </c>
      <c r="B939" s="131">
        <v>1538368.4843621766</v>
      </c>
      <c r="C939" s="126">
        <v>2053413308.1199999</v>
      </c>
      <c r="D939" s="98">
        <f t="shared" si="55"/>
        <v>14.246232987062841</v>
      </c>
      <c r="E939" s="71">
        <f t="shared" si="59"/>
        <v>21.442769273824986</v>
      </c>
      <c r="G939" s="71"/>
      <c r="H939" s="125"/>
    </row>
    <row r="940" spans="1:8" x14ac:dyDescent="0.3">
      <c r="A940" s="96">
        <v>41214</v>
      </c>
      <c r="B940" s="131">
        <v>1548819.4084244159</v>
      </c>
      <c r="C940" s="126">
        <v>2136415316.5699999</v>
      </c>
      <c r="D940" s="98">
        <f t="shared" si="55"/>
        <v>14.253003526691698</v>
      </c>
      <c r="E940" s="71">
        <f t="shared" si="59"/>
        <v>21.482395175740457</v>
      </c>
      <c r="G940" s="71"/>
      <c r="H940" s="125"/>
    </row>
    <row r="941" spans="1:8" x14ac:dyDescent="0.3">
      <c r="A941" s="96">
        <v>41244</v>
      </c>
      <c r="B941" s="131">
        <v>1552380.2305324986</v>
      </c>
      <c r="C941" s="126">
        <v>2280049186.29</v>
      </c>
      <c r="D941" s="98">
        <f t="shared" si="55"/>
        <v>14.255299943619002</v>
      </c>
      <c r="E941" s="71">
        <f t="shared" si="59"/>
        <v>21.547462852614277</v>
      </c>
      <c r="G941" s="71"/>
      <c r="H941" s="125"/>
    </row>
    <row r="942" spans="1:8" x14ac:dyDescent="0.3">
      <c r="A942" s="96">
        <v>41275</v>
      </c>
      <c r="B942" s="131">
        <v>1558633.4130381267</v>
      </c>
      <c r="C942" s="126">
        <v>2174874345</v>
      </c>
      <c r="D942" s="98">
        <f t="shared" si="55"/>
        <v>14.259319978015093</v>
      </c>
      <c r="E942" s="71">
        <f t="shared" si="59"/>
        <v>21.500236727404374</v>
      </c>
      <c r="G942" s="71"/>
      <c r="H942" s="125"/>
    </row>
    <row r="943" spans="1:8" x14ac:dyDescent="0.3">
      <c r="A943" s="96">
        <v>41306</v>
      </c>
      <c r="B943" s="131">
        <v>1566305.1363121348</v>
      </c>
      <c r="C943" s="126">
        <v>2155719884.0999999</v>
      </c>
      <c r="D943" s="98">
        <f t="shared" si="55"/>
        <v>14.264229987325971</v>
      </c>
      <c r="E943" s="71">
        <f t="shared" ref="E943:E945" si="60">LN(C944)</f>
        <v>21.500830917176643</v>
      </c>
      <c r="G943" s="71"/>
      <c r="H943" s="125"/>
    </row>
    <row r="944" spans="1:8" x14ac:dyDescent="0.3">
      <c r="A944" s="96">
        <v>41334</v>
      </c>
      <c r="B944" s="131">
        <v>1577798.2414020689</v>
      </c>
      <c r="C944" s="126">
        <v>2176167017.0999999</v>
      </c>
      <c r="D944" s="98">
        <f t="shared" si="55"/>
        <v>14.271540915053881</v>
      </c>
      <c r="E944" s="71">
        <f t="shared" si="60"/>
        <v>21.485779463825541</v>
      </c>
      <c r="G944" s="71"/>
      <c r="H944" s="125"/>
    </row>
    <row r="945" spans="1:8" x14ac:dyDescent="0.3">
      <c r="A945" s="96">
        <v>41365</v>
      </c>
      <c r="B945" s="131">
        <v>1578840.4416976557</v>
      </c>
      <c r="C945" s="126">
        <v>2143657809.9000001</v>
      </c>
      <c r="D945" s="98">
        <f t="shared" si="55"/>
        <v>14.272201237908718</v>
      </c>
      <c r="E945" s="71">
        <f t="shared" si="60"/>
        <v>21.499342641761718</v>
      </c>
      <c r="G945" s="71"/>
      <c r="H945" s="125"/>
    </row>
    <row r="946" spans="1:8" x14ac:dyDescent="0.3">
      <c r="A946" s="96">
        <v>41395</v>
      </c>
      <c r="B946" s="131">
        <v>1573586.029658325</v>
      </c>
      <c r="C946" s="126">
        <v>2172930690.0999999</v>
      </c>
      <c r="D946" s="98">
        <f t="shared" si="55"/>
        <v>14.268867668067861</v>
      </c>
      <c r="E946" s="71">
        <f t="shared" si="59"/>
        <v>21.499342641761718</v>
      </c>
      <c r="G946" s="71"/>
      <c r="H946" s="125"/>
    </row>
    <row r="947" spans="1:8" x14ac:dyDescent="0.3">
      <c r="A947" s="96">
        <v>41426</v>
      </c>
      <c r="B947" s="131">
        <v>1572630.6890213168</v>
      </c>
      <c r="C947" s="126">
        <v>2213420100.3000002</v>
      </c>
      <c r="D947" s="98">
        <f t="shared" si="55"/>
        <v>14.268260373178924</v>
      </c>
      <c r="E947" s="71">
        <f t="shared" si="59"/>
        <v>21.517804712941039</v>
      </c>
      <c r="G947" s="71"/>
      <c r="H947" s="125"/>
    </row>
    <row r="948" spans="1:8" x14ac:dyDescent="0.3">
      <c r="A948" s="96">
        <v>41456</v>
      </c>
      <c r="B948" s="131">
        <v>1572109.5888735235</v>
      </c>
      <c r="C948" s="126">
        <v>2209326282.9000001</v>
      </c>
      <c r="D948" s="98">
        <f t="shared" si="55"/>
        <v>14.267928962565319</v>
      </c>
      <c r="E948" s="71">
        <f t="shared" si="59"/>
        <v>21.515953456633543</v>
      </c>
      <c r="G948" s="71"/>
      <c r="H948" s="125"/>
    </row>
    <row r="949" spans="1:8" x14ac:dyDescent="0.3">
      <c r="A949" s="96">
        <v>41487</v>
      </c>
      <c r="B949" s="131">
        <v>1576582.3410572179</v>
      </c>
      <c r="C949" s="126">
        <v>2241597157.0300002</v>
      </c>
      <c r="D949" s="98">
        <f t="shared" si="55"/>
        <v>14.270769986896491</v>
      </c>
      <c r="E949" s="71">
        <f t="shared" si="59"/>
        <v>21.530454465269088</v>
      </c>
      <c r="G949" s="71"/>
      <c r="H949" s="125"/>
    </row>
    <row r="950" spans="1:8" x14ac:dyDescent="0.3">
      <c r="A950" s="96">
        <v>41518</v>
      </c>
      <c r="B950" s="131">
        <v>1582517.0831064743</v>
      </c>
      <c r="C950" s="126">
        <v>2248038512.4000001</v>
      </c>
      <c r="D950" s="98">
        <f t="shared" si="55"/>
        <v>14.274527227954193</v>
      </c>
      <c r="E950" s="71">
        <f t="shared" si="59"/>
        <v>21.533323900681641</v>
      </c>
      <c r="G950" s="71"/>
      <c r="H950" s="125"/>
    </row>
    <row r="951" spans="1:8" x14ac:dyDescent="0.3">
      <c r="A951" s="96">
        <v>41548</v>
      </c>
      <c r="B951" s="131">
        <v>1590044.0467054825</v>
      </c>
      <c r="C951" s="126">
        <v>2216169047.8000002</v>
      </c>
      <c r="D951" s="98">
        <f t="shared" si="55"/>
        <v>14.279272276143203</v>
      </c>
      <c r="E951" s="71">
        <f t="shared" si="59"/>
        <v>21.519045888030192</v>
      </c>
      <c r="G951" s="71"/>
      <c r="H951" s="125"/>
    </row>
    <row r="952" spans="1:8" x14ac:dyDescent="0.3">
      <c r="A952" s="96">
        <v>41579</v>
      </c>
      <c r="B952" s="131">
        <v>1604866.3931057057</v>
      </c>
      <c r="C952" s="126">
        <v>2347288823</v>
      </c>
      <c r="D952" s="98">
        <f t="shared" si="55"/>
        <v>14.288551066910365</v>
      </c>
      <c r="E952" s="71">
        <f t="shared" si="59"/>
        <v>21.576526806746745</v>
      </c>
      <c r="G952" s="71"/>
      <c r="H952" s="125"/>
    </row>
    <row r="953" spans="1:8" x14ac:dyDescent="0.3">
      <c r="A953" s="96">
        <v>41609</v>
      </c>
      <c r="B953" s="131">
        <v>1614072.4571809371</v>
      </c>
      <c r="C953" s="126">
        <v>2513757830.5999999</v>
      </c>
      <c r="D953" s="98">
        <f t="shared" si="55"/>
        <v>14.294271019729367</v>
      </c>
      <c r="E953" s="71">
        <f t="shared" si="59"/>
        <v>21.645044614153196</v>
      </c>
      <c r="G953" s="71"/>
      <c r="H953" s="125"/>
    </row>
    <row r="954" spans="1:8" x14ac:dyDescent="0.3">
      <c r="A954" s="96">
        <v>41640</v>
      </c>
      <c r="B954" s="131">
        <v>1628503.9929212343</v>
      </c>
      <c r="C954" s="126">
        <v>2455957089.8000002</v>
      </c>
      <c r="D954" s="98">
        <f t="shared" si="55"/>
        <v>14.303172355596699</v>
      </c>
      <c r="E954" s="71">
        <f t="shared" ref="E954:E956" si="61">LN(C955)</f>
        <v>21.615397289154902</v>
      </c>
      <c r="G954" s="71"/>
      <c r="H954" s="125"/>
    </row>
    <row r="955" spans="1:8" x14ac:dyDescent="0.3">
      <c r="A955" s="96">
        <v>41671</v>
      </c>
      <c r="B955" s="131">
        <v>1632629.3450064</v>
      </c>
      <c r="C955" s="126">
        <v>2440325549.1999998</v>
      </c>
      <c r="D955" s="98">
        <f t="shared" si="55"/>
        <v>14.305702368238443</v>
      </c>
      <c r="E955" s="71">
        <f t="shared" si="61"/>
        <v>21.618523101823886</v>
      </c>
      <c r="G955" s="71"/>
      <c r="H955" s="125"/>
    </row>
    <row r="956" spans="1:8" x14ac:dyDescent="0.3">
      <c r="A956" s="96">
        <v>41699</v>
      </c>
      <c r="B956" s="131">
        <v>1637102.0971900942</v>
      </c>
      <c r="C956" s="126">
        <v>2447965484</v>
      </c>
      <c r="D956" s="98">
        <f t="shared" si="55"/>
        <v>14.308438222881314</v>
      </c>
      <c r="E956" s="71">
        <f t="shared" si="61"/>
        <v>21.625086067544736</v>
      </c>
      <c r="G956" s="71"/>
      <c r="H956" s="125"/>
    </row>
    <row r="957" spans="1:8" x14ac:dyDescent="0.3">
      <c r="A957" s="96">
        <v>41730</v>
      </c>
      <c r="B957" s="131">
        <v>1634047.8857747803</v>
      </c>
      <c r="C957" s="126">
        <v>2464084233.0999999</v>
      </c>
      <c r="D957" s="98">
        <f t="shared" si="55"/>
        <v>14.306570859832396</v>
      </c>
      <c r="E957" s="71">
        <f t="shared" si="59"/>
        <v>21.625086067544736</v>
      </c>
      <c r="G957" s="71"/>
      <c r="H957" s="125"/>
    </row>
    <row r="958" spans="1:8" x14ac:dyDescent="0.3">
      <c r="A958" s="96">
        <v>41760</v>
      </c>
      <c r="B958" s="131">
        <v>1628822.4333776066</v>
      </c>
      <c r="C958" s="126">
        <v>2492184714.5</v>
      </c>
      <c r="D958" s="98">
        <f t="shared" si="55"/>
        <v>14.303367878191436</v>
      </c>
      <c r="E958" s="71">
        <f t="shared" si="59"/>
        <v>21.636425558118223</v>
      </c>
      <c r="G958" s="71"/>
      <c r="H958" s="125"/>
    </row>
    <row r="959" spans="1:8" x14ac:dyDescent="0.3">
      <c r="A959" s="96">
        <v>41791</v>
      </c>
      <c r="B959" s="131">
        <v>1631645.0447272349</v>
      </c>
      <c r="C959" s="126">
        <v>2507745996.3000002</v>
      </c>
      <c r="D959" s="98">
        <f t="shared" si="55"/>
        <v>14.305099293746855</v>
      </c>
      <c r="E959" s="71">
        <f t="shared" si="59"/>
        <v>21.64265017719584</v>
      </c>
      <c r="G959" s="71"/>
      <c r="H959" s="125"/>
    </row>
    <row r="960" spans="1:8" x14ac:dyDescent="0.3">
      <c r="A960" s="96">
        <v>41821</v>
      </c>
      <c r="B960" s="131">
        <v>1636132.2863659537</v>
      </c>
      <c r="C960" s="126">
        <v>2533776175.5</v>
      </c>
      <c r="D960" s="98">
        <f t="shared" si="55"/>
        <v>14.307845652512757</v>
      </c>
      <c r="E960" s="71">
        <f t="shared" si="59"/>
        <v>21.652976586412198</v>
      </c>
      <c r="G960" s="71"/>
      <c r="H960" s="125"/>
    </row>
    <row r="961" spans="1:8" x14ac:dyDescent="0.3">
      <c r="A961" s="96">
        <v>41852</v>
      </c>
      <c r="B961" s="131">
        <v>1642009.1091308962</v>
      </c>
      <c r="C961" s="126">
        <v>2547499159.8000002</v>
      </c>
      <c r="D961" s="98">
        <f t="shared" si="55"/>
        <v>14.311431116561886</v>
      </c>
      <c r="E961" s="71">
        <f t="shared" si="59"/>
        <v>21.658377993247559</v>
      </c>
      <c r="G961" s="71"/>
      <c r="H961" s="125"/>
    </row>
    <row r="962" spans="1:8" x14ac:dyDescent="0.3">
      <c r="A962" s="96">
        <v>41883</v>
      </c>
      <c r="B962" s="131">
        <v>1649261.0621028217</v>
      </c>
      <c r="C962" s="126">
        <v>2558914396.1999998</v>
      </c>
      <c r="D962" s="98">
        <f t="shared" si="55"/>
        <v>14.31583790441616</v>
      </c>
      <c r="E962" s="71">
        <f t="shared" si="59"/>
        <v>21.662848941512948</v>
      </c>
      <c r="G962" s="71"/>
      <c r="H962" s="125"/>
    </row>
    <row r="963" spans="1:8" x14ac:dyDescent="0.3">
      <c r="A963" s="96">
        <v>41913</v>
      </c>
      <c r="B963" s="131">
        <v>1658380.2857873668</v>
      </c>
      <c r="C963" s="126">
        <v>2620829111.1999998</v>
      </c>
      <c r="D963" s="98">
        <f t="shared" si="55"/>
        <v>14.321351952543521</v>
      </c>
      <c r="E963" s="71">
        <f t="shared" si="59"/>
        <v>21.686756559314691</v>
      </c>
      <c r="G963" s="71"/>
      <c r="H963" s="125"/>
    </row>
    <row r="964" spans="1:8" x14ac:dyDescent="0.3">
      <c r="A964" s="96">
        <v>41944</v>
      </c>
      <c r="B964" s="131">
        <v>1671755.1317770528</v>
      </c>
      <c r="C964" s="126">
        <v>2713994090.4000001</v>
      </c>
      <c r="D964" s="98">
        <f t="shared" si="55"/>
        <v>14.329384609615149</v>
      </c>
      <c r="E964" s="71">
        <f t="shared" si="59"/>
        <v>21.72168722090646</v>
      </c>
      <c r="G964" s="71"/>
      <c r="H964" s="125"/>
    </row>
    <row r="965" spans="1:8" x14ac:dyDescent="0.3">
      <c r="A965" s="96">
        <v>41974</v>
      </c>
      <c r="B965" s="131">
        <v>1679947.9551988542</v>
      </c>
      <c r="C965" s="126">
        <v>2879196438</v>
      </c>
      <c r="D965" s="98">
        <f t="shared" si="55"/>
        <v>14.33427337185128</v>
      </c>
      <c r="E965" s="71">
        <f t="shared" ref="E965:E967" si="62">LN(C966)</f>
        <v>21.784454920258362</v>
      </c>
      <c r="G965" s="71"/>
      <c r="H965" s="125"/>
    </row>
    <row r="966" spans="1:8" x14ac:dyDescent="0.3">
      <c r="A966" s="96">
        <v>42005</v>
      </c>
      <c r="B966" s="131">
        <v>1678428.084584763</v>
      </c>
      <c r="C966" s="126">
        <v>2889805166.1999998</v>
      </c>
      <c r="D966" s="98">
        <f t="shared" si="55"/>
        <v>14.333368249435059</v>
      </c>
      <c r="E966" s="71">
        <f t="shared" si="62"/>
        <v>21.778076419701975</v>
      </c>
      <c r="G966" s="71"/>
      <c r="H966" s="125"/>
    </row>
    <row r="967" spans="1:8" x14ac:dyDescent="0.3">
      <c r="A967" s="96">
        <v>42036</v>
      </c>
      <c r="B967" s="131">
        <v>1681612.5662200528</v>
      </c>
      <c r="C967" s="126">
        <v>2871431203.8000002</v>
      </c>
      <c r="D967" s="98">
        <f t="shared" ref="D967:D1001" si="63">LN(B967)</f>
        <v>14.335263751852862</v>
      </c>
      <c r="E967" s="71">
        <f t="shared" si="62"/>
        <v>21.783314905849082</v>
      </c>
      <c r="G967" s="71"/>
      <c r="H967" s="125"/>
    </row>
    <row r="968" spans="1:8" x14ac:dyDescent="0.3">
      <c r="A968" s="96">
        <v>42064</v>
      </c>
      <c r="B968" s="131">
        <v>1688459.2190770279</v>
      </c>
      <c r="C968" s="126">
        <v>2886512623.8000002</v>
      </c>
      <c r="D968" s="98">
        <f t="shared" si="63"/>
        <v>14.33932696635561</v>
      </c>
      <c r="E968" s="71">
        <f t="shared" si="59"/>
        <v>21.783314905849082</v>
      </c>
      <c r="G968" s="71"/>
      <c r="H968" s="125"/>
    </row>
    <row r="969" spans="1:8" x14ac:dyDescent="0.3">
      <c r="A969" s="96">
        <v>42095</v>
      </c>
      <c r="B969" s="131">
        <v>1684087.7774711519</v>
      </c>
      <c r="C969" s="126">
        <v>2925343192.3000002</v>
      </c>
      <c r="D969" s="98">
        <f t="shared" si="63"/>
        <v>14.336734596815026</v>
      </c>
      <c r="E969" s="71">
        <f t="shared" si="59"/>
        <v>21.796677641448376</v>
      </c>
      <c r="G969" s="71"/>
      <c r="H969" s="125"/>
    </row>
    <row r="970" spans="1:8" x14ac:dyDescent="0.3">
      <c r="A970" s="96">
        <v>42125</v>
      </c>
      <c r="B970" s="131">
        <v>1675677.8434386889</v>
      </c>
      <c r="C970" s="126">
        <v>2943623233.9000001</v>
      </c>
      <c r="D970" s="98">
        <f t="shared" si="63"/>
        <v>14.331728324029328</v>
      </c>
      <c r="E970" s="71">
        <f t="shared" si="59"/>
        <v>21.802907052007718</v>
      </c>
      <c r="G970" s="71"/>
      <c r="H970" s="125"/>
    </row>
    <row r="971" spans="1:8" x14ac:dyDescent="0.3">
      <c r="A971" s="96">
        <v>42156</v>
      </c>
      <c r="B971" s="131">
        <v>1678485.9846011845</v>
      </c>
      <c r="C971" s="126">
        <v>2969831250.6999998</v>
      </c>
      <c r="D971" s="98">
        <f t="shared" si="63"/>
        <v>14.333402745412753</v>
      </c>
      <c r="E971" s="71">
        <f t="shared" si="59"/>
        <v>21.811770970200691</v>
      </c>
      <c r="G971" s="71"/>
      <c r="H971" s="125"/>
    </row>
    <row r="972" spans="1:8" x14ac:dyDescent="0.3">
      <c r="A972" s="96">
        <v>42186</v>
      </c>
      <c r="B972" s="131">
        <v>1680946.7256651514</v>
      </c>
      <c r="C972" s="126">
        <v>3025464998.1999998</v>
      </c>
      <c r="D972" s="98">
        <f t="shared" si="63"/>
        <v>14.334867719839263</v>
      </c>
      <c r="E972" s="71">
        <f t="shared" si="59"/>
        <v>21.830330635028975</v>
      </c>
      <c r="G972" s="71"/>
      <c r="H972" s="125"/>
    </row>
    <row r="973" spans="1:8" x14ac:dyDescent="0.3">
      <c r="A973" s="96">
        <v>42217</v>
      </c>
      <c r="B973" s="131">
        <v>1684493.0775861021</v>
      </c>
      <c r="C973" s="126">
        <v>3055324413.4000001</v>
      </c>
      <c r="D973" s="98">
        <f t="shared" si="63"/>
        <v>14.336975232343365</v>
      </c>
      <c r="E973" s="71">
        <f t="shared" si="59"/>
        <v>21.840151614897739</v>
      </c>
      <c r="G973" s="71"/>
      <c r="H973" s="125"/>
    </row>
    <row r="974" spans="1:8" x14ac:dyDescent="0.3">
      <c r="A974" s="96">
        <v>42248</v>
      </c>
      <c r="B974" s="131">
        <v>1690804.1601081516</v>
      </c>
      <c r="C974" s="126">
        <v>3059173658.9000001</v>
      </c>
      <c r="D974" s="98">
        <f t="shared" si="63"/>
        <v>14.340714808109498</v>
      </c>
      <c r="E974" s="71">
        <f t="shared" si="59"/>
        <v>21.841410670330571</v>
      </c>
      <c r="G974" s="71"/>
      <c r="H974" s="125"/>
    </row>
    <row r="975" spans="1:8" x14ac:dyDescent="0.3">
      <c r="A975" s="96">
        <v>42278</v>
      </c>
      <c r="B975" s="131">
        <v>1699503.6134906141</v>
      </c>
      <c r="C975" s="126">
        <v>3106094329.6999998</v>
      </c>
      <c r="D975" s="98">
        <f t="shared" si="63"/>
        <v>14.345846774324118</v>
      </c>
      <c r="E975" s="71">
        <f t="shared" si="59"/>
        <v>21.856631931366284</v>
      </c>
      <c r="G975" s="71"/>
      <c r="H975" s="125"/>
    </row>
    <row r="976" spans="1:8" x14ac:dyDescent="0.3">
      <c r="A976" s="96">
        <v>42309</v>
      </c>
      <c r="B976" s="131">
        <v>1708782.0477693994</v>
      </c>
      <c r="C976" s="126">
        <v>3132703338.6999998</v>
      </c>
      <c r="D976" s="98">
        <f t="shared" si="63"/>
        <v>14.3512914219399</v>
      </c>
      <c r="E976" s="71">
        <f t="shared" ref="E976:E978" si="64">LN(C977)</f>
        <v>21.932815674163376</v>
      </c>
      <c r="G976" s="71"/>
      <c r="H976" s="125"/>
    </row>
    <row r="977" spans="1:8" x14ac:dyDescent="0.3">
      <c r="A977" s="96">
        <v>42339</v>
      </c>
      <c r="B977" s="131">
        <v>1715744.5006592174</v>
      </c>
      <c r="C977" s="126">
        <v>3351975378.3000002</v>
      </c>
      <c r="D977" s="98">
        <f t="shared" si="63"/>
        <v>14.355357655554739</v>
      </c>
      <c r="E977" s="71">
        <f t="shared" si="64"/>
        <v>21.917027572289847</v>
      </c>
      <c r="G977" s="71"/>
      <c r="H977" s="125"/>
    </row>
    <row r="978" spans="1:8" x14ac:dyDescent="0.3">
      <c r="A978" s="96">
        <v>42370</v>
      </c>
      <c r="B978" s="131">
        <v>1722287.1639790605</v>
      </c>
      <c r="C978" s="126">
        <v>3299469623.3000002</v>
      </c>
      <c r="D978" s="98">
        <f t="shared" si="63"/>
        <v>14.359163711959196</v>
      </c>
      <c r="E978" s="71">
        <f t="shared" si="64"/>
        <v>21.909761652062887</v>
      </c>
      <c r="G978" s="71"/>
      <c r="H978" s="125"/>
    </row>
    <row r="979" spans="1:8" x14ac:dyDescent="0.3">
      <c r="A979" s="96">
        <v>42401</v>
      </c>
      <c r="B979" s="131">
        <v>1729828.6170330935</v>
      </c>
      <c r="C979" s="126">
        <v>3275582825.0999999</v>
      </c>
      <c r="D979" s="98">
        <f t="shared" si="63"/>
        <v>14.363532896267881</v>
      </c>
      <c r="E979" s="71">
        <f t="shared" si="59"/>
        <v>21.909761652062887</v>
      </c>
      <c r="G979" s="71"/>
      <c r="H979" s="125"/>
    </row>
    <row r="980" spans="1:8" x14ac:dyDescent="0.3">
      <c r="A980" s="96">
        <v>42430</v>
      </c>
      <c r="B980" s="131">
        <v>1732376.2177556385</v>
      </c>
      <c r="C980" s="126">
        <v>3304651851.1999998</v>
      </c>
      <c r="D980" s="98">
        <f t="shared" si="63"/>
        <v>14.365004560310831</v>
      </c>
      <c r="E980" s="71">
        <f t="shared" si="59"/>
        <v>21.918596964671153</v>
      </c>
      <c r="G980" s="71"/>
      <c r="H980" s="125"/>
    </row>
    <row r="981" spans="1:8" x14ac:dyDescent="0.3">
      <c r="A981" s="96">
        <v>42461</v>
      </c>
      <c r="B981" s="131">
        <v>1726890.205650622</v>
      </c>
      <c r="C981" s="126">
        <v>3321778280.5999999</v>
      </c>
      <c r="D981" s="98">
        <f t="shared" si="63"/>
        <v>14.36183277992</v>
      </c>
      <c r="E981" s="71">
        <f t="shared" si="59"/>
        <v>21.923766103164784</v>
      </c>
      <c r="G981" s="71"/>
      <c r="H981" s="125"/>
    </row>
    <row r="982" spans="1:8" x14ac:dyDescent="0.3">
      <c r="A982" s="96">
        <v>42491</v>
      </c>
      <c r="B982" s="131">
        <v>1719189.5420023494</v>
      </c>
      <c r="C982" s="126">
        <v>3385393787.3000002</v>
      </c>
      <c r="D982" s="98">
        <f t="shared" si="63"/>
        <v>14.357363541231413</v>
      </c>
      <c r="E982" s="71">
        <f t="shared" si="59"/>
        <v>21.942736069572554</v>
      </c>
      <c r="G982" s="71"/>
      <c r="H982" s="125"/>
    </row>
    <row r="983" spans="1:8" x14ac:dyDescent="0.3">
      <c r="A983" s="96">
        <v>42522</v>
      </c>
      <c r="B983" s="131">
        <v>1721085.7530892335</v>
      </c>
      <c r="C983" s="126">
        <v>3443980512.5999999</v>
      </c>
      <c r="D983" s="98">
        <f t="shared" si="63"/>
        <v>14.358465901430094</v>
      </c>
      <c r="E983" s="71">
        <f t="shared" si="59"/>
        <v>21.959893765133518</v>
      </c>
      <c r="G983" s="71"/>
      <c r="H983" s="125"/>
    </row>
    <row r="984" spans="1:8" x14ac:dyDescent="0.3">
      <c r="A984" s="96">
        <v>42552</v>
      </c>
      <c r="B984" s="131">
        <v>1725572.9754600602</v>
      </c>
      <c r="C984" s="126">
        <v>3459821367</v>
      </c>
      <c r="D984" s="98">
        <f t="shared" si="63"/>
        <v>14.361069712981772</v>
      </c>
      <c r="E984" s="71">
        <f t="shared" si="59"/>
        <v>21.964482796648589</v>
      </c>
      <c r="G984" s="71"/>
      <c r="H984" s="125"/>
    </row>
    <row r="985" spans="1:8" x14ac:dyDescent="0.3">
      <c r="A985" s="96">
        <v>42583</v>
      </c>
      <c r="B985" s="131">
        <v>1730436.5575715723</v>
      </c>
      <c r="C985" s="126">
        <v>3473612509.5</v>
      </c>
      <c r="D985" s="98">
        <f t="shared" si="63"/>
        <v>14.363884280057306</v>
      </c>
      <c r="E985" s="71">
        <f t="shared" si="59"/>
        <v>21.968460958388818</v>
      </c>
      <c r="G985" s="71"/>
      <c r="H985" s="125"/>
    </row>
    <row r="986" spans="1:8" x14ac:dyDescent="0.3">
      <c r="A986" s="96">
        <v>42614</v>
      </c>
      <c r="B986" s="131">
        <v>1741003.2816666549</v>
      </c>
      <c r="C986" s="126">
        <v>3491964684.5</v>
      </c>
      <c r="D986" s="98">
        <f t="shared" si="63"/>
        <v>14.369972103680574</v>
      </c>
      <c r="E986" s="71">
        <f t="shared" si="59"/>
        <v>21.97373036161375</v>
      </c>
      <c r="G986" s="71"/>
      <c r="H986" s="125"/>
    </row>
    <row r="987" spans="1:8" x14ac:dyDescent="0.3">
      <c r="A987" s="96">
        <v>42644</v>
      </c>
      <c r="B987" s="131">
        <v>1751569.9864938452</v>
      </c>
      <c r="C987" s="126">
        <v>3517339725.4000001</v>
      </c>
      <c r="D987" s="98">
        <f t="shared" si="63"/>
        <v>14.376023078853834</v>
      </c>
      <c r="E987" s="71">
        <f t="shared" ref="E987:E989" si="65">LN(C988)</f>
        <v>22.019187636875149</v>
      </c>
      <c r="G987" s="71"/>
      <c r="H987" s="125"/>
    </row>
    <row r="988" spans="1:8" x14ac:dyDescent="0.3">
      <c r="A988" s="96">
        <v>42675</v>
      </c>
      <c r="B988" s="131">
        <v>1765263.2922077954</v>
      </c>
      <c r="C988" s="126">
        <v>3654363013.5999999</v>
      </c>
      <c r="D988" s="98">
        <f t="shared" si="63"/>
        <v>14.383810411279599</v>
      </c>
      <c r="E988" s="71">
        <f t="shared" si="65"/>
        <v>22.077160241277337</v>
      </c>
      <c r="G988" s="71"/>
      <c r="H988" s="125"/>
    </row>
    <row r="989" spans="1:8" x14ac:dyDescent="0.3">
      <c r="A989" s="96">
        <v>42705</v>
      </c>
      <c r="B989" s="131">
        <v>1773398.2156131756</v>
      </c>
      <c r="C989" s="126">
        <v>3872477195</v>
      </c>
      <c r="D989" s="98">
        <f t="shared" si="63"/>
        <v>14.388408159732192</v>
      </c>
      <c r="E989" s="71">
        <f t="shared" si="65"/>
        <v>22.062439800167802</v>
      </c>
      <c r="G989" s="71"/>
      <c r="H989" s="125"/>
    </row>
    <row r="990" spans="1:8" x14ac:dyDescent="0.3">
      <c r="A990" s="96">
        <v>42736</v>
      </c>
      <c r="B990" s="131">
        <v>1803549.5191063907</v>
      </c>
      <c r="C990" s="126">
        <v>3815890137.5500002</v>
      </c>
      <c r="D990" s="98">
        <f t="shared" si="63"/>
        <v>14.405267236174399</v>
      </c>
      <c r="E990" s="71">
        <f t="shared" si="59"/>
        <v>22.062439800167802</v>
      </c>
      <c r="G990" s="71"/>
      <c r="H990" s="125"/>
    </row>
    <row r="991" spans="1:8" x14ac:dyDescent="0.3">
      <c r="A991" s="96">
        <v>42767</v>
      </c>
      <c r="B991" s="131">
        <v>1813971.4835264734</v>
      </c>
      <c r="C991" s="126">
        <v>3802277984.0799999</v>
      </c>
      <c r="D991" s="98">
        <f t="shared" si="63"/>
        <v>14.411029189316716</v>
      </c>
      <c r="E991" s="71">
        <f t="shared" si="59"/>
        <v>22.058866193563428</v>
      </c>
      <c r="G991" s="71"/>
      <c r="H991" s="125"/>
    </row>
    <row r="992" spans="1:8" x14ac:dyDescent="0.3">
      <c r="A992" s="96">
        <v>42795</v>
      </c>
      <c r="B992" s="131">
        <v>1825102.7183307461</v>
      </c>
      <c r="C992" s="126">
        <v>3787107002.8800001</v>
      </c>
      <c r="D992" s="98">
        <f t="shared" si="63"/>
        <v>14.41714682743169</v>
      </c>
      <c r="E992" s="71">
        <f t="shared" si="59"/>
        <v>22.054868240782447</v>
      </c>
      <c r="G992" s="71"/>
      <c r="H992" s="125"/>
    </row>
    <row r="993" spans="1:8" x14ac:dyDescent="0.3">
      <c r="A993" s="96">
        <v>42826</v>
      </c>
      <c r="B993" s="131">
        <v>1827346.3487840516</v>
      </c>
      <c r="C993" s="126">
        <v>3815838143.5999999</v>
      </c>
      <c r="D993" s="98">
        <f t="shared" si="63"/>
        <v>14.41837538979863</v>
      </c>
      <c r="E993" s="71">
        <f t="shared" si="59"/>
        <v>22.062426174433739</v>
      </c>
      <c r="G993" s="71"/>
      <c r="H993" s="125"/>
    </row>
    <row r="994" spans="1:8" x14ac:dyDescent="0.3">
      <c r="A994" s="96">
        <v>42856</v>
      </c>
      <c r="B994" s="131">
        <v>1825160.6183471675</v>
      </c>
      <c r="C994" s="126">
        <v>3743549475</v>
      </c>
      <c r="D994" s="98">
        <f t="shared" si="63"/>
        <v>14.417178551179314</v>
      </c>
      <c r="E994" s="71">
        <f t="shared" si="59"/>
        <v>22.043300055789164</v>
      </c>
      <c r="G994" s="71"/>
      <c r="H994" s="125"/>
    </row>
    <row r="995" spans="1:8" x14ac:dyDescent="0.3">
      <c r="A995" s="96">
        <v>42887</v>
      </c>
      <c r="B995" s="131">
        <v>1829749.1898315968</v>
      </c>
      <c r="C995" s="126">
        <v>3809204926.9000001</v>
      </c>
      <c r="D995" s="98">
        <f t="shared" si="63"/>
        <v>14.419689460687913</v>
      </c>
      <c r="E995" s="71">
        <f t="shared" si="59"/>
        <v>22.06068632370452</v>
      </c>
      <c r="G995" s="71"/>
      <c r="H995" s="125"/>
    </row>
    <row r="996" spans="1:8" x14ac:dyDescent="0.3">
      <c r="A996" s="96">
        <v>42917</v>
      </c>
      <c r="B996" s="131">
        <v>1836668.2128921258</v>
      </c>
      <c r="C996" s="126">
        <v>3825966974.8000002</v>
      </c>
      <c r="D996" s="98">
        <f t="shared" si="63"/>
        <v>14.423463734325674</v>
      </c>
      <c r="E996" s="71">
        <f t="shared" si="59"/>
        <v>22.065077076144679</v>
      </c>
      <c r="G996" s="71"/>
      <c r="H996" s="125"/>
    </row>
    <row r="997" spans="1:8" x14ac:dyDescent="0.3">
      <c r="A997" s="96">
        <v>42948</v>
      </c>
      <c r="B997" s="131">
        <v>1845744.0067473818</v>
      </c>
      <c r="C997" s="126">
        <v>3780958811.4000001</v>
      </c>
      <c r="D997" s="98">
        <f t="shared" si="63"/>
        <v>14.428393009860679</v>
      </c>
      <c r="E997" s="71">
        <f t="shared" si="59"/>
        <v>22.053243468222743</v>
      </c>
      <c r="G997" s="71"/>
      <c r="H997" s="125"/>
    </row>
    <row r="998" spans="1:8" x14ac:dyDescent="0.3">
      <c r="A998" s="96">
        <v>42979</v>
      </c>
      <c r="B998" s="131">
        <v>1851519.4996666133</v>
      </c>
      <c r="C998" s="126">
        <v>3863184407.0799999</v>
      </c>
      <c r="D998" s="98">
        <f t="shared" si="63"/>
        <v>14.431517211101362</v>
      </c>
      <c r="E998" s="71">
        <f t="shared" ref="E998:E1000" si="66">LN(C999)</f>
        <v>22.084860986135091</v>
      </c>
      <c r="G998" s="71"/>
      <c r="H998" s="125"/>
    </row>
    <row r="999" spans="1:8" x14ac:dyDescent="0.3">
      <c r="A999" s="96">
        <v>43009</v>
      </c>
      <c r="B999" s="131">
        <v>1863171.8346186795</v>
      </c>
      <c r="C999" s="126">
        <v>3902413270.9499998</v>
      </c>
      <c r="D999" s="98">
        <f t="shared" si="63"/>
        <v>14.437790880767057</v>
      </c>
      <c r="E999" s="71">
        <f t="shared" si="66"/>
        <v>22.109257181588944</v>
      </c>
      <c r="G999" s="71"/>
      <c r="H999" s="125"/>
    </row>
    <row r="1000" spans="1:8" x14ac:dyDescent="0.3">
      <c r="A1000" s="96">
        <v>43040</v>
      </c>
      <c r="B1000" s="131">
        <v>1882380.0928119107</v>
      </c>
      <c r="C1000" s="126">
        <v>3998788117.71</v>
      </c>
      <c r="D1000" s="98">
        <f t="shared" si="63"/>
        <v>14.448047540910082</v>
      </c>
      <c r="E1000" s="71">
        <f t="shared" si="66"/>
        <v>22.17421553262545</v>
      </c>
      <c r="G1000" s="71"/>
      <c r="H1000" s="125"/>
    </row>
    <row r="1001" spans="1:8" x14ac:dyDescent="0.3">
      <c r="A1001" s="96">
        <v>43070</v>
      </c>
      <c r="B1001" s="131">
        <v>1893511.3276161831</v>
      </c>
      <c r="C1001" s="126">
        <v>4267165099.71</v>
      </c>
      <c r="D1001" s="98">
        <f t="shared" si="63"/>
        <v>14.453943508675346</v>
      </c>
      <c r="E1001" s="71">
        <f>LN(C1001)</f>
        <v>22.17421553262545</v>
      </c>
      <c r="G1001" s="71"/>
      <c r="H1001" s="125"/>
    </row>
  </sheetData>
  <mergeCells count="5">
    <mergeCell ref="A1:A3"/>
    <mergeCell ref="B1:B3"/>
    <mergeCell ref="C1:C3"/>
    <mergeCell ref="D1:D3"/>
    <mergeCell ref="E1:E3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"/>
  <sheetViews>
    <sheetView workbookViewId="0">
      <pane xSplit="2" ySplit="4" topLeftCell="C52" activePane="bottomRight" state="frozen"/>
      <selection pane="topRight" activeCell="B1" sqref="B1"/>
      <selection pane="bottomLeft" activeCell="A5" sqref="A5"/>
      <selection pane="bottomRight" activeCell="I40" sqref="I40"/>
    </sheetView>
  </sheetViews>
  <sheetFormatPr baseColWidth="10" defaultRowHeight="14.4" x14ac:dyDescent="0.3"/>
  <cols>
    <col min="1" max="1" width="17.109375" bestFit="1" customWidth="1"/>
    <col min="3" max="4" width="17.44140625" customWidth="1"/>
    <col min="5" max="5" width="22.88671875" customWidth="1"/>
    <col min="6" max="7" width="20.33203125" customWidth="1"/>
    <col min="8" max="8" width="24.44140625" customWidth="1"/>
    <col min="9" max="9" width="27" customWidth="1"/>
    <col min="10" max="12" width="16.5546875" customWidth="1"/>
    <col min="13" max="13" width="21.33203125" customWidth="1"/>
    <col min="14" max="14" width="14.44140625" customWidth="1"/>
    <col min="15" max="16" width="14.5546875" customWidth="1"/>
    <col min="17" max="17" width="15.6640625" customWidth="1"/>
  </cols>
  <sheetData>
    <row r="1" spans="1:18" ht="15.6" x14ac:dyDescent="0.3">
      <c r="C1" s="83" t="s">
        <v>246</v>
      </c>
      <c r="D1" s="83"/>
      <c r="E1" s="83"/>
      <c r="F1" s="84"/>
      <c r="G1" s="84"/>
      <c r="H1" s="84"/>
      <c r="I1" s="84"/>
      <c r="J1" s="189" t="s">
        <v>247</v>
      </c>
      <c r="K1" s="189"/>
      <c r="L1" s="189"/>
      <c r="M1" s="189"/>
      <c r="N1" s="189"/>
      <c r="O1" s="189"/>
      <c r="P1" s="189"/>
      <c r="Q1" s="189"/>
      <c r="R1" s="189"/>
    </row>
    <row r="2" spans="1:18" ht="15" customHeight="1" x14ac:dyDescent="0.3">
      <c r="A2" s="190" t="s">
        <v>248</v>
      </c>
      <c r="B2" s="190" t="s">
        <v>123</v>
      </c>
      <c r="C2" s="193" t="s">
        <v>249</v>
      </c>
      <c r="D2" s="193" t="s">
        <v>243</v>
      </c>
      <c r="E2" s="193" t="s">
        <v>250</v>
      </c>
      <c r="F2" s="193" t="s">
        <v>251</v>
      </c>
      <c r="G2" s="80"/>
      <c r="H2" s="193" t="s">
        <v>252</v>
      </c>
      <c r="I2" s="193" t="s">
        <v>253</v>
      </c>
      <c r="J2" s="193" t="s">
        <v>254</v>
      </c>
      <c r="K2" s="193"/>
      <c r="L2" s="193"/>
      <c r="M2" s="193"/>
      <c r="N2" s="193"/>
      <c r="O2" s="197" t="s">
        <v>255</v>
      </c>
      <c r="P2" s="197"/>
      <c r="Q2" s="197"/>
      <c r="R2" s="197"/>
    </row>
    <row r="3" spans="1:18" ht="15" customHeight="1" x14ac:dyDescent="0.3">
      <c r="A3" s="191"/>
      <c r="B3" s="191"/>
      <c r="C3" s="194"/>
      <c r="D3" s="194"/>
      <c r="E3" s="194"/>
      <c r="F3" s="194"/>
      <c r="G3" s="79"/>
      <c r="H3" s="194"/>
      <c r="I3" s="194"/>
      <c r="J3" s="198" t="s">
        <v>300</v>
      </c>
      <c r="K3" s="79"/>
      <c r="L3" s="79"/>
      <c r="M3" s="198" t="s">
        <v>257</v>
      </c>
      <c r="N3" s="194" t="s">
        <v>258</v>
      </c>
      <c r="O3" s="194" t="s">
        <v>256</v>
      </c>
      <c r="P3" s="79"/>
      <c r="Q3" s="194" t="s">
        <v>257</v>
      </c>
      <c r="R3" s="194" t="s">
        <v>258</v>
      </c>
    </row>
    <row r="4" spans="1:18" ht="15.75" customHeight="1" thickBot="1" x14ac:dyDescent="0.35">
      <c r="A4" s="192"/>
      <c r="B4" s="192"/>
      <c r="C4" s="195"/>
      <c r="D4" s="195"/>
      <c r="E4" s="195"/>
      <c r="F4" s="195"/>
      <c r="G4" s="89"/>
      <c r="H4" s="195"/>
      <c r="I4" s="195"/>
      <c r="J4" s="198"/>
      <c r="K4" s="79" t="s">
        <v>261</v>
      </c>
      <c r="L4" s="79" t="s">
        <v>262</v>
      </c>
      <c r="M4" s="198"/>
      <c r="N4" s="194"/>
      <c r="O4" s="194"/>
      <c r="P4" s="79"/>
      <c r="Q4" s="194"/>
      <c r="R4" s="194"/>
    </row>
    <row r="5" spans="1:18" ht="16.2" thickTop="1" x14ac:dyDescent="0.3">
      <c r="A5" s="85" t="s">
        <v>13</v>
      </c>
      <c r="B5" s="36">
        <v>1920</v>
      </c>
      <c r="C5" s="10" t="s">
        <v>13</v>
      </c>
      <c r="D5" s="10" t="s">
        <v>13</v>
      </c>
      <c r="E5" s="10"/>
      <c r="F5" s="10" t="s">
        <v>13</v>
      </c>
      <c r="G5" s="10"/>
      <c r="H5" s="10" t="s">
        <v>13</v>
      </c>
      <c r="I5" s="10" t="s">
        <v>13</v>
      </c>
      <c r="J5" s="9" t="s">
        <v>13</v>
      </c>
      <c r="K5" s="9" t="s">
        <v>13</v>
      </c>
      <c r="L5" s="9" t="s">
        <v>13</v>
      </c>
      <c r="M5" s="9" t="s">
        <v>13</v>
      </c>
      <c r="N5" s="9" t="s">
        <v>13</v>
      </c>
      <c r="O5" s="9" t="s">
        <v>13</v>
      </c>
      <c r="P5" s="9"/>
      <c r="Q5" s="9" t="s">
        <v>13</v>
      </c>
      <c r="R5" s="9" t="s">
        <v>13</v>
      </c>
    </row>
    <row r="6" spans="1:18" ht="15.6" x14ac:dyDescent="0.3">
      <c r="A6" s="86">
        <v>5455</v>
      </c>
      <c r="B6" s="37">
        <v>1921</v>
      </c>
      <c r="C6" s="10" t="s">
        <v>13</v>
      </c>
      <c r="D6" s="10" t="s">
        <v>13</v>
      </c>
      <c r="E6" s="10"/>
      <c r="F6" s="10" t="s">
        <v>13</v>
      </c>
      <c r="G6" s="10"/>
      <c r="H6" s="10" t="s">
        <v>13</v>
      </c>
      <c r="I6" s="10" t="s">
        <v>13</v>
      </c>
      <c r="J6" s="9" t="s">
        <v>13</v>
      </c>
      <c r="K6" s="9" t="s">
        <v>13</v>
      </c>
      <c r="L6" s="9" t="s">
        <v>13</v>
      </c>
      <c r="M6" s="9" t="s">
        <v>13</v>
      </c>
      <c r="N6" s="9" t="s">
        <v>13</v>
      </c>
      <c r="O6" s="9" t="s">
        <v>13</v>
      </c>
      <c r="P6" s="9"/>
      <c r="Q6" s="9" t="s">
        <v>13</v>
      </c>
      <c r="R6" s="9" t="s">
        <v>13</v>
      </c>
    </row>
    <row r="7" spans="1:18" ht="15.6" x14ac:dyDescent="0.3">
      <c r="A7" s="86">
        <v>4590</v>
      </c>
      <c r="B7" s="37">
        <v>1922</v>
      </c>
      <c r="C7" s="10" t="s">
        <v>13</v>
      </c>
      <c r="D7" s="10" t="s">
        <v>13</v>
      </c>
      <c r="E7" s="10"/>
      <c r="F7" s="10" t="s">
        <v>13</v>
      </c>
      <c r="G7" s="10"/>
      <c r="H7" s="10" t="s">
        <v>13</v>
      </c>
      <c r="I7" s="10" t="s">
        <v>13</v>
      </c>
      <c r="J7" s="9" t="s">
        <v>13</v>
      </c>
      <c r="K7" s="9" t="s">
        <v>13</v>
      </c>
      <c r="L7" s="9" t="s">
        <v>13</v>
      </c>
      <c r="M7" s="9" t="s">
        <v>13</v>
      </c>
      <c r="N7" s="9" t="s">
        <v>13</v>
      </c>
      <c r="O7" s="9" t="s">
        <v>13</v>
      </c>
      <c r="P7" s="9"/>
      <c r="Q7" s="9" t="s">
        <v>13</v>
      </c>
      <c r="R7" s="9" t="s">
        <v>13</v>
      </c>
    </row>
    <row r="8" spans="1:18" ht="15.6" x14ac:dyDescent="0.3">
      <c r="A8" s="86">
        <v>5014</v>
      </c>
      <c r="B8" s="37">
        <v>1923</v>
      </c>
      <c r="C8" s="10" t="s">
        <v>13</v>
      </c>
      <c r="D8" s="10" t="s">
        <v>13</v>
      </c>
      <c r="E8" s="10"/>
      <c r="F8" s="10" t="s">
        <v>13</v>
      </c>
      <c r="G8" s="10"/>
      <c r="H8" s="10" t="s">
        <v>13</v>
      </c>
      <c r="I8" s="10" t="s">
        <v>13</v>
      </c>
      <c r="J8" s="9" t="s">
        <v>13</v>
      </c>
      <c r="K8" s="9" t="s">
        <v>13</v>
      </c>
      <c r="L8" s="9" t="s">
        <v>13</v>
      </c>
      <c r="M8" s="9" t="s">
        <v>13</v>
      </c>
      <c r="N8" s="9" t="s">
        <v>13</v>
      </c>
      <c r="O8" s="9" t="s">
        <v>13</v>
      </c>
      <c r="P8" s="9"/>
      <c r="Q8" s="9" t="s">
        <v>13</v>
      </c>
      <c r="R8" s="9" t="s">
        <v>13</v>
      </c>
    </row>
    <row r="9" spans="1:18" ht="15.6" x14ac:dyDescent="0.3">
      <c r="A9" s="86">
        <v>4633</v>
      </c>
      <c r="B9" s="37">
        <v>1924</v>
      </c>
      <c r="C9" s="10" t="s">
        <v>13</v>
      </c>
      <c r="D9" s="10" t="s">
        <v>13</v>
      </c>
      <c r="E9" s="10"/>
      <c r="F9" s="10" t="s">
        <v>13</v>
      </c>
      <c r="G9" s="10"/>
      <c r="H9" s="10" t="s">
        <v>13</v>
      </c>
      <c r="I9" s="10" t="s">
        <v>13</v>
      </c>
      <c r="J9" s="9" t="s">
        <v>13</v>
      </c>
      <c r="K9" s="9" t="s">
        <v>13</v>
      </c>
      <c r="L9" s="9" t="s">
        <v>13</v>
      </c>
      <c r="M9" s="9" t="s">
        <v>13</v>
      </c>
      <c r="N9" s="9" t="s">
        <v>13</v>
      </c>
      <c r="O9" s="9" t="s">
        <v>13</v>
      </c>
      <c r="P9" s="9"/>
      <c r="Q9" s="9" t="s">
        <v>13</v>
      </c>
      <c r="R9" s="9" t="s">
        <v>13</v>
      </c>
    </row>
    <row r="10" spans="1:18" ht="15.6" x14ac:dyDescent="0.3">
      <c r="A10" s="86">
        <v>5239</v>
      </c>
      <c r="B10" s="37">
        <v>1925</v>
      </c>
      <c r="C10" s="10" t="s">
        <v>13</v>
      </c>
      <c r="D10" s="10" t="s">
        <v>13</v>
      </c>
      <c r="E10" s="10"/>
      <c r="F10" s="10" t="s">
        <v>13</v>
      </c>
      <c r="G10" s="10"/>
      <c r="H10" s="10" t="s">
        <v>13</v>
      </c>
      <c r="I10" s="10" t="s">
        <v>13</v>
      </c>
      <c r="J10" s="9" t="s">
        <v>13</v>
      </c>
      <c r="K10" s="9" t="s">
        <v>13</v>
      </c>
      <c r="L10" s="9" t="s">
        <v>13</v>
      </c>
      <c r="M10" s="9" t="s">
        <v>13</v>
      </c>
      <c r="N10" s="9" t="s">
        <v>13</v>
      </c>
      <c r="O10" s="9" t="s">
        <v>13</v>
      </c>
      <c r="P10" s="9"/>
      <c r="Q10" s="9" t="s">
        <v>13</v>
      </c>
      <c r="R10" s="9" t="s">
        <v>13</v>
      </c>
    </row>
    <row r="11" spans="1:18" ht="15.6" x14ac:dyDescent="0.3">
      <c r="A11" s="86">
        <v>5469</v>
      </c>
      <c r="B11" s="37">
        <v>1926</v>
      </c>
      <c r="C11" s="10" t="s">
        <v>13</v>
      </c>
      <c r="D11" s="10" t="s">
        <v>13</v>
      </c>
      <c r="E11" s="10"/>
      <c r="F11" s="10" t="s">
        <v>13</v>
      </c>
      <c r="G11" s="10"/>
      <c r="H11" s="10" t="s">
        <v>13</v>
      </c>
      <c r="I11" s="10" t="s">
        <v>13</v>
      </c>
      <c r="J11" s="9" t="s">
        <v>13</v>
      </c>
      <c r="K11" s="9" t="s">
        <v>13</v>
      </c>
      <c r="L11" s="9" t="s">
        <v>13</v>
      </c>
      <c r="M11" s="9" t="s">
        <v>13</v>
      </c>
      <c r="N11" s="9" t="s">
        <v>13</v>
      </c>
      <c r="O11" s="9" t="s">
        <v>13</v>
      </c>
      <c r="P11" s="9"/>
      <c r="Q11" s="9" t="s">
        <v>13</v>
      </c>
      <c r="R11" s="9" t="s">
        <v>13</v>
      </c>
    </row>
    <row r="12" spans="1:18" ht="15.6" x14ac:dyDescent="0.3">
      <c r="A12" s="86">
        <v>4987</v>
      </c>
      <c r="B12" s="37">
        <v>1927</v>
      </c>
      <c r="C12" s="10" t="s">
        <v>13</v>
      </c>
      <c r="D12" s="10" t="s">
        <v>13</v>
      </c>
      <c r="E12" s="10"/>
      <c r="F12" s="10" t="s">
        <v>13</v>
      </c>
      <c r="G12" s="10"/>
      <c r="H12" s="10" t="s">
        <v>13</v>
      </c>
      <c r="I12" s="10" t="s">
        <v>13</v>
      </c>
      <c r="J12" s="9" t="s">
        <v>13</v>
      </c>
      <c r="K12" s="9" t="s">
        <v>13</v>
      </c>
      <c r="L12" s="9" t="s">
        <v>13</v>
      </c>
      <c r="M12" s="9" t="s">
        <v>13</v>
      </c>
      <c r="N12" s="9" t="s">
        <v>13</v>
      </c>
      <c r="O12" s="9" t="s">
        <v>13</v>
      </c>
      <c r="P12" s="9"/>
      <c r="Q12" s="9" t="s">
        <v>13</v>
      </c>
      <c r="R12" s="9" t="s">
        <v>13</v>
      </c>
    </row>
    <row r="13" spans="1:18" ht="15.6" x14ac:dyDescent="0.3">
      <c r="A13" s="86">
        <v>5018</v>
      </c>
      <c r="B13" s="37">
        <v>1928</v>
      </c>
      <c r="C13" s="10" t="s">
        <v>13</v>
      </c>
      <c r="D13" s="10" t="s">
        <v>13</v>
      </c>
      <c r="E13" s="10"/>
      <c r="F13" s="10" t="s">
        <v>13</v>
      </c>
      <c r="G13" s="10"/>
      <c r="H13" s="10" t="s">
        <v>13</v>
      </c>
      <c r="I13" s="10" t="s">
        <v>13</v>
      </c>
      <c r="J13" s="9" t="s">
        <v>13</v>
      </c>
      <c r="K13" s="9" t="s">
        <v>13</v>
      </c>
      <c r="L13" s="9" t="s">
        <v>13</v>
      </c>
      <c r="M13" s="9" t="s">
        <v>13</v>
      </c>
      <c r="N13" s="9" t="s">
        <v>13</v>
      </c>
      <c r="O13" s="9" t="s">
        <v>13</v>
      </c>
      <c r="P13" s="9"/>
      <c r="Q13" s="9" t="s">
        <v>13</v>
      </c>
      <c r="R13" s="9" t="s">
        <v>13</v>
      </c>
    </row>
    <row r="14" spans="1:18" ht="15.6" x14ac:dyDescent="0.3">
      <c r="A14" s="86">
        <v>4863</v>
      </c>
      <c r="B14" s="37">
        <v>1929</v>
      </c>
      <c r="C14" s="10" t="s">
        <v>13</v>
      </c>
      <c r="D14" s="10" t="s">
        <v>13</v>
      </c>
      <c r="E14" s="10"/>
      <c r="F14" s="10" t="s">
        <v>13</v>
      </c>
      <c r="G14" s="10"/>
      <c r="H14" s="10" t="s">
        <v>13</v>
      </c>
      <c r="I14" s="10" t="s">
        <v>13</v>
      </c>
      <c r="J14" s="9" t="s">
        <v>13</v>
      </c>
      <c r="K14" s="9" t="s">
        <v>13</v>
      </c>
      <c r="L14" s="9" t="s">
        <v>13</v>
      </c>
      <c r="M14" s="9" t="s">
        <v>13</v>
      </c>
      <c r="N14" s="9" t="s">
        <v>13</v>
      </c>
      <c r="O14" s="9" t="s">
        <v>13</v>
      </c>
      <c r="P14" s="9"/>
      <c r="Q14" s="9" t="s">
        <v>13</v>
      </c>
      <c r="R14" s="9" t="s">
        <v>13</v>
      </c>
    </row>
    <row r="15" spans="1:18" ht="15.6" x14ac:dyDescent="0.3">
      <c r="A15" s="86">
        <v>4668</v>
      </c>
      <c r="B15" s="37">
        <v>1930</v>
      </c>
      <c r="C15" s="10" t="s">
        <v>13</v>
      </c>
      <c r="D15" s="10" t="s">
        <v>13</v>
      </c>
      <c r="E15" s="10"/>
      <c r="F15" s="10" t="s">
        <v>13</v>
      </c>
      <c r="G15" s="10"/>
      <c r="H15" s="10" t="s">
        <v>13</v>
      </c>
      <c r="I15" s="10" t="s">
        <v>13</v>
      </c>
      <c r="J15" s="9" t="s">
        <v>13</v>
      </c>
      <c r="K15" s="9" t="s">
        <v>13</v>
      </c>
      <c r="L15" s="9" t="s">
        <v>13</v>
      </c>
      <c r="M15" s="9" t="s">
        <v>13</v>
      </c>
      <c r="N15" s="9" t="s">
        <v>13</v>
      </c>
      <c r="O15" s="9" t="s">
        <v>13</v>
      </c>
      <c r="P15" s="9"/>
      <c r="Q15" s="9" t="s">
        <v>13</v>
      </c>
      <c r="R15" s="9" t="s">
        <v>13</v>
      </c>
    </row>
    <row r="16" spans="1:18" ht="15.6" x14ac:dyDescent="0.3">
      <c r="A16" s="86">
        <v>4218</v>
      </c>
      <c r="B16" s="37">
        <v>1931</v>
      </c>
      <c r="C16" s="10" t="s">
        <v>13</v>
      </c>
      <c r="D16" s="10" t="s">
        <v>13</v>
      </c>
      <c r="E16" s="10"/>
      <c r="F16" s="10" t="s">
        <v>13</v>
      </c>
      <c r="G16" s="10"/>
      <c r="H16" s="10" t="s">
        <v>13</v>
      </c>
      <c r="I16" s="10" t="s">
        <v>13</v>
      </c>
      <c r="J16" s="9" t="s">
        <v>13</v>
      </c>
      <c r="K16" s="9" t="s">
        <v>13</v>
      </c>
      <c r="L16" s="9" t="s">
        <v>13</v>
      </c>
      <c r="M16" s="9" t="s">
        <v>13</v>
      </c>
      <c r="N16" s="9" t="s">
        <v>13</v>
      </c>
      <c r="O16" s="9" t="s">
        <v>13</v>
      </c>
      <c r="P16" s="9"/>
      <c r="Q16" s="9" t="s">
        <v>13</v>
      </c>
      <c r="R16" s="9" t="s">
        <v>13</v>
      </c>
    </row>
    <row r="17" spans="1:18" ht="15.6" x14ac:dyDescent="0.3">
      <c r="A17" s="86">
        <v>3206</v>
      </c>
      <c r="B17" s="37">
        <v>1932</v>
      </c>
      <c r="C17" s="10" t="s">
        <v>13</v>
      </c>
      <c r="D17" s="10" t="s">
        <v>13</v>
      </c>
      <c r="E17" s="10"/>
      <c r="F17" s="10" t="s">
        <v>13</v>
      </c>
      <c r="G17" s="10"/>
      <c r="H17" s="10" t="s">
        <v>13</v>
      </c>
      <c r="I17" s="10" t="s">
        <v>13</v>
      </c>
      <c r="J17" s="9" t="s">
        <v>13</v>
      </c>
      <c r="K17" s="9" t="s">
        <v>13</v>
      </c>
      <c r="L17" s="9" t="s">
        <v>13</v>
      </c>
      <c r="M17" s="9" t="s">
        <v>13</v>
      </c>
      <c r="N17" s="9" t="s">
        <v>13</v>
      </c>
      <c r="O17" s="9" t="s">
        <v>13</v>
      </c>
      <c r="P17" s="9"/>
      <c r="Q17" s="9" t="s">
        <v>13</v>
      </c>
      <c r="R17" s="9" t="s">
        <v>13</v>
      </c>
    </row>
    <row r="18" spans="1:18" ht="15.6" x14ac:dyDescent="0.3">
      <c r="A18" s="86">
        <v>3782</v>
      </c>
      <c r="B18" s="37">
        <v>1933</v>
      </c>
      <c r="C18" s="10" t="s">
        <v>13</v>
      </c>
      <c r="D18" s="10" t="s">
        <v>13</v>
      </c>
      <c r="E18" s="10"/>
      <c r="F18" s="10" t="s">
        <v>13</v>
      </c>
      <c r="G18" s="10"/>
      <c r="H18" s="10" t="s">
        <v>13</v>
      </c>
      <c r="I18" s="10" t="s">
        <v>13</v>
      </c>
      <c r="J18" s="9" t="s">
        <v>13</v>
      </c>
      <c r="K18" s="9" t="s">
        <v>13</v>
      </c>
      <c r="L18" s="9" t="s">
        <v>13</v>
      </c>
      <c r="M18" s="9" t="s">
        <v>13</v>
      </c>
      <c r="N18" s="9" t="s">
        <v>13</v>
      </c>
      <c r="O18" s="9" t="s">
        <v>13</v>
      </c>
      <c r="P18" s="9"/>
      <c r="Q18" s="9" t="s">
        <v>13</v>
      </c>
      <c r="R18" s="9" t="s">
        <v>13</v>
      </c>
    </row>
    <row r="19" spans="1:18" ht="15.6" x14ac:dyDescent="0.3">
      <c r="A19" s="86">
        <v>4151</v>
      </c>
      <c r="B19" s="37">
        <v>1934</v>
      </c>
      <c r="C19" s="10" t="s">
        <v>13</v>
      </c>
      <c r="D19" s="10" t="s">
        <v>13</v>
      </c>
      <c r="E19" s="10"/>
      <c r="F19" s="10" t="s">
        <v>13</v>
      </c>
      <c r="G19" s="10"/>
      <c r="H19" s="10" t="s">
        <v>13</v>
      </c>
      <c r="I19" s="10" t="s">
        <v>13</v>
      </c>
      <c r="J19" s="9" t="s">
        <v>13</v>
      </c>
      <c r="K19" s="9" t="s">
        <v>13</v>
      </c>
      <c r="L19" s="9" t="s">
        <v>13</v>
      </c>
      <c r="M19" s="9" t="s">
        <v>13</v>
      </c>
      <c r="N19" s="9" t="s">
        <v>13</v>
      </c>
      <c r="O19" s="9" t="s">
        <v>13</v>
      </c>
      <c r="P19" s="9"/>
      <c r="Q19" s="9" t="s">
        <v>13</v>
      </c>
      <c r="R19" s="9" t="s">
        <v>13</v>
      </c>
    </row>
    <row r="20" spans="1:18" ht="15.6" x14ac:dyDescent="0.3">
      <c r="A20" s="86">
        <v>4540</v>
      </c>
      <c r="B20" s="37">
        <v>1935</v>
      </c>
      <c r="C20" s="10" t="s">
        <v>13</v>
      </c>
      <c r="D20" s="10" t="s">
        <v>13</v>
      </c>
      <c r="E20" s="10"/>
      <c r="F20" s="10" t="s">
        <v>13</v>
      </c>
      <c r="G20" s="10"/>
      <c r="H20" s="10" t="s">
        <v>13</v>
      </c>
      <c r="I20" s="10" t="s">
        <v>13</v>
      </c>
      <c r="J20" s="9" t="s">
        <v>13</v>
      </c>
      <c r="K20" s="9" t="s">
        <v>13</v>
      </c>
      <c r="L20" s="9" t="s">
        <v>13</v>
      </c>
      <c r="M20" s="9" t="s">
        <v>13</v>
      </c>
      <c r="N20" s="9" t="s">
        <v>13</v>
      </c>
      <c r="O20" s="9" t="s">
        <v>13</v>
      </c>
      <c r="P20" s="9"/>
      <c r="Q20" s="9" t="s">
        <v>13</v>
      </c>
      <c r="R20" s="9" t="s">
        <v>13</v>
      </c>
    </row>
    <row r="21" spans="1:18" ht="15.6" x14ac:dyDescent="0.3">
      <c r="A21" s="86">
        <v>5346</v>
      </c>
      <c r="B21" s="37">
        <v>1936</v>
      </c>
      <c r="C21" s="10" t="s">
        <v>13</v>
      </c>
      <c r="D21" s="10" t="s">
        <v>13</v>
      </c>
      <c r="E21" s="10"/>
      <c r="F21" s="10" t="s">
        <v>13</v>
      </c>
      <c r="G21" s="10"/>
      <c r="H21" s="10" t="s">
        <v>13</v>
      </c>
      <c r="I21" s="10" t="s">
        <v>13</v>
      </c>
      <c r="J21" s="9" t="s">
        <v>13</v>
      </c>
      <c r="K21" s="9" t="s">
        <v>13</v>
      </c>
      <c r="L21" s="9" t="s">
        <v>13</v>
      </c>
      <c r="M21" s="9" t="s">
        <v>13</v>
      </c>
      <c r="N21" s="9" t="s">
        <v>13</v>
      </c>
      <c r="O21" s="9" t="s">
        <v>13</v>
      </c>
      <c r="P21" s="9"/>
      <c r="Q21" s="9" t="s">
        <v>13</v>
      </c>
      <c r="R21" s="9" t="s">
        <v>13</v>
      </c>
    </row>
    <row r="22" spans="1:18" ht="15.6" x14ac:dyDescent="0.3">
      <c r="A22" s="86">
        <v>6800</v>
      </c>
      <c r="B22" s="37">
        <v>1937</v>
      </c>
      <c r="C22" s="10" t="s">
        <v>13</v>
      </c>
      <c r="D22" s="10" t="s">
        <v>13</v>
      </c>
      <c r="E22" s="10"/>
      <c r="F22" s="10" t="s">
        <v>13</v>
      </c>
      <c r="G22" s="10"/>
      <c r="H22" s="10" t="s">
        <v>13</v>
      </c>
      <c r="I22" s="10" t="s">
        <v>13</v>
      </c>
      <c r="J22" s="9" t="s">
        <v>13</v>
      </c>
      <c r="K22" s="9" t="s">
        <v>13</v>
      </c>
      <c r="L22" s="9" t="s">
        <v>13</v>
      </c>
      <c r="M22" s="9" t="s">
        <v>13</v>
      </c>
      <c r="N22" s="9" t="s">
        <v>13</v>
      </c>
      <c r="O22" s="9" t="s">
        <v>13</v>
      </c>
      <c r="P22" s="9"/>
      <c r="Q22" s="9" t="s">
        <v>13</v>
      </c>
      <c r="R22" s="9" t="s">
        <v>13</v>
      </c>
    </row>
    <row r="23" spans="1:18" ht="15.6" x14ac:dyDescent="0.3">
      <c r="A23" s="86">
        <v>7281</v>
      </c>
      <c r="B23" s="37">
        <v>1938</v>
      </c>
      <c r="C23" s="10" t="s">
        <v>13</v>
      </c>
      <c r="D23" s="10" t="s">
        <v>13</v>
      </c>
      <c r="E23" s="10"/>
      <c r="F23" s="10" t="s">
        <v>13</v>
      </c>
      <c r="G23" s="10"/>
      <c r="H23" s="10" t="s">
        <v>13</v>
      </c>
      <c r="I23" s="10" t="s">
        <v>13</v>
      </c>
      <c r="J23" s="9" t="s">
        <v>13</v>
      </c>
      <c r="K23" s="9" t="s">
        <v>13</v>
      </c>
      <c r="L23" s="9" t="s">
        <v>13</v>
      </c>
      <c r="M23" s="9" t="s">
        <v>13</v>
      </c>
      <c r="N23" s="9" t="s">
        <v>13</v>
      </c>
      <c r="O23" s="9" t="s">
        <v>13</v>
      </c>
      <c r="P23" s="9"/>
      <c r="Q23" s="9" t="s">
        <v>13</v>
      </c>
      <c r="R23" s="9" t="s">
        <v>13</v>
      </c>
    </row>
    <row r="24" spans="1:18" ht="15.6" x14ac:dyDescent="0.3">
      <c r="A24" s="86">
        <v>7785</v>
      </c>
      <c r="B24" s="37">
        <v>1939</v>
      </c>
      <c r="C24" s="10" t="s">
        <v>13</v>
      </c>
      <c r="D24" s="10" t="s">
        <v>13</v>
      </c>
      <c r="E24" s="10"/>
      <c r="F24" s="10" t="s">
        <v>13</v>
      </c>
      <c r="G24" s="10"/>
      <c r="H24" s="10" t="s">
        <v>13</v>
      </c>
      <c r="I24" s="10" t="s">
        <v>13</v>
      </c>
      <c r="J24" s="9" t="s">
        <v>13</v>
      </c>
      <c r="K24" s="9" t="s">
        <v>13</v>
      </c>
      <c r="L24" s="9" t="s">
        <v>13</v>
      </c>
      <c r="M24" s="9" t="s">
        <v>13</v>
      </c>
      <c r="N24" s="9" t="s">
        <v>13</v>
      </c>
      <c r="O24" s="9" t="s">
        <v>13</v>
      </c>
      <c r="P24" s="9"/>
      <c r="Q24" s="9" t="s">
        <v>13</v>
      </c>
      <c r="R24" s="9" t="s">
        <v>13</v>
      </c>
    </row>
    <row r="25" spans="1:18" ht="15.6" x14ac:dyDescent="0.3">
      <c r="A25" s="86">
        <v>8249</v>
      </c>
      <c r="B25" s="37">
        <v>1940</v>
      </c>
      <c r="C25" s="10" t="s">
        <v>13</v>
      </c>
      <c r="D25" s="10" t="s">
        <v>13</v>
      </c>
      <c r="E25" s="10"/>
      <c r="F25" s="10" t="s">
        <v>13</v>
      </c>
      <c r="G25" s="10"/>
      <c r="H25" s="10" t="s">
        <v>13</v>
      </c>
      <c r="I25" s="10" t="s">
        <v>13</v>
      </c>
      <c r="J25" s="9" t="s">
        <v>13</v>
      </c>
      <c r="K25" s="9" t="s">
        <v>13</v>
      </c>
      <c r="L25" s="9" t="s">
        <v>13</v>
      </c>
      <c r="M25" s="9" t="s">
        <v>13</v>
      </c>
      <c r="N25" s="9" t="s">
        <v>13</v>
      </c>
      <c r="O25" s="9" t="s">
        <v>13</v>
      </c>
      <c r="P25" s="9"/>
      <c r="Q25" s="9" t="s">
        <v>13</v>
      </c>
      <c r="R25" s="9" t="s">
        <v>13</v>
      </c>
    </row>
    <row r="26" spans="1:18" ht="15.6" x14ac:dyDescent="0.3">
      <c r="A26" s="86">
        <v>9232</v>
      </c>
      <c r="B26" s="37">
        <v>1941</v>
      </c>
      <c r="C26" s="10" t="s">
        <v>13</v>
      </c>
      <c r="D26" s="10" t="s">
        <v>13</v>
      </c>
      <c r="E26" s="10"/>
      <c r="F26" s="10" t="s">
        <v>13</v>
      </c>
      <c r="G26" s="10"/>
      <c r="H26" s="10" t="s">
        <v>13</v>
      </c>
      <c r="I26" s="10" t="s">
        <v>13</v>
      </c>
      <c r="J26" s="9" t="s">
        <v>13</v>
      </c>
      <c r="K26" s="9" t="s">
        <v>13</v>
      </c>
      <c r="L26" s="9" t="s">
        <v>13</v>
      </c>
      <c r="M26" s="9" t="s">
        <v>13</v>
      </c>
      <c r="N26" s="9" t="s">
        <v>13</v>
      </c>
      <c r="O26" s="9" t="s">
        <v>13</v>
      </c>
      <c r="P26" s="9"/>
      <c r="Q26" s="9" t="s">
        <v>13</v>
      </c>
      <c r="R26" s="9" t="s">
        <v>13</v>
      </c>
    </row>
    <row r="27" spans="1:18" ht="15.6" x14ac:dyDescent="0.3">
      <c r="A27" s="86">
        <v>10681</v>
      </c>
      <c r="B27" s="37">
        <v>1942</v>
      </c>
      <c r="C27" s="10" t="s">
        <v>13</v>
      </c>
      <c r="D27" s="10" t="s">
        <v>13</v>
      </c>
      <c r="E27" s="10"/>
      <c r="F27" s="10" t="s">
        <v>13</v>
      </c>
      <c r="G27" s="10"/>
      <c r="H27" s="10" t="s">
        <v>13</v>
      </c>
      <c r="I27" s="10" t="s">
        <v>13</v>
      </c>
      <c r="J27" s="9" t="s">
        <v>13</v>
      </c>
      <c r="K27" s="9" t="s">
        <v>13</v>
      </c>
      <c r="L27" s="9" t="s">
        <v>13</v>
      </c>
      <c r="M27" s="9" t="s">
        <v>13</v>
      </c>
      <c r="N27" s="9" t="s">
        <v>13</v>
      </c>
      <c r="O27" s="9" t="s">
        <v>13</v>
      </c>
      <c r="P27" s="9"/>
      <c r="Q27" s="9" t="s">
        <v>13</v>
      </c>
      <c r="R27" s="9" t="s">
        <v>13</v>
      </c>
    </row>
    <row r="28" spans="1:18" ht="15.6" x14ac:dyDescent="0.3">
      <c r="A28" s="86">
        <v>13035</v>
      </c>
      <c r="B28" s="37">
        <v>1943</v>
      </c>
      <c r="C28" s="10" t="s">
        <v>13</v>
      </c>
      <c r="D28" s="10" t="s">
        <v>13</v>
      </c>
      <c r="E28" s="10"/>
      <c r="F28" s="10" t="s">
        <v>13</v>
      </c>
      <c r="G28" s="10"/>
      <c r="H28" s="10" t="s">
        <v>13</v>
      </c>
      <c r="I28" s="10" t="s">
        <v>13</v>
      </c>
      <c r="J28" s="9" t="s">
        <v>13</v>
      </c>
      <c r="K28" s="9" t="s">
        <v>13</v>
      </c>
      <c r="L28" s="9" t="s">
        <v>13</v>
      </c>
      <c r="M28" s="9" t="s">
        <v>13</v>
      </c>
      <c r="N28" s="9" t="s">
        <v>13</v>
      </c>
      <c r="O28" s="9" t="s">
        <v>13</v>
      </c>
      <c r="P28" s="9"/>
      <c r="Q28" s="9" t="s">
        <v>13</v>
      </c>
      <c r="R28" s="9" t="s">
        <v>13</v>
      </c>
    </row>
    <row r="29" spans="1:18" ht="15.6" x14ac:dyDescent="0.3">
      <c r="A29" s="86">
        <v>18801</v>
      </c>
      <c r="B29" s="37">
        <v>1944</v>
      </c>
      <c r="C29" s="10" t="s">
        <v>13</v>
      </c>
      <c r="D29" s="10" t="s">
        <v>13</v>
      </c>
      <c r="E29" s="10"/>
      <c r="F29" s="10" t="s">
        <v>13</v>
      </c>
      <c r="G29" s="10"/>
      <c r="H29" s="10" t="s">
        <v>13</v>
      </c>
      <c r="I29" s="10" t="s">
        <v>13</v>
      </c>
      <c r="J29" s="9" t="s">
        <v>13</v>
      </c>
      <c r="K29" s="9" t="s">
        <v>13</v>
      </c>
      <c r="L29" s="9" t="s">
        <v>13</v>
      </c>
      <c r="M29" s="9" t="s">
        <v>13</v>
      </c>
      <c r="N29" s="9" t="s">
        <v>13</v>
      </c>
      <c r="O29" s="9" t="s">
        <v>13</v>
      </c>
      <c r="P29" s="9"/>
      <c r="Q29" s="9" t="s">
        <v>13</v>
      </c>
      <c r="R29" s="9" t="s">
        <v>13</v>
      </c>
    </row>
    <row r="30" spans="1:18" ht="15.6" x14ac:dyDescent="0.3">
      <c r="A30" s="86">
        <v>20566</v>
      </c>
      <c r="B30" s="37">
        <v>1945</v>
      </c>
      <c r="C30" s="10" t="s">
        <v>13</v>
      </c>
      <c r="D30" s="10" t="s">
        <v>13</v>
      </c>
      <c r="E30" s="10"/>
      <c r="F30" s="10" t="s">
        <v>13</v>
      </c>
      <c r="G30" s="10"/>
      <c r="H30" s="10" t="s">
        <v>13</v>
      </c>
      <c r="I30" s="10" t="s">
        <v>13</v>
      </c>
      <c r="J30" s="9" t="s">
        <v>13</v>
      </c>
      <c r="K30" s="9" t="s">
        <v>13</v>
      </c>
      <c r="L30" s="9" t="s">
        <v>13</v>
      </c>
      <c r="M30" s="9" t="s">
        <v>13</v>
      </c>
      <c r="N30" s="9" t="s">
        <v>13</v>
      </c>
      <c r="O30" s="9" t="s">
        <v>13</v>
      </c>
      <c r="P30" s="9"/>
      <c r="Q30" s="9" t="s">
        <v>13</v>
      </c>
      <c r="R30" s="9" t="s">
        <v>13</v>
      </c>
    </row>
    <row r="31" spans="1:18" ht="15.6" x14ac:dyDescent="0.3">
      <c r="A31" s="86">
        <v>27930</v>
      </c>
      <c r="B31" s="37">
        <v>1946</v>
      </c>
      <c r="C31" s="87" t="s">
        <v>259</v>
      </c>
      <c r="D31" s="196" t="s">
        <v>260</v>
      </c>
      <c r="E31" s="196"/>
      <c r="F31" s="196"/>
      <c r="G31" s="91"/>
      <c r="H31" s="10" t="s">
        <v>13</v>
      </c>
      <c r="I31" s="10" t="s">
        <v>13</v>
      </c>
      <c r="J31" s="9" t="s">
        <v>13</v>
      </c>
      <c r="K31" s="9" t="s">
        <v>13</v>
      </c>
      <c r="L31" s="9" t="s">
        <v>13</v>
      </c>
      <c r="M31" s="9" t="s">
        <v>13</v>
      </c>
      <c r="N31" s="9" t="s">
        <v>13</v>
      </c>
      <c r="O31" s="9" t="s">
        <v>13</v>
      </c>
      <c r="P31" s="9"/>
      <c r="Q31" s="9" t="s">
        <v>13</v>
      </c>
      <c r="R31" s="9" t="s">
        <v>13</v>
      </c>
    </row>
    <row r="32" spans="1:18" ht="15.6" x14ac:dyDescent="0.3">
      <c r="A32" s="86">
        <v>31023</v>
      </c>
      <c r="B32" s="37">
        <v>1947</v>
      </c>
      <c r="C32" s="88">
        <f>CORREL(C33:C61,F33:F61)</f>
        <v>0.99804903906520459</v>
      </c>
      <c r="D32" s="196"/>
      <c r="E32" s="196"/>
      <c r="F32" s="196"/>
      <c r="G32" s="91"/>
      <c r="H32" s="10" t="s">
        <v>13</v>
      </c>
      <c r="I32" s="10" t="s">
        <v>13</v>
      </c>
      <c r="J32" s="9" t="s">
        <v>13</v>
      </c>
      <c r="K32" s="9" t="s">
        <v>13</v>
      </c>
      <c r="L32" s="9" t="s">
        <v>13</v>
      </c>
      <c r="M32" s="9" t="s">
        <v>13</v>
      </c>
      <c r="N32" s="9" t="s">
        <v>13</v>
      </c>
      <c r="O32" s="9" t="s">
        <v>13</v>
      </c>
      <c r="P32" s="9"/>
      <c r="Q32" s="9" t="s">
        <v>13</v>
      </c>
      <c r="R32" s="9" t="s">
        <v>13</v>
      </c>
    </row>
    <row r="33" spans="1:18" ht="15.6" x14ac:dyDescent="0.3">
      <c r="A33" s="86">
        <v>33101</v>
      </c>
      <c r="B33" s="37">
        <v>1948</v>
      </c>
      <c r="C33" s="10">
        <v>1611</v>
      </c>
      <c r="D33" s="10">
        <f>'Fin33-89'!F77</f>
        <v>1424</v>
      </c>
      <c r="E33" s="9">
        <f>RyOSF3378!AN68+RyOSF3378!BR68</f>
        <v>353</v>
      </c>
      <c r="F33" s="10">
        <f t="shared" ref="F33:F67" si="0">D33+E33</f>
        <v>1777</v>
      </c>
      <c r="G33" s="10">
        <f t="shared" ref="G33:G61" si="1">C33-F33</f>
        <v>-166</v>
      </c>
      <c r="H33" s="10">
        <f>(F33/A33)*100</f>
        <v>5.3684178725718255</v>
      </c>
      <c r="I33" s="10">
        <f t="shared" ref="I33:I67" si="2">(E33/A33)*100</f>
        <v>1.0664330382767893</v>
      </c>
      <c r="J33" s="9">
        <v>3796</v>
      </c>
      <c r="K33" s="9">
        <v>3443</v>
      </c>
      <c r="L33" s="9">
        <f>E33</f>
        <v>353</v>
      </c>
      <c r="M33" s="10">
        <f t="shared" ref="M33:M67" si="3">(J33/A33)*100</f>
        <v>11.467931482432554</v>
      </c>
      <c r="N33" s="9"/>
      <c r="O33" s="10">
        <v>2972</v>
      </c>
      <c r="P33" s="10">
        <f>RyOSF3378!D68+RyOSF3378!G68+RyOSF3378!J68+E33</f>
        <v>2972</v>
      </c>
      <c r="Q33" s="10">
        <f t="shared" ref="Q33:Q67" si="4">(O33/A33)*100</f>
        <v>8.9785807075314938</v>
      </c>
    </row>
    <row r="34" spans="1:18" ht="15.6" x14ac:dyDescent="0.3">
      <c r="A34" s="86">
        <v>36412</v>
      </c>
      <c r="B34" s="37">
        <v>1949</v>
      </c>
      <c r="C34" s="10">
        <v>2053</v>
      </c>
      <c r="D34" s="10">
        <f>'Fin33-89'!F78</f>
        <v>1910</v>
      </c>
      <c r="E34" s="9">
        <f>RyOSF3378!AN69+RyOSF3378!BR69</f>
        <v>315</v>
      </c>
      <c r="F34" s="10">
        <f t="shared" si="0"/>
        <v>2225</v>
      </c>
      <c r="G34" s="10">
        <f t="shared" si="1"/>
        <v>-172</v>
      </c>
      <c r="H34" s="10">
        <f t="shared" ref="H34:H67" si="5">(F34/A34)*100</f>
        <v>6.1106228715807971</v>
      </c>
      <c r="I34" s="10">
        <f t="shared" si="2"/>
        <v>0.86509941777436017</v>
      </c>
      <c r="J34" s="9">
        <v>4355</v>
      </c>
      <c r="K34" s="9">
        <v>4040</v>
      </c>
      <c r="L34" s="9">
        <f t="shared" ref="L34:L67" si="6">E34</f>
        <v>315</v>
      </c>
      <c r="M34" s="10">
        <f t="shared" si="3"/>
        <v>11.96034274415028</v>
      </c>
      <c r="N34" s="10">
        <f>((J34/J33)-1)*100</f>
        <v>14.726027397260278</v>
      </c>
      <c r="O34" s="10">
        <v>2953</v>
      </c>
      <c r="P34" s="10">
        <f>RyOSF3378!D69+RyOSF3378!G69+RyOSF3378!J69+E34</f>
        <v>2953</v>
      </c>
      <c r="Q34" s="10">
        <f t="shared" si="4"/>
        <v>8.1099637482148736</v>
      </c>
      <c r="R34" s="10">
        <f t="shared" ref="R34:R67" si="7">((O34/O33)-1)*100</f>
        <v>-0.63930013458950441</v>
      </c>
    </row>
    <row r="35" spans="1:18" ht="15.6" x14ac:dyDescent="0.3">
      <c r="A35" s="86">
        <v>42163</v>
      </c>
      <c r="B35" s="37">
        <v>1950</v>
      </c>
      <c r="C35" s="10">
        <v>1909.5</v>
      </c>
      <c r="D35" s="10">
        <f>'Fin33-89'!F79</f>
        <v>1421</v>
      </c>
      <c r="E35" s="9">
        <f>RyOSF3378!AN70+RyOSF3378!BR70</f>
        <v>598</v>
      </c>
      <c r="F35" s="10">
        <f t="shared" si="0"/>
        <v>2019</v>
      </c>
      <c r="G35" s="10">
        <f t="shared" si="1"/>
        <v>-109.5</v>
      </c>
      <c r="H35" s="10">
        <f t="shared" si="5"/>
        <v>4.7885586888978491</v>
      </c>
      <c r="I35" s="10">
        <f t="shared" si="2"/>
        <v>1.4183051490643455</v>
      </c>
      <c r="J35" s="9">
        <v>5782</v>
      </c>
      <c r="K35" s="9">
        <v>5184</v>
      </c>
      <c r="L35" s="9">
        <f t="shared" si="6"/>
        <v>598</v>
      </c>
      <c r="M35" s="10">
        <f t="shared" si="3"/>
        <v>13.71344543794322</v>
      </c>
      <c r="N35" s="10">
        <f t="shared" ref="N35:N67" si="8">((J35/J34)-1)*100</f>
        <v>32.76693455797934</v>
      </c>
      <c r="O35" s="10">
        <v>2936</v>
      </c>
      <c r="P35" s="10">
        <f>RyOSF3378!D70+RyOSF3378!G70+RyOSF3378!J70+E35</f>
        <v>2936</v>
      </c>
      <c r="Q35" s="10">
        <f t="shared" si="4"/>
        <v>6.9634513673125733</v>
      </c>
      <c r="R35" s="10">
        <f t="shared" si="7"/>
        <v>-0.57568574331188227</v>
      </c>
    </row>
    <row r="36" spans="1:18" ht="15.6" x14ac:dyDescent="0.3">
      <c r="A36" s="86">
        <v>54375</v>
      </c>
      <c r="B36" s="37">
        <v>1951</v>
      </c>
      <c r="C36" s="10">
        <v>1793.3</v>
      </c>
      <c r="D36" s="10">
        <f>'Fin33-89'!F80</f>
        <v>1433</v>
      </c>
      <c r="E36" s="9">
        <f>RyOSF3378!AN71+RyOSF3378!BR71</f>
        <v>342</v>
      </c>
      <c r="F36" s="10">
        <f t="shared" si="0"/>
        <v>1775</v>
      </c>
      <c r="G36" s="10">
        <f t="shared" si="1"/>
        <v>18.299999999999955</v>
      </c>
      <c r="H36" s="10">
        <f t="shared" si="5"/>
        <v>3.2643678160919536</v>
      </c>
      <c r="I36" s="10">
        <f t="shared" si="2"/>
        <v>0.62896551724137928</v>
      </c>
      <c r="J36" s="9">
        <v>5711</v>
      </c>
      <c r="K36" s="9">
        <v>5369</v>
      </c>
      <c r="L36" s="9">
        <f t="shared" si="6"/>
        <v>342</v>
      </c>
      <c r="M36" s="10">
        <f t="shared" si="3"/>
        <v>10.502988505747126</v>
      </c>
      <c r="N36" s="10">
        <f t="shared" si="8"/>
        <v>-1.2279488066412991</v>
      </c>
      <c r="O36" s="10">
        <v>3064</v>
      </c>
      <c r="P36" s="10">
        <f>RyOSF3378!D71+RyOSF3378!G71+RyOSF3378!J71+E36</f>
        <v>3064</v>
      </c>
      <c r="Q36" s="10">
        <f t="shared" si="4"/>
        <v>5.6349425287356318</v>
      </c>
      <c r="R36" s="10">
        <f t="shared" si="7"/>
        <v>4.3596730245231585</v>
      </c>
    </row>
    <row r="37" spans="1:18" ht="15.6" x14ac:dyDescent="0.3">
      <c r="A37" s="86">
        <v>60993</v>
      </c>
      <c r="B37" s="37">
        <v>1952</v>
      </c>
      <c r="C37" s="10">
        <v>1910.8</v>
      </c>
      <c r="D37" s="10">
        <f>'Fin33-89'!F81</f>
        <v>1539</v>
      </c>
      <c r="E37" s="9">
        <f>RyOSF3378!AN72+RyOSF3378!BR72</f>
        <v>351</v>
      </c>
      <c r="F37" s="10">
        <f t="shared" si="0"/>
        <v>1890</v>
      </c>
      <c r="G37" s="10">
        <f t="shared" si="1"/>
        <v>20.799999999999955</v>
      </c>
      <c r="H37" s="10">
        <f t="shared" si="5"/>
        <v>3.0987162461266049</v>
      </c>
      <c r="I37" s="10">
        <f t="shared" si="2"/>
        <v>0.57547587428065516</v>
      </c>
      <c r="J37" s="9">
        <v>6021</v>
      </c>
      <c r="K37" s="9">
        <v>5670</v>
      </c>
      <c r="L37" s="9">
        <f t="shared" si="6"/>
        <v>351</v>
      </c>
      <c r="M37" s="10">
        <f t="shared" si="3"/>
        <v>9.8716246126604688</v>
      </c>
      <c r="N37" s="10">
        <f t="shared" si="8"/>
        <v>5.4281211696725506</v>
      </c>
      <c r="O37" s="10">
        <v>3458</v>
      </c>
      <c r="P37" s="10">
        <f>RyOSF3378!D72+RyOSF3378!G72+RyOSF3378!J72+E37</f>
        <v>3458</v>
      </c>
      <c r="Q37" s="10">
        <f t="shared" si="4"/>
        <v>5.6695030577279359</v>
      </c>
      <c r="R37" s="10">
        <f t="shared" si="7"/>
        <v>12.859007832898172</v>
      </c>
    </row>
    <row r="38" spans="1:18" ht="15.6" x14ac:dyDescent="0.3">
      <c r="A38" s="86">
        <v>60664</v>
      </c>
      <c r="B38" s="37">
        <v>1953</v>
      </c>
      <c r="C38" s="10">
        <v>2211.6999999999998</v>
      </c>
      <c r="D38" s="10">
        <f>'Fin33-89'!F82</f>
        <v>1761</v>
      </c>
      <c r="E38" s="9">
        <f>RyOSF3378!AN73+RyOSF3378!BR73</f>
        <v>584</v>
      </c>
      <c r="F38" s="10">
        <f t="shared" si="0"/>
        <v>2345</v>
      </c>
      <c r="G38" s="10">
        <f t="shared" si="1"/>
        <v>-133.30000000000018</v>
      </c>
      <c r="H38" s="10">
        <f t="shared" si="5"/>
        <v>3.8655545298694451</v>
      </c>
      <c r="I38" s="10">
        <f t="shared" si="2"/>
        <v>0.96267967822761447</v>
      </c>
      <c r="J38" s="9">
        <v>6582</v>
      </c>
      <c r="K38" s="9">
        <v>5998</v>
      </c>
      <c r="L38" s="9">
        <f t="shared" si="6"/>
        <v>584</v>
      </c>
      <c r="M38" s="10">
        <f t="shared" si="3"/>
        <v>10.849927469339312</v>
      </c>
      <c r="N38" s="10">
        <f t="shared" si="8"/>
        <v>9.3173891380169405</v>
      </c>
      <c r="O38" s="10">
        <v>4245</v>
      </c>
      <c r="P38" s="10">
        <f>RyOSF3378!D73+RyOSF3378!G73+RyOSF3378!J73+E38</f>
        <v>4245</v>
      </c>
      <c r="Q38" s="10">
        <f t="shared" si="4"/>
        <v>6.9975603323223003</v>
      </c>
      <c r="R38" s="10">
        <f t="shared" si="7"/>
        <v>22.758820127241176</v>
      </c>
    </row>
    <row r="39" spans="1:18" ht="15.6" x14ac:dyDescent="0.3">
      <c r="A39" s="86">
        <v>73936</v>
      </c>
      <c r="B39" s="37">
        <v>1954</v>
      </c>
      <c r="C39" s="10">
        <v>2853</v>
      </c>
      <c r="D39" s="10">
        <f>'Fin33-89'!F83</f>
        <v>2334</v>
      </c>
      <c r="E39" s="9">
        <f>RyOSF3378!AN74+RyOSF3378!BR74</f>
        <v>585</v>
      </c>
      <c r="F39" s="10">
        <f t="shared" si="0"/>
        <v>2919</v>
      </c>
      <c r="G39" s="10">
        <f t="shared" si="1"/>
        <v>-66</v>
      </c>
      <c r="H39" s="10">
        <f t="shared" si="5"/>
        <v>3.9480090889417876</v>
      </c>
      <c r="I39" s="10">
        <f t="shared" si="2"/>
        <v>0.79122484310755248</v>
      </c>
      <c r="J39" s="9">
        <v>7691</v>
      </c>
      <c r="K39" s="9">
        <v>7106</v>
      </c>
      <c r="L39" s="9">
        <f t="shared" si="6"/>
        <v>585</v>
      </c>
      <c r="M39" s="10">
        <f t="shared" si="3"/>
        <v>10.402239774940488</v>
      </c>
      <c r="N39" s="10">
        <f t="shared" si="8"/>
        <v>16.848982072318442</v>
      </c>
      <c r="O39" s="10">
        <v>4778</v>
      </c>
      <c r="P39" s="10">
        <f>RyOSF3378!D74+RyOSF3378!G74+RyOSF3378!J74+E39</f>
        <v>4778</v>
      </c>
      <c r="Q39" s="10">
        <f t="shared" si="4"/>
        <v>6.462345812594676</v>
      </c>
      <c r="R39" s="10">
        <f t="shared" si="7"/>
        <v>12.555948174322729</v>
      </c>
    </row>
    <row r="40" spans="1:18" ht="15.6" x14ac:dyDescent="0.3">
      <c r="A40" s="86">
        <v>90053</v>
      </c>
      <c r="B40" s="37">
        <v>1955</v>
      </c>
      <c r="C40" s="10">
        <v>3067.4</v>
      </c>
      <c r="D40" s="10">
        <f>'Fin33-89'!F84</f>
        <v>1818</v>
      </c>
      <c r="E40" s="9">
        <f>RyOSF3378!AN75+RyOSF3378!BR75</f>
        <v>1123</v>
      </c>
      <c r="F40" s="10">
        <f t="shared" si="0"/>
        <v>2941</v>
      </c>
      <c r="G40" s="10">
        <f t="shared" si="1"/>
        <v>126.40000000000009</v>
      </c>
      <c r="H40" s="10">
        <f t="shared" si="5"/>
        <v>3.2658545523191895</v>
      </c>
      <c r="I40" s="10">
        <f t="shared" si="2"/>
        <v>1.2470434077709793</v>
      </c>
      <c r="J40" s="9">
        <v>9399</v>
      </c>
      <c r="K40" s="9">
        <v>8276</v>
      </c>
      <c r="L40" s="9">
        <f t="shared" si="6"/>
        <v>1123</v>
      </c>
      <c r="M40" s="10">
        <f t="shared" si="3"/>
        <v>10.437186989883736</v>
      </c>
      <c r="N40" s="10">
        <f t="shared" si="8"/>
        <v>22.207775321804711</v>
      </c>
      <c r="O40" s="10">
        <v>3778</v>
      </c>
      <c r="P40" s="10">
        <f>RyOSF3378!D75+RyOSF3378!G75+RyOSF3378!J75+E40</f>
        <v>3778</v>
      </c>
      <c r="Q40" s="10">
        <f t="shared" si="4"/>
        <v>4.1953072079775247</v>
      </c>
      <c r="R40" s="10">
        <f t="shared" si="7"/>
        <v>-20.929259104227715</v>
      </c>
    </row>
    <row r="41" spans="1:18" ht="15.6" x14ac:dyDescent="0.3">
      <c r="A41" s="86">
        <v>102920</v>
      </c>
      <c r="B41" s="37">
        <v>1956</v>
      </c>
      <c r="C41" s="10">
        <v>2900.1</v>
      </c>
      <c r="D41" s="10">
        <f>'Fin33-89'!F85</f>
        <v>1266</v>
      </c>
      <c r="E41" s="9">
        <f>RyOSF3378!AN76+RyOSF3378!BR76</f>
        <v>1432</v>
      </c>
      <c r="F41" s="10">
        <f t="shared" si="0"/>
        <v>2698</v>
      </c>
      <c r="G41" s="10">
        <f t="shared" si="1"/>
        <v>202.09999999999991</v>
      </c>
      <c r="H41" s="10">
        <f t="shared" si="5"/>
        <v>2.6214535561601244</v>
      </c>
      <c r="I41" s="10">
        <f t="shared" si="2"/>
        <v>1.3913719393703847</v>
      </c>
      <c r="J41" s="9">
        <v>10540</v>
      </c>
      <c r="K41" s="9">
        <v>9108</v>
      </c>
      <c r="L41" s="9">
        <f t="shared" si="6"/>
        <v>1432</v>
      </c>
      <c r="M41" s="10">
        <f t="shared" si="3"/>
        <v>10.240963855421686</v>
      </c>
      <c r="N41" s="10">
        <f t="shared" si="8"/>
        <v>12.139589318012556</v>
      </c>
      <c r="O41" s="10">
        <v>4184</v>
      </c>
      <c r="P41" s="10">
        <f>RyOSF3378!D76+RyOSF3378!G76+RyOSF3378!J76+E41</f>
        <v>4184</v>
      </c>
      <c r="Q41" s="10">
        <f t="shared" si="4"/>
        <v>4.0652934317916829</v>
      </c>
      <c r="R41" s="10">
        <f t="shared" si="7"/>
        <v>10.746426680783493</v>
      </c>
    </row>
    <row r="42" spans="1:18" ht="15.6" x14ac:dyDescent="0.3">
      <c r="A42" s="86">
        <v>118206</v>
      </c>
      <c r="B42" s="37">
        <v>1957</v>
      </c>
      <c r="C42" s="10">
        <v>3605.1</v>
      </c>
      <c r="D42" s="10">
        <f>'Fin33-89'!F86</f>
        <v>1552</v>
      </c>
      <c r="E42" s="9">
        <f>RyOSF3378!AN77+RyOSF3378!BR77</f>
        <v>1804</v>
      </c>
      <c r="F42" s="10">
        <f t="shared" si="0"/>
        <v>3356</v>
      </c>
      <c r="G42" s="10">
        <f t="shared" si="1"/>
        <v>249.09999999999991</v>
      </c>
      <c r="H42" s="10">
        <f t="shared" si="5"/>
        <v>2.8391113818249494</v>
      </c>
      <c r="I42" s="10">
        <f t="shared" si="2"/>
        <v>1.5261492648427322</v>
      </c>
      <c r="J42" s="9">
        <v>11128</v>
      </c>
      <c r="K42" s="9">
        <v>9324</v>
      </c>
      <c r="L42" s="9">
        <f t="shared" si="6"/>
        <v>1804</v>
      </c>
      <c r="M42" s="10">
        <f t="shared" si="3"/>
        <v>9.4140737356817752</v>
      </c>
      <c r="N42" s="10">
        <f t="shared" si="8"/>
        <v>5.5787476280835024</v>
      </c>
      <c r="O42" s="10">
        <v>5006</v>
      </c>
      <c r="P42" s="10">
        <f>RyOSF3378!D77+RyOSF3378!G77+RyOSF3378!J77+E42</f>
        <v>5006</v>
      </c>
      <c r="Q42" s="10">
        <f t="shared" si="4"/>
        <v>4.2349796118640342</v>
      </c>
      <c r="R42" s="10">
        <f t="shared" si="7"/>
        <v>19.646271510516257</v>
      </c>
    </row>
    <row r="43" spans="1:18" ht="15.6" x14ac:dyDescent="0.3">
      <c r="A43" s="86">
        <v>131377</v>
      </c>
      <c r="B43" s="37">
        <v>1958</v>
      </c>
      <c r="C43" s="10">
        <v>4566</v>
      </c>
      <c r="D43" s="10">
        <f>'Fin33-89'!F87</f>
        <v>2383</v>
      </c>
      <c r="E43" s="9">
        <f>RyOSF3378!AN78+RyOSF3378!BR78</f>
        <v>2116</v>
      </c>
      <c r="F43" s="10">
        <f t="shared" si="0"/>
        <v>4499</v>
      </c>
      <c r="G43" s="10">
        <f t="shared" si="1"/>
        <v>67</v>
      </c>
      <c r="H43" s="10">
        <f t="shared" si="5"/>
        <v>3.4244959163323867</v>
      </c>
      <c r="I43" s="10">
        <f t="shared" si="2"/>
        <v>1.6106319979905157</v>
      </c>
      <c r="J43" s="9">
        <v>12326</v>
      </c>
      <c r="K43" s="9">
        <v>10210</v>
      </c>
      <c r="L43" s="9">
        <f t="shared" si="6"/>
        <v>2116</v>
      </c>
      <c r="M43" s="10">
        <f t="shared" si="3"/>
        <v>9.3821597387670597</v>
      </c>
      <c r="N43" s="10">
        <f t="shared" si="8"/>
        <v>10.765636232925946</v>
      </c>
      <c r="O43" s="10">
        <v>7198</v>
      </c>
      <c r="P43" s="10">
        <f>RyOSF3378!D78+RyOSF3378!G78+RyOSF3378!J78+E43</f>
        <v>7198</v>
      </c>
      <c r="Q43" s="10">
        <f t="shared" si="4"/>
        <v>5.478888998835413</v>
      </c>
      <c r="R43" s="10">
        <f t="shared" si="7"/>
        <v>43.78745505393529</v>
      </c>
    </row>
    <row r="44" spans="1:18" ht="15.6" x14ac:dyDescent="0.3">
      <c r="A44" s="86">
        <v>140772</v>
      </c>
      <c r="B44" s="37">
        <v>1959</v>
      </c>
      <c r="C44" s="10">
        <v>4256.8</v>
      </c>
      <c r="D44" s="10">
        <f>'Fin33-89'!F88</f>
        <v>1479</v>
      </c>
      <c r="E44" s="9">
        <f>RyOSF3378!AN79+RyOSF3378!BR79</f>
        <v>2668</v>
      </c>
      <c r="F44" s="10">
        <f t="shared" si="0"/>
        <v>4147</v>
      </c>
      <c r="G44" s="10">
        <f t="shared" si="1"/>
        <v>109.80000000000018</v>
      </c>
      <c r="H44" s="10">
        <f t="shared" si="5"/>
        <v>2.9458983320546697</v>
      </c>
      <c r="I44" s="10">
        <f t="shared" si="2"/>
        <v>1.8952632625806269</v>
      </c>
      <c r="J44" s="9">
        <v>14051</v>
      </c>
      <c r="K44" s="9">
        <v>11383</v>
      </c>
      <c r="L44" s="9">
        <f t="shared" si="6"/>
        <v>2668</v>
      </c>
      <c r="M44" s="10">
        <f t="shared" si="3"/>
        <v>9.9813883442730091</v>
      </c>
      <c r="N44" s="10">
        <f t="shared" si="8"/>
        <v>13.994807723511272</v>
      </c>
      <c r="O44" s="10">
        <v>8140</v>
      </c>
      <c r="P44" s="10">
        <f>RyOSF3378!D79+RyOSF3378!G79+RyOSF3378!J79+E44</f>
        <v>8140</v>
      </c>
      <c r="Q44" s="10">
        <f t="shared" si="4"/>
        <v>5.7823999090728275</v>
      </c>
      <c r="R44" s="10">
        <f t="shared" si="7"/>
        <v>13.086968602389559</v>
      </c>
    </row>
    <row r="45" spans="1:18" ht="15.6" x14ac:dyDescent="0.3">
      <c r="A45" s="86">
        <v>159703</v>
      </c>
      <c r="B45" s="37">
        <v>1960</v>
      </c>
      <c r="C45" s="10">
        <v>5587.2</v>
      </c>
      <c r="D45" s="10">
        <f>'Fin33-89'!F89</f>
        <v>1713</v>
      </c>
      <c r="E45" s="9">
        <f>RyOSF3378!AN80+RyOSF3378!BR80</f>
        <v>3699</v>
      </c>
      <c r="F45" s="10">
        <f t="shared" si="0"/>
        <v>5412</v>
      </c>
      <c r="G45" s="10">
        <f t="shared" si="1"/>
        <v>175.19999999999982</v>
      </c>
      <c r="H45" s="10">
        <f t="shared" si="5"/>
        <v>3.3887904422584421</v>
      </c>
      <c r="I45" s="10">
        <f t="shared" si="2"/>
        <v>2.3161743987276382</v>
      </c>
      <c r="J45" s="9">
        <v>15605</v>
      </c>
      <c r="K45" s="9">
        <v>11906</v>
      </c>
      <c r="L45" s="9">
        <f t="shared" si="6"/>
        <v>3699</v>
      </c>
      <c r="M45" s="10">
        <f t="shared" si="3"/>
        <v>9.7712629067706924</v>
      </c>
      <c r="N45" s="10">
        <f t="shared" si="8"/>
        <v>11.059711052594112</v>
      </c>
      <c r="O45" s="10">
        <v>9855</v>
      </c>
      <c r="P45" s="10">
        <f>RyOSF3378!D80+RyOSF3378!G80+RyOSF3378!J80+E45</f>
        <v>9855</v>
      </c>
      <c r="Q45" s="10">
        <f t="shared" si="4"/>
        <v>6.1708296024495475</v>
      </c>
      <c r="R45" s="10">
        <f t="shared" si="7"/>
        <v>21.068796068796058</v>
      </c>
    </row>
    <row r="46" spans="1:18" ht="15.6" x14ac:dyDescent="0.3">
      <c r="A46" s="86">
        <v>173236</v>
      </c>
      <c r="B46" s="37">
        <v>1961</v>
      </c>
      <c r="C46" s="10">
        <v>5410.4</v>
      </c>
      <c r="D46" s="10">
        <f>'Fin33-89'!F90</f>
        <v>1292</v>
      </c>
      <c r="E46" s="9">
        <f>RyOSF3378!AN81+RyOSF3378!BR81</f>
        <v>4093</v>
      </c>
      <c r="F46" s="10">
        <f t="shared" si="0"/>
        <v>5385</v>
      </c>
      <c r="G46" s="10">
        <f t="shared" si="1"/>
        <v>25.399999999999636</v>
      </c>
      <c r="H46" s="10">
        <f t="shared" si="5"/>
        <v>3.1084762982290055</v>
      </c>
      <c r="I46" s="10">
        <f t="shared" si="2"/>
        <v>2.3626728855434207</v>
      </c>
      <c r="J46" s="9">
        <v>17507</v>
      </c>
      <c r="K46" s="9">
        <v>13414</v>
      </c>
      <c r="L46" s="9">
        <f t="shared" si="6"/>
        <v>4093</v>
      </c>
      <c r="M46" s="10">
        <f t="shared" si="3"/>
        <v>10.105867140779052</v>
      </c>
      <c r="N46" s="10">
        <f t="shared" si="8"/>
        <v>12.188401153476459</v>
      </c>
      <c r="O46" s="10">
        <v>12006</v>
      </c>
      <c r="P46" s="10">
        <f>RyOSF3378!D81+RyOSF3378!G81+RyOSF3378!J81+E46</f>
        <v>12006</v>
      </c>
      <c r="Q46" s="10">
        <f t="shared" si="4"/>
        <v>6.9304301646309074</v>
      </c>
      <c r="R46" s="10">
        <f t="shared" si="7"/>
        <v>21.826484018264836</v>
      </c>
    </row>
    <row r="47" spans="1:18" ht="15.6" x14ac:dyDescent="0.3">
      <c r="A47" s="86">
        <v>186781</v>
      </c>
      <c r="B47" s="37">
        <v>1962</v>
      </c>
      <c r="C47" s="10">
        <v>5588.6</v>
      </c>
      <c r="D47" s="10">
        <f>'Fin33-89'!F91</f>
        <v>383</v>
      </c>
      <c r="E47" s="9">
        <f>RyOSF3378!AN82+RyOSF3378!BR82</f>
        <v>5176</v>
      </c>
      <c r="F47" s="10">
        <f t="shared" si="0"/>
        <v>5559</v>
      </c>
      <c r="G47" s="10">
        <f t="shared" si="1"/>
        <v>29.600000000000364</v>
      </c>
      <c r="H47" s="10">
        <f t="shared" si="5"/>
        <v>2.9762127839555412</v>
      </c>
      <c r="I47" s="10">
        <f t="shared" si="2"/>
        <v>2.7711598074750645</v>
      </c>
      <c r="J47" s="9">
        <v>20049</v>
      </c>
      <c r="K47" s="9">
        <v>14873</v>
      </c>
      <c r="L47" s="9">
        <f t="shared" si="6"/>
        <v>5176</v>
      </c>
      <c r="M47" s="10">
        <f t="shared" si="3"/>
        <v>10.733961163073332</v>
      </c>
      <c r="N47" s="10">
        <f t="shared" si="8"/>
        <v>14.519906323185005</v>
      </c>
      <c r="O47" s="10">
        <v>14320</v>
      </c>
      <c r="P47" s="10">
        <f>RyOSF3378!D82+RyOSF3378!G82+RyOSF3378!J82+E47</f>
        <v>14320</v>
      </c>
      <c r="Q47" s="10">
        <f t="shared" si="4"/>
        <v>7.66673269765126</v>
      </c>
      <c r="R47" s="10">
        <f t="shared" si="7"/>
        <v>19.273696485090785</v>
      </c>
    </row>
    <row r="48" spans="1:18" ht="15.6" x14ac:dyDescent="0.3">
      <c r="A48" s="86">
        <v>207952</v>
      </c>
      <c r="B48" s="37">
        <v>1963</v>
      </c>
      <c r="C48" s="10">
        <v>8925</v>
      </c>
      <c r="D48" s="10">
        <f>'Fin33-89'!F92</f>
        <v>1808</v>
      </c>
      <c r="E48" s="9">
        <f>RyOSF3378!AN83+RyOSF3378!BR83</f>
        <v>6814</v>
      </c>
      <c r="F48" s="10">
        <f t="shared" si="0"/>
        <v>8622</v>
      </c>
      <c r="G48" s="10">
        <f t="shared" si="1"/>
        <v>303</v>
      </c>
      <c r="H48" s="10">
        <f t="shared" si="5"/>
        <v>4.1461491113333846</v>
      </c>
      <c r="I48" s="10">
        <f t="shared" si="2"/>
        <v>3.2767177040855584</v>
      </c>
      <c r="J48" s="9">
        <v>23325</v>
      </c>
      <c r="K48" s="9">
        <v>16511</v>
      </c>
      <c r="L48" s="9">
        <f t="shared" si="6"/>
        <v>6814</v>
      </c>
      <c r="M48" s="10">
        <f t="shared" si="3"/>
        <v>11.216530737862582</v>
      </c>
      <c r="N48" s="10">
        <f t="shared" si="8"/>
        <v>16.339967080652396</v>
      </c>
      <c r="O48" s="10">
        <v>16281</v>
      </c>
      <c r="P48" s="10">
        <f>RyOSF3378!D83+RyOSF3378!G83+RyOSF3378!J83+E48</f>
        <v>16281</v>
      </c>
      <c r="Q48" s="10">
        <f t="shared" si="4"/>
        <v>7.8292105870585518</v>
      </c>
      <c r="R48" s="10">
        <f t="shared" si="7"/>
        <v>13.694134078212294</v>
      </c>
    </row>
    <row r="49" spans="1:19" ht="15.6" x14ac:dyDescent="0.3">
      <c r="A49" s="86">
        <v>245501</v>
      </c>
      <c r="B49" s="37">
        <v>1964</v>
      </c>
      <c r="C49" s="10">
        <v>12827.6</v>
      </c>
      <c r="D49" s="10">
        <f>'Fin33-89'!F93</f>
        <v>1963</v>
      </c>
      <c r="E49" s="9">
        <f>RyOSF3378!AN84+RyOSF3378!BR84</f>
        <v>10304</v>
      </c>
      <c r="F49" s="10">
        <f t="shared" si="0"/>
        <v>12267</v>
      </c>
      <c r="G49" s="10">
        <f t="shared" si="1"/>
        <v>560.60000000000036</v>
      </c>
      <c r="H49" s="10">
        <f t="shared" si="5"/>
        <v>4.9967209909531931</v>
      </c>
      <c r="I49" s="10">
        <f t="shared" si="2"/>
        <v>4.1971315799120976</v>
      </c>
      <c r="J49" s="9">
        <v>27858</v>
      </c>
      <c r="K49" s="9">
        <v>17554</v>
      </c>
      <c r="L49" s="9">
        <f t="shared" si="6"/>
        <v>10304</v>
      </c>
      <c r="M49" s="10">
        <f t="shared" si="3"/>
        <v>11.347407953531757</v>
      </c>
      <c r="N49" s="10">
        <f t="shared" si="8"/>
        <v>19.434083601286179</v>
      </c>
      <c r="O49" s="10">
        <v>20159</v>
      </c>
      <c r="P49" s="10">
        <f>RyOSF3378!D84+RyOSF3378!G84+RyOSF3378!J84+E49</f>
        <v>20159</v>
      </c>
      <c r="Q49" s="10">
        <f t="shared" si="4"/>
        <v>8.2113718477725133</v>
      </c>
      <c r="R49" s="10">
        <f t="shared" si="7"/>
        <v>23.819175726306739</v>
      </c>
    </row>
    <row r="50" spans="1:19" ht="15.6" x14ac:dyDescent="0.3">
      <c r="A50" s="86">
        <v>267420</v>
      </c>
      <c r="B50" s="37">
        <v>1965</v>
      </c>
      <c r="C50" s="10">
        <v>21417.7</v>
      </c>
      <c r="D50" s="10">
        <f>'Fin33-89'!F94</f>
        <v>7955</v>
      </c>
      <c r="E50" s="9">
        <f>RyOSF3378!AN85+RyOSF3378!BR85</f>
        <v>13381</v>
      </c>
      <c r="F50" s="10">
        <f t="shared" si="0"/>
        <v>21336</v>
      </c>
      <c r="G50" s="10">
        <f t="shared" si="1"/>
        <v>81.700000000000728</v>
      </c>
      <c r="H50" s="10">
        <f t="shared" si="5"/>
        <v>7.9784608481041062</v>
      </c>
      <c r="I50" s="10">
        <f t="shared" si="2"/>
        <v>5.0037394360930376</v>
      </c>
      <c r="J50" s="9">
        <v>32481</v>
      </c>
      <c r="K50" s="9">
        <v>19100</v>
      </c>
      <c r="L50" s="9">
        <f t="shared" si="6"/>
        <v>13381</v>
      </c>
      <c r="M50" s="10">
        <f t="shared" si="3"/>
        <v>12.146062373794033</v>
      </c>
      <c r="N50" s="10">
        <f t="shared" si="8"/>
        <v>16.594874003876804</v>
      </c>
      <c r="O50" s="10">
        <v>25261</v>
      </c>
      <c r="P50" s="10">
        <f>RyOSF3378!D85+RyOSF3378!G85+RyOSF3378!J85+E50</f>
        <v>25261</v>
      </c>
      <c r="Q50" s="10">
        <f t="shared" si="4"/>
        <v>9.4461895146211958</v>
      </c>
      <c r="R50" s="10">
        <f t="shared" si="7"/>
        <v>25.308795079120983</v>
      </c>
    </row>
    <row r="51" spans="1:19" ht="15.6" x14ac:dyDescent="0.3">
      <c r="A51" s="86">
        <v>297196</v>
      </c>
      <c r="B51" s="37">
        <v>1966</v>
      </c>
      <c r="C51" s="10">
        <v>27382.7</v>
      </c>
      <c r="D51" s="10">
        <f>'Fin33-89'!F95</f>
        <v>10093</v>
      </c>
      <c r="E51" s="9">
        <f>RyOSF3378!AN86+RyOSF3378!BR86</f>
        <v>16848</v>
      </c>
      <c r="F51" s="10">
        <f t="shared" si="0"/>
        <v>26941</v>
      </c>
      <c r="G51" s="10">
        <f t="shared" si="1"/>
        <v>441.70000000000073</v>
      </c>
      <c r="H51" s="10">
        <f t="shared" si="5"/>
        <v>9.0650614409346026</v>
      </c>
      <c r="I51" s="10">
        <f t="shared" si="2"/>
        <v>5.6689861236355803</v>
      </c>
      <c r="J51" s="9">
        <v>38103</v>
      </c>
      <c r="K51" s="9">
        <v>21255</v>
      </c>
      <c r="L51" s="9">
        <f t="shared" si="6"/>
        <v>16848</v>
      </c>
      <c r="M51" s="10">
        <f t="shared" si="3"/>
        <v>12.820832043499914</v>
      </c>
      <c r="N51" s="10">
        <f t="shared" si="8"/>
        <v>17.308580400849728</v>
      </c>
      <c r="O51" s="10">
        <v>30870</v>
      </c>
      <c r="P51" s="10">
        <f>RyOSF3378!D86+RyOSF3378!G86+RyOSF3378!J86+E51</f>
        <v>30870</v>
      </c>
      <c r="Q51" s="10">
        <f t="shared" si="4"/>
        <v>10.387084617558783</v>
      </c>
      <c r="R51" s="10">
        <f t="shared" si="7"/>
        <v>22.204188274415102</v>
      </c>
    </row>
    <row r="52" spans="1:19" ht="15.6" x14ac:dyDescent="0.3">
      <c r="A52" s="86">
        <v>325025</v>
      </c>
      <c r="B52" s="37">
        <v>1967</v>
      </c>
      <c r="C52" s="10">
        <v>30066.5</v>
      </c>
      <c r="D52" s="10">
        <f>'Fin33-89'!F96</f>
        <v>8682</v>
      </c>
      <c r="E52" s="9">
        <f>RyOSF3378!AN87+RyOSF3378!BR87</f>
        <v>21316</v>
      </c>
      <c r="F52" s="10">
        <f t="shared" si="0"/>
        <v>29998</v>
      </c>
      <c r="G52" s="10">
        <f t="shared" si="1"/>
        <v>68.5</v>
      </c>
      <c r="H52" s="10">
        <f t="shared" si="5"/>
        <v>9.2294438889316215</v>
      </c>
      <c r="I52" s="10">
        <f t="shared" si="2"/>
        <v>6.5582647488654722</v>
      </c>
      <c r="J52" s="9">
        <v>43072</v>
      </c>
      <c r="K52" s="9">
        <v>21756</v>
      </c>
      <c r="L52" s="9">
        <f t="shared" si="6"/>
        <v>21316</v>
      </c>
      <c r="M52" s="10">
        <f t="shared" si="3"/>
        <v>13.251903699715406</v>
      </c>
      <c r="N52" s="10">
        <f t="shared" si="8"/>
        <v>13.040967902789813</v>
      </c>
      <c r="O52" s="10">
        <v>35097</v>
      </c>
      <c r="P52" s="10">
        <f>RyOSF3378!D87+RyOSF3378!G87+RyOSF3378!J87+E52</f>
        <v>35097</v>
      </c>
      <c r="Q52" s="10">
        <f t="shared" si="4"/>
        <v>10.79824628874702</v>
      </c>
      <c r="R52" s="10">
        <f t="shared" si="7"/>
        <v>13.692905733722061</v>
      </c>
    </row>
    <row r="53" spans="1:19" ht="15.6" x14ac:dyDescent="0.3">
      <c r="A53" s="86">
        <v>359858</v>
      </c>
      <c r="B53" s="37">
        <v>1968</v>
      </c>
      <c r="C53" s="10">
        <v>35179.4</v>
      </c>
      <c r="D53" s="10">
        <f>'Fin33-89'!F97</f>
        <v>11000</v>
      </c>
      <c r="E53" s="9">
        <f>RyOSF3378!AN88+RyOSF3378!BR88</f>
        <v>23937</v>
      </c>
      <c r="F53" s="10">
        <f t="shared" si="0"/>
        <v>34937</v>
      </c>
      <c r="G53" s="10">
        <f>C53-F53</f>
        <v>242.40000000000146</v>
      </c>
      <c r="H53" s="10">
        <f t="shared" si="5"/>
        <v>9.708551706506455</v>
      </c>
      <c r="I53" s="10">
        <f t="shared" si="2"/>
        <v>6.6517904284467759</v>
      </c>
      <c r="J53" s="9">
        <v>47087</v>
      </c>
      <c r="K53" s="9">
        <v>23150</v>
      </c>
      <c r="L53" s="9">
        <f t="shared" si="6"/>
        <v>23937</v>
      </c>
      <c r="M53" s="10">
        <f t="shared" si="3"/>
        <v>13.084883481817828</v>
      </c>
      <c r="N53" s="10">
        <f t="shared" si="8"/>
        <v>9.3216010401188765</v>
      </c>
      <c r="O53" s="10">
        <v>38533</v>
      </c>
      <c r="P53" s="10">
        <f>RyOSF3378!D88+RyOSF3378!G88+RyOSF3378!J88+E53</f>
        <v>38533</v>
      </c>
      <c r="Q53" s="10">
        <f t="shared" si="4"/>
        <v>10.707834757043056</v>
      </c>
      <c r="R53" s="10">
        <f t="shared" si="7"/>
        <v>9.7900105422115793</v>
      </c>
    </row>
    <row r="54" spans="1:19" ht="15.6" x14ac:dyDescent="0.3">
      <c r="A54" s="86">
        <v>397796</v>
      </c>
      <c r="B54" s="37">
        <v>1969</v>
      </c>
      <c r="C54" s="10">
        <v>42469.1</v>
      </c>
      <c r="D54" s="10">
        <f>'Fin33-89'!F98</f>
        <v>16538</v>
      </c>
      <c r="E54" s="9">
        <f>RyOSF3378!AN89+RyOSF3378!BR89</f>
        <v>25307</v>
      </c>
      <c r="F54" s="10">
        <f t="shared" si="0"/>
        <v>41845</v>
      </c>
      <c r="G54" s="10">
        <f t="shared" si="1"/>
        <v>624.09999999999854</v>
      </c>
      <c r="H54" s="10">
        <f t="shared" si="5"/>
        <v>10.519210851793382</v>
      </c>
      <c r="I54" s="10">
        <f t="shared" si="2"/>
        <v>6.3618035374915785</v>
      </c>
      <c r="J54" s="9">
        <v>53651</v>
      </c>
      <c r="K54" s="9">
        <v>28344</v>
      </c>
      <c r="L54" s="9">
        <f t="shared" si="6"/>
        <v>25307</v>
      </c>
      <c r="M54" s="10">
        <f t="shared" si="3"/>
        <v>13.487063721103279</v>
      </c>
      <c r="N54" s="10">
        <f t="shared" si="8"/>
        <v>13.940153333191741</v>
      </c>
      <c r="O54" s="10">
        <v>44670</v>
      </c>
      <c r="P54" s="10">
        <f>RyOSF3378!D89+RyOSF3378!G89+RyOSF3378!J89+E54</f>
        <v>44670</v>
      </c>
      <c r="Q54" s="10">
        <f t="shared" si="4"/>
        <v>11.229373849913021</v>
      </c>
      <c r="R54" s="10">
        <f t="shared" si="7"/>
        <v>15.926608361664019</v>
      </c>
    </row>
    <row r="55" spans="1:19" ht="15.6" x14ac:dyDescent="0.3">
      <c r="A55" s="86">
        <v>444300</v>
      </c>
      <c r="B55" s="37">
        <v>1970</v>
      </c>
      <c r="C55" s="10">
        <v>47559.199999999997</v>
      </c>
      <c r="D55" s="10">
        <f>'Fin33-89'!F99</f>
        <v>17143</v>
      </c>
      <c r="E55" s="9">
        <f>RyOSF3378!AN90+RyOSF3378!BR90</f>
        <v>29392</v>
      </c>
      <c r="F55" s="10">
        <f t="shared" si="0"/>
        <v>46535</v>
      </c>
      <c r="G55" s="10">
        <f t="shared" si="1"/>
        <v>1024.1999999999971</v>
      </c>
      <c r="H55" s="10">
        <f t="shared" si="5"/>
        <v>10.473778978167905</v>
      </c>
      <c r="I55" s="10">
        <f t="shared" si="2"/>
        <v>6.6153499887463427</v>
      </c>
      <c r="J55" s="9">
        <v>60051</v>
      </c>
      <c r="K55" s="9">
        <v>30659</v>
      </c>
      <c r="L55" s="9">
        <f t="shared" si="6"/>
        <v>29392</v>
      </c>
      <c r="M55" s="10">
        <f t="shared" si="3"/>
        <v>13.515867656988521</v>
      </c>
      <c r="N55" s="10">
        <f t="shared" si="8"/>
        <v>11.928948202270217</v>
      </c>
      <c r="O55" s="10">
        <v>49724</v>
      </c>
      <c r="P55" s="10">
        <f>RyOSF3378!D90+RyOSF3378!G90+RyOSF3378!J90+E55</f>
        <v>49724</v>
      </c>
      <c r="Q55" s="10">
        <f t="shared" si="4"/>
        <v>11.191537249606123</v>
      </c>
      <c r="R55" s="10">
        <f t="shared" si="7"/>
        <v>11.314081038728464</v>
      </c>
    </row>
    <row r="56" spans="1:19" ht="15.6" x14ac:dyDescent="0.3">
      <c r="A56" s="86">
        <v>490011</v>
      </c>
      <c r="B56" s="37">
        <v>1971</v>
      </c>
      <c r="C56" s="10">
        <v>51976.2</v>
      </c>
      <c r="D56" s="10">
        <f>'Fin33-89'!F100</f>
        <v>14576</v>
      </c>
      <c r="E56" s="9">
        <f>RyOSF3378!AN91+RyOSF3378!BR91</f>
        <v>37143</v>
      </c>
      <c r="F56" s="10">
        <f t="shared" si="0"/>
        <v>51719</v>
      </c>
      <c r="G56" s="10">
        <f t="shared" si="1"/>
        <v>257.19999999999709</v>
      </c>
      <c r="H56" s="10">
        <f t="shared" si="5"/>
        <v>10.554661017813887</v>
      </c>
      <c r="I56" s="10">
        <f t="shared" si="2"/>
        <v>7.580033917605931</v>
      </c>
      <c r="J56" s="9">
        <v>69059</v>
      </c>
      <c r="K56" s="9">
        <v>31916</v>
      </c>
      <c r="L56" s="9">
        <f t="shared" si="6"/>
        <v>37143</v>
      </c>
      <c r="M56" s="10">
        <f t="shared" si="3"/>
        <v>14.093357087902108</v>
      </c>
      <c r="N56" s="10">
        <f t="shared" si="8"/>
        <v>15.000582837921094</v>
      </c>
      <c r="O56" s="10">
        <v>56200</v>
      </c>
      <c r="P56" s="10">
        <f>RyOSF3378!D91+RyOSF3378!G91+RyOSF3378!J91+E56</f>
        <v>56200</v>
      </c>
      <c r="Q56" s="10">
        <f t="shared" si="4"/>
        <v>11.46913028483034</v>
      </c>
      <c r="R56" s="10">
        <f t="shared" si="7"/>
        <v>13.023891883195237</v>
      </c>
    </row>
    <row r="57" spans="1:19" ht="15.6" x14ac:dyDescent="0.3">
      <c r="A57" s="86">
        <v>564726</v>
      </c>
      <c r="B57" s="37">
        <v>1972</v>
      </c>
      <c r="C57" s="10">
        <v>65538.100000000006</v>
      </c>
      <c r="D57" s="10">
        <f>'Fin33-89'!F101</f>
        <v>37577</v>
      </c>
      <c r="E57" s="9">
        <f>RyOSF3378!AN92+RyOSF3378!BR92</f>
        <v>27111</v>
      </c>
      <c r="F57" s="10">
        <f t="shared" si="0"/>
        <v>64688</v>
      </c>
      <c r="G57" s="10">
        <f t="shared" si="1"/>
        <v>850.10000000000582</v>
      </c>
      <c r="H57" s="10">
        <f t="shared" si="5"/>
        <v>11.454758590891865</v>
      </c>
      <c r="I57" s="10">
        <f t="shared" si="2"/>
        <v>4.8007352238076519</v>
      </c>
      <c r="J57" s="9">
        <v>84304</v>
      </c>
      <c r="K57" s="9">
        <v>57193</v>
      </c>
      <c r="L57" s="9">
        <f t="shared" si="6"/>
        <v>27111</v>
      </c>
      <c r="M57" s="10">
        <f t="shared" si="3"/>
        <v>14.928301512591947</v>
      </c>
      <c r="N57" s="10">
        <f t="shared" si="8"/>
        <v>22.075326894394642</v>
      </c>
      <c r="O57" s="10">
        <v>67503</v>
      </c>
      <c r="P57" s="10">
        <f>RyOSF3378!D92+RyOSF3378!G92+RyOSF3378!J92+E57</f>
        <v>67503</v>
      </c>
      <c r="Q57" s="10">
        <f t="shared" si="4"/>
        <v>11.953230416166424</v>
      </c>
      <c r="R57" s="10">
        <f t="shared" si="7"/>
        <v>20.112099644128122</v>
      </c>
    </row>
    <row r="58" spans="1:19" ht="15.6" x14ac:dyDescent="0.3">
      <c r="A58" s="86">
        <v>690891</v>
      </c>
      <c r="B58" s="37">
        <v>1973</v>
      </c>
      <c r="C58" s="10">
        <v>85310.9</v>
      </c>
      <c r="D58" s="10">
        <f>'Fin33-89'!F102</f>
        <v>59215</v>
      </c>
      <c r="E58" s="9">
        <f>RyOSF3378!AN93+RyOSF3378!BR93</f>
        <v>24358</v>
      </c>
      <c r="F58" s="10">
        <f t="shared" si="0"/>
        <v>83573</v>
      </c>
      <c r="G58" s="10">
        <f t="shared" si="1"/>
        <v>1737.8999999999942</v>
      </c>
      <c r="H58" s="10">
        <f t="shared" si="5"/>
        <v>12.096408840178842</v>
      </c>
      <c r="I58" s="10">
        <f t="shared" si="2"/>
        <v>3.5255923148514023</v>
      </c>
      <c r="J58" s="9">
        <v>105376</v>
      </c>
      <c r="K58" s="9">
        <v>81018</v>
      </c>
      <c r="L58" s="9">
        <f t="shared" si="6"/>
        <v>24358</v>
      </c>
      <c r="M58" s="10">
        <f t="shared" si="3"/>
        <v>15.25218884020779</v>
      </c>
      <c r="N58" s="10">
        <f t="shared" si="8"/>
        <v>24.995255266654006</v>
      </c>
      <c r="O58" s="10">
        <v>87400</v>
      </c>
      <c r="P58" s="10">
        <f>RyOSF3378!D93+RyOSF3378!G93+RyOSF3378!J93+E58</f>
        <v>87400</v>
      </c>
      <c r="Q58" s="10">
        <f t="shared" si="4"/>
        <v>12.650331238936388</v>
      </c>
      <c r="R58" s="10">
        <f t="shared" si="7"/>
        <v>29.475727004725716</v>
      </c>
    </row>
    <row r="59" spans="1:19" ht="15.6" x14ac:dyDescent="0.3">
      <c r="A59" s="86">
        <v>899707</v>
      </c>
      <c r="B59" s="37">
        <v>1974</v>
      </c>
      <c r="C59" s="10">
        <v>118583.2</v>
      </c>
      <c r="D59" s="10">
        <f>'Fin33-89'!F103</f>
        <v>90928</v>
      </c>
      <c r="E59" s="9">
        <f>RyOSF3378!AN94+RyOSF3378!BR94</f>
        <v>22799</v>
      </c>
      <c r="F59" s="10">
        <f t="shared" si="0"/>
        <v>113727</v>
      </c>
      <c r="G59" s="10">
        <f t="shared" si="1"/>
        <v>4856.1999999999971</v>
      </c>
      <c r="H59" s="10">
        <f t="shared" si="5"/>
        <v>12.640448501567732</v>
      </c>
      <c r="I59" s="10">
        <f t="shared" si="2"/>
        <v>2.5340471953647135</v>
      </c>
      <c r="J59" s="9">
        <v>137437</v>
      </c>
      <c r="K59" s="9">
        <v>114638</v>
      </c>
      <c r="L59" s="9">
        <f t="shared" si="6"/>
        <v>22799</v>
      </c>
      <c r="M59" s="10">
        <f t="shared" si="3"/>
        <v>15.275750883343134</v>
      </c>
      <c r="N59" s="10">
        <f t="shared" si="8"/>
        <v>30.425334041907082</v>
      </c>
      <c r="O59" s="10">
        <v>119261</v>
      </c>
      <c r="P59" s="10">
        <f>RyOSF3378!D94+RyOSF3378!G94+RyOSF3378!J94+E59</f>
        <v>119261</v>
      </c>
      <c r="Q59" s="10">
        <f t="shared" si="4"/>
        <v>13.255537636141543</v>
      </c>
      <c r="R59" s="10">
        <f t="shared" si="7"/>
        <v>36.454233409610978</v>
      </c>
    </row>
    <row r="60" spans="1:19" ht="15.6" x14ac:dyDescent="0.3">
      <c r="A60" s="86">
        <v>1100050</v>
      </c>
      <c r="B60" s="37">
        <v>1975</v>
      </c>
      <c r="C60" s="10">
        <v>159674.20000000001</v>
      </c>
      <c r="D60" s="10">
        <f>'Fin33-89'!F104</f>
        <v>123409</v>
      </c>
      <c r="E60" s="9">
        <f>RyOSF3378!AN95+RyOSF3378!BR95</f>
        <v>32208</v>
      </c>
      <c r="F60" s="10">
        <f t="shared" si="0"/>
        <v>155617</v>
      </c>
      <c r="G60" s="10">
        <f t="shared" si="1"/>
        <v>4057.2000000000116</v>
      </c>
      <c r="H60" s="10">
        <f t="shared" si="5"/>
        <v>14.146356983773464</v>
      </c>
      <c r="I60" s="10">
        <f t="shared" si="2"/>
        <v>2.9278669151402212</v>
      </c>
      <c r="J60" s="9">
        <v>181642</v>
      </c>
      <c r="K60" s="9">
        <v>149434</v>
      </c>
      <c r="L60" s="9">
        <f t="shared" si="6"/>
        <v>32208</v>
      </c>
      <c r="M60" s="10">
        <f t="shared" si="3"/>
        <v>16.512158538248261</v>
      </c>
      <c r="N60" s="10">
        <f t="shared" si="8"/>
        <v>32.163827790187497</v>
      </c>
      <c r="O60" s="10">
        <v>161489</v>
      </c>
      <c r="P60" s="10">
        <f>RyOSF3378!D95+RyOSF3378!G95+RyOSF3378!J95+E60</f>
        <v>161489</v>
      </c>
      <c r="Q60" s="10">
        <f t="shared" si="4"/>
        <v>14.680150902231718</v>
      </c>
      <c r="R60" s="10">
        <f t="shared" si="7"/>
        <v>35.40805460292971</v>
      </c>
    </row>
    <row r="61" spans="1:19" ht="15.6" x14ac:dyDescent="0.3">
      <c r="A61" s="86">
        <v>1370968</v>
      </c>
      <c r="B61" s="37">
        <v>1976</v>
      </c>
      <c r="C61" s="10">
        <v>197503</v>
      </c>
      <c r="D61" s="10">
        <f>'Fin33-89'!F105</f>
        <v>122564</v>
      </c>
      <c r="E61" s="9">
        <f>RyOSF3378!AN96+RyOSF3378!BR96</f>
        <v>91709</v>
      </c>
      <c r="F61" s="10">
        <f t="shared" si="0"/>
        <v>214273</v>
      </c>
      <c r="G61" s="10">
        <f t="shared" si="1"/>
        <v>-16770</v>
      </c>
      <c r="H61" s="10">
        <f t="shared" si="5"/>
        <v>15.629321763892372</v>
      </c>
      <c r="I61" s="10">
        <f t="shared" si="2"/>
        <v>6.6893610937673236</v>
      </c>
      <c r="J61" s="9">
        <v>274488</v>
      </c>
      <c r="K61" s="9">
        <v>182779</v>
      </c>
      <c r="L61" s="9">
        <f t="shared" si="6"/>
        <v>91709</v>
      </c>
      <c r="M61" s="10">
        <f t="shared" si="3"/>
        <v>20.0214738783108</v>
      </c>
      <c r="N61" s="10">
        <f t="shared" si="8"/>
        <v>51.114830270532138</v>
      </c>
      <c r="O61" s="10">
        <v>246332</v>
      </c>
      <c r="P61" s="10">
        <f>RyOSF3378!D96+RyOSF3378!G96+RyOSF3378!J96+E61</f>
        <v>246332</v>
      </c>
      <c r="Q61" s="10">
        <f t="shared" si="4"/>
        <v>17.967742500189647</v>
      </c>
      <c r="R61" s="10">
        <f t="shared" si="7"/>
        <v>52.537943760875351</v>
      </c>
    </row>
    <row r="62" spans="1:19" ht="15.6" x14ac:dyDescent="0.3">
      <c r="A62" s="86">
        <v>1849263</v>
      </c>
      <c r="B62" s="37">
        <v>1977</v>
      </c>
      <c r="C62" s="10" t="s">
        <v>13</v>
      </c>
      <c r="D62" s="10">
        <f>'Fin33-89'!F106</f>
        <v>189976</v>
      </c>
      <c r="E62" s="9">
        <f>RyOSF3378!AN97+RyOSF3378!BR97</f>
        <v>69852</v>
      </c>
      <c r="F62" s="10">
        <f t="shared" si="0"/>
        <v>259828</v>
      </c>
      <c r="G62" s="10"/>
      <c r="H62" s="10">
        <f t="shared" si="5"/>
        <v>14.050354114044353</v>
      </c>
      <c r="I62" s="10">
        <f t="shared" si="2"/>
        <v>3.7772885738805133</v>
      </c>
      <c r="J62" s="9">
        <v>332380</v>
      </c>
      <c r="K62" s="9">
        <v>262528</v>
      </c>
      <c r="L62" s="9">
        <f t="shared" si="6"/>
        <v>69852</v>
      </c>
      <c r="M62" s="10">
        <f t="shared" si="3"/>
        <v>17.973646798751719</v>
      </c>
      <c r="N62" s="10">
        <f t="shared" si="8"/>
        <v>21.090903791786886</v>
      </c>
      <c r="O62" s="10">
        <v>288221</v>
      </c>
      <c r="P62" s="10">
        <f>RyOSF3378!D97+RyOSF3378!G97+RyOSF3378!J97+E62</f>
        <v>288221</v>
      </c>
      <c r="Q62" s="10">
        <f t="shared" si="4"/>
        <v>15.585722528380225</v>
      </c>
      <c r="R62" s="10">
        <f t="shared" si="7"/>
        <v>17.005098809736463</v>
      </c>
    </row>
    <row r="63" spans="1:19" ht="15.6" x14ac:dyDescent="0.3">
      <c r="A63" s="86">
        <v>2337398</v>
      </c>
      <c r="B63" s="37">
        <v>1978</v>
      </c>
      <c r="C63" s="10" t="s">
        <v>13</v>
      </c>
      <c r="D63" s="10">
        <f>'Fin33-89'!F107</f>
        <v>258564</v>
      </c>
      <c r="E63" s="9">
        <f>RyOSF3378!AN98+RyOSF3378!BR98</f>
        <v>63130</v>
      </c>
      <c r="F63" s="10">
        <f t="shared" si="0"/>
        <v>321694</v>
      </c>
      <c r="G63" s="10"/>
      <c r="H63" s="10">
        <f t="shared" si="5"/>
        <v>13.762910723804847</v>
      </c>
      <c r="I63" s="10">
        <f t="shared" si="2"/>
        <v>2.7008665190951646</v>
      </c>
      <c r="J63" s="9">
        <v>402570</v>
      </c>
      <c r="K63" s="9">
        <v>339440</v>
      </c>
      <c r="L63" s="9">
        <f t="shared" si="6"/>
        <v>63130</v>
      </c>
      <c r="M63" s="10">
        <f t="shared" si="3"/>
        <v>17.2229975382883</v>
      </c>
      <c r="N63" s="10">
        <f t="shared" si="8"/>
        <v>21.117395751850299</v>
      </c>
      <c r="O63" s="10">
        <v>350964</v>
      </c>
      <c r="P63" s="10">
        <f>RyOSF3378!D98+RyOSF3378!G98+RyOSF3378!J98+E63</f>
        <v>350964</v>
      </c>
      <c r="Q63" s="10">
        <f t="shared" si="4"/>
        <v>15.015157880686131</v>
      </c>
      <c r="R63" s="10">
        <f t="shared" si="7"/>
        <v>21.769059159464433</v>
      </c>
    </row>
    <row r="64" spans="1:19" ht="15.6" x14ac:dyDescent="0.3">
      <c r="A64" s="86">
        <v>3067526</v>
      </c>
      <c r="B64" s="37">
        <v>1979</v>
      </c>
      <c r="C64" s="92" t="s">
        <v>13</v>
      </c>
      <c r="D64" s="92">
        <f>'Fin33-89'!F108</f>
        <v>459500</v>
      </c>
      <c r="E64" s="93">
        <v>143300</v>
      </c>
      <c r="F64" s="92">
        <f t="shared" si="0"/>
        <v>602800</v>
      </c>
      <c r="G64" s="92"/>
      <c r="H64" s="92">
        <f t="shared" si="5"/>
        <v>19.651015182919394</v>
      </c>
      <c r="I64" s="92">
        <f t="shared" si="2"/>
        <v>4.6715170466362794</v>
      </c>
      <c r="J64" s="94">
        <v>688901.24</v>
      </c>
      <c r="K64" s="94">
        <v>545601.24</v>
      </c>
      <c r="L64" s="94">
        <f t="shared" si="6"/>
        <v>143300</v>
      </c>
      <c r="M64" s="92">
        <f t="shared" si="3"/>
        <v>22.457877781639016</v>
      </c>
      <c r="N64" s="92">
        <f t="shared" si="8"/>
        <v>71.125826564324228</v>
      </c>
      <c r="O64" s="92">
        <v>625100</v>
      </c>
      <c r="P64" s="92">
        <f>RyOSF3378!D99+RyOSF3378!T99+RyOSF3378!W99+E64</f>
        <v>143300</v>
      </c>
      <c r="Q64" s="92">
        <f t="shared" si="4"/>
        <v>20.377985386268936</v>
      </c>
      <c r="R64" s="92">
        <f t="shared" si="7"/>
        <v>78.1094357256015</v>
      </c>
      <c r="S64" s="95" t="s">
        <v>263</v>
      </c>
    </row>
    <row r="65" spans="1:18" ht="15.6" x14ac:dyDescent="0.3">
      <c r="A65" s="86">
        <v>4391907</v>
      </c>
      <c r="B65" s="37">
        <v>1980</v>
      </c>
      <c r="C65" s="92" t="s">
        <v>13</v>
      </c>
      <c r="D65" s="92">
        <f>'Fin33-89'!F109</f>
        <v>611400</v>
      </c>
      <c r="E65" s="93">
        <v>184100</v>
      </c>
      <c r="F65" s="92">
        <f t="shared" si="0"/>
        <v>795500</v>
      </c>
      <c r="G65" s="92"/>
      <c r="H65" s="92">
        <f t="shared" si="5"/>
        <v>18.112860768682033</v>
      </c>
      <c r="I65" s="92">
        <f t="shared" si="2"/>
        <v>4.1918009648200663</v>
      </c>
      <c r="J65" s="94">
        <v>933831.67999999993</v>
      </c>
      <c r="K65" s="94">
        <v>749731.67999999993</v>
      </c>
      <c r="L65" s="94">
        <f t="shared" si="6"/>
        <v>184100</v>
      </c>
      <c r="M65" s="92">
        <f t="shared" si="3"/>
        <v>21.262555878346241</v>
      </c>
      <c r="N65" s="92">
        <f t="shared" si="8"/>
        <v>35.55378126478621</v>
      </c>
      <c r="O65" s="92">
        <v>842600</v>
      </c>
      <c r="P65" s="92">
        <f>RyOSF3378!D100+RyOSF3378!T100+RyOSF3378!W100+E65</f>
        <v>184100</v>
      </c>
      <c r="Q65" s="92">
        <f t="shared" si="4"/>
        <v>19.185287848763647</v>
      </c>
      <c r="R65" s="92">
        <f t="shared" si="7"/>
        <v>34.79443289073749</v>
      </c>
    </row>
    <row r="66" spans="1:18" ht="15.6" x14ac:dyDescent="0.3">
      <c r="A66" s="86">
        <v>6032265.5</v>
      </c>
      <c r="B66" s="37">
        <v>1981</v>
      </c>
      <c r="C66" s="92" t="s">
        <v>13</v>
      </c>
      <c r="D66" s="92">
        <f>'Fin33-89'!F110</f>
        <v>900000</v>
      </c>
      <c r="E66" s="93">
        <v>469900</v>
      </c>
      <c r="F66" s="92">
        <f t="shared" si="0"/>
        <v>1369900</v>
      </c>
      <c r="G66" s="92"/>
      <c r="H66" s="92">
        <f t="shared" si="5"/>
        <v>22.709544200267711</v>
      </c>
      <c r="I66" s="92">
        <f t="shared" si="2"/>
        <v>7.7897764944198826</v>
      </c>
      <c r="J66" s="94">
        <v>1546950.4</v>
      </c>
      <c r="K66" s="94">
        <v>1077050.3999999999</v>
      </c>
      <c r="L66" s="94">
        <f t="shared" si="6"/>
        <v>469900</v>
      </c>
      <c r="M66" s="92">
        <f t="shared" si="3"/>
        <v>25.644600689409309</v>
      </c>
      <c r="N66" s="92">
        <f t="shared" si="8"/>
        <v>65.656234750999246</v>
      </c>
      <c r="O66" s="92">
        <v>1421100</v>
      </c>
      <c r="P66" s="92">
        <f>RyOSF3378!D101+RyOSF3378!T101+RyOSF3378!W101+E66</f>
        <v>469900</v>
      </c>
      <c r="Q66" s="92">
        <f t="shared" si="4"/>
        <v>23.558313207533722</v>
      </c>
      <c r="R66" s="92">
        <f t="shared" si="7"/>
        <v>68.656539283171142</v>
      </c>
    </row>
    <row r="67" spans="1:18" ht="15.6" x14ac:dyDescent="0.3">
      <c r="A67" s="86">
        <v>9595751.5</v>
      </c>
      <c r="B67" s="37">
        <v>1982</v>
      </c>
      <c r="C67" s="92" t="s">
        <v>13</v>
      </c>
      <c r="D67" s="92">
        <f>'Fin33-89'!F111</f>
        <v>2137400</v>
      </c>
      <c r="E67" s="93">
        <v>1869000</v>
      </c>
      <c r="F67" s="92">
        <f t="shared" si="0"/>
        <v>4006400</v>
      </c>
      <c r="G67" s="92"/>
      <c r="H67" s="92">
        <f t="shared" si="5"/>
        <v>41.75181068413454</v>
      </c>
      <c r="I67" s="92">
        <f t="shared" si="2"/>
        <v>19.477369750560964</v>
      </c>
      <c r="J67" s="94">
        <v>4455416.5</v>
      </c>
      <c r="K67" s="94">
        <v>2586416.5</v>
      </c>
      <c r="L67" s="94">
        <f t="shared" si="6"/>
        <v>1869000</v>
      </c>
      <c r="M67" s="92">
        <f t="shared" si="3"/>
        <v>46.431136737961587</v>
      </c>
      <c r="N67" s="92">
        <f t="shared" si="8"/>
        <v>188.01288651530137</v>
      </c>
      <c r="O67" s="92">
        <v>4314300</v>
      </c>
      <c r="P67" s="92">
        <f>RyOSF3378!D102+RyOSF3378!T102+RyOSF3378!W102+E67</f>
        <v>1869000</v>
      </c>
      <c r="Q67" s="92">
        <f t="shared" si="4"/>
        <v>44.960522372843862</v>
      </c>
      <c r="R67" s="92">
        <f t="shared" si="7"/>
        <v>203.58876926324677</v>
      </c>
    </row>
    <row r="68" spans="1:18" ht="15.6" x14ac:dyDescent="0.3">
      <c r="A68" s="86">
        <v>17493311.75</v>
      </c>
      <c r="B68" s="37">
        <v>1983</v>
      </c>
      <c r="C68" s="10" t="s">
        <v>13</v>
      </c>
      <c r="D68" s="10" t="s">
        <v>13</v>
      </c>
      <c r="E68" s="10"/>
      <c r="F68" s="10" t="s">
        <v>13</v>
      </c>
      <c r="G68" s="10"/>
      <c r="H68" s="10" t="s">
        <v>13</v>
      </c>
      <c r="I68" s="10" t="s">
        <v>13</v>
      </c>
      <c r="J68" s="10" t="s">
        <v>13</v>
      </c>
      <c r="K68" s="10" t="s">
        <v>13</v>
      </c>
      <c r="L68" s="10" t="s">
        <v>13</v>
      </c>
      <c r="M68" s="10" t="s">
        <v>13</v>
      </c>
      <c r="N68" s="10" t="s">
        <v>13</v>
      </c>
      <c r="O68" s="10" t="s">
        <v>13</v>
      </c>
      <c r="P68" s="10"/>
      <c r="Q68" s="10" t="s">
        <v>13</v>
      </c>
      <c r="R68" s="10" t="s">
        <v>13</v>
      </c>
    </row>
    <row r="69" spans="1:18" ht="15.6" x14ac:dyDescent="0.3">
      <c r="A69" s="86">
        <v>28659770.25</v>
      </c>
      <c r="B69" s="37">
        <v>1984</v>
      </c>
      <c r="C69" s="10" t="s">
        <v>13</v>
      </c>
      <c r="D69" s="10" t="s">
        <v>13</v>
      </c>
      <c r="E69" s="10"/>
      <c r="F69" s="10" t="s">
        <v>13</v>
      </c>
      <c r="G69" s="10"/>
      <c r="H69" s="10" t="s">
        <v>13</v>
      </c>
      <c r="I69" s="10" t="s">
        <v>13</v>
      </c>
      <c r="J69" s="10" t="s">
        <v>13</v>
      </c>
      <c r="K69" s="10" t="s">
        <v>13</v>
      </c>
      <c r="L69" s="10" t="s">
        <v>13</v>
      </c>
      <c r="M69" s="10" t="s">
        <v>13</v>
      </c>
      <c r="N69" s="10" t="s">
        <v>13</v>
      </c>
      <c r="O69" s="10" t="s">
        <v>13</v>
      </c>
      <c r="P69" s="10"/>
      <c r="Q69" s="10" t="s">
        <v>13</v>
      </c>
      <c r="R69" s="10" t="s">
        <v>13</v>
      </c>
    </row>
    <row r="70" spans="1:18" ht="15.6" x14ac:dyDescent="0.3">
      <c r="A70" s="86">
        <v>45940612.5</v>
      </c>
      <c r="B70" s="37">
        <v>1985</v>
      </c>
      <c r="C70" s="10" t="s">
        <v>13</v>
      </c>
      <c r="D70" s="10" t="s">
        <v>13</v>
      </c>
      <c r="E70" s="10"/>
      <c r="F70" s="10" t="s">
        <v>13</v>
      </c>
      <c r="G70" s="10"/>
      <c r="H70" s="10" t="s">
        <v>13</v>
      </c>
      <c r="I70" s="10" t="s">
        <v>13</v>
      </c>
      <c r="J70" s="10" t="s">
        <v>13</v>
      </c>
      <c r="K70" s="10" t="s">
        <v>13</v>
      </c>
      <c r="L70" s="10" t="s">
        <v>13</v>
      </c>
      <c r="M70" s="10" t="s">
        <v>13</v>
      </c>
      <c r="N70" s="10" t="s">
        <v>13</v>
      </c>
      <c r="O70" s="10" t="s">
        <v>13</v>
      </c>
      <c r="P70" s="10"/>
      <c r="Q70" s="10" t="s">
        <v>13</v>
      </c>
      <c r="R70" s="10" t="s">
        <v>13</v>
      </c>
    </row>
    <row r="71" spans="1:18" ht="15.6" x14ac:dyDescent="0.3">
      <c r="A71" s="86">
        <v>76306560.75</v>
      </c>
      <c r="B71" s="37">
        <v>1986</v>
      </c>
      <c r="C71" s="10" t="s">
        <v>13</v>
      </c>
      <c r="D71" s="10" t="s">
        <v>13</v>
      </c>
      <c r="E71" s="10"/>
      <c r="F71" s="10" t="s">
        <v>13</v>
      </c>
      <c r="G71" s="10"/>
      <c r="H71" s="10" t="s">
        <v>13</v>
      </c>
      <c r="I71" s="10" t="s">
        <v>13</v>
      </c>
      <c r="J71" s="10" t="s">
        <v>13</v>
      </c>
      <c r="K71" s="10" t="s">
        <v>13</v>
      </c>
      <c r="L71" s="10" t="s">
        <v>13</v>
      </c>
      <c r="M71" s="10" t="s">
        <v>13</v>
      </c>
      <c r="N71" s="10" t="s">
        <v>13</v>
      </c>
      <c r="O71" s="10" t="s">
        <v>13</v>
      </c>
      <c r="P71" s="10"/>
      <c r="Q71" s="10" t="s">
        <v>13</v>
      </c>
      <c r="R71" s="10" t="s">
        <v>13</v>
      </c>
    </row>
    <row r="72" spans="1:18" ht="15.6" x14ac:dyDescent="0.3">
      <c r="A72" s="86">
        <v>185542049</v>
      </c>
      <c r="B72" s="37">
        <v>1987</v>
      </c>
      <c r="C72" s="10" t="s">
        <v>13</v>
      </c>
      <c r="D72" s="10" t="s">
        <v>13</v>
      </c>
      <c r="E72" s="10"/>
      <c r="F72" s="10" t="s">
        <v>13</v>
      </c>
      <c r="G72" s="10"/>
      <c r="H72" s="10" t="s">
        <v>13</v>
      </c>
      <c r="I72" s="10" t="s">
        <v>13</v>
      </c>
      <c r="J72" s="10" t="s">
        <v>13</v>
      </c>
      <c r="K72" s="10" t="s">
        <v>13</v>
      </c>
      <c r="L72" s="10" t="s">
        <v>13</v>
      </c>
      <c r="M72" s="10" t="s">
        <v>13</v>
      </c>
      <c r="N72" s="10" t="s">
        <v>13</v>
      </c>
      <c r="O72" s="10" t="s">
        <v>13</v>
      </c>
      <c r="P72" s="10"/>
      <c r="Q72" s="10" t="s">
        <v>13</v>
      </c>
      <c r="R72" s="10" t="s">
        <v>13</v>
      </c>
    </row>
    <row r="73" spans="1:18" ht="15.6" x14ac:dyDescent="0.3">
      <c r="A73" s="86">
        <v>378979147.25</v>
      </c>
      <c r="B73" s="37">
        <v>1988</v>
      </c>
      <c r="C73" s="10" t="s">
        <v>13</v>
      </c>
      <c r="D73" s="10" t="s">
        <v>13</v>
      </c>
      <c r="E73" s="10"/>
      <c r="F73" s="10" t="s">
        <v>13</v>
      </c>
      <c r="G73" s="10"/>
      <c r="H73" s="10" t="s">
        <v>13</v>
      </c>
      <c r="I73" s="10" t="s">
        <v>13</v>
      </c>
      <c r="J73" s="10" t="s">
        <v>13</v>
      </c>
      <c r="K73" s="10" t="s">
        <v>13</v>
      </c>
      <c r="L73" s="10" t="s">
        <v>13</v>
      </c>
      <c r="M73" s="10" t="s">
        <v>13</v>
      </c>
      <c r="N73" s="10" t="s">
        <v>13</v>
      </c>
      <c r="O73" s="10" t="s">
        <v>13</v>
      </c>
      <c r="P73" s="10"/>
      <c r="Q73" s="10" t="s">
        <v>13</v>
      </c>
      <c r="R73" s="10" t="s">
        <v>13</v>
      </c>
    </row>
    <row r="74" spans="1:18" ht="15.6" x14ac:dyDescent="0.3">
      <c r="A74" s="86">
        <v>499435646.25</v>
      </c>
      <c r="B74" s="37">
        <v>1989</v>
      </c>
      <c r="C74" s="10" t="s">
        <v>13</v>
      </c>
      <c r="D74" s="10" t="s">
        <v>13</v>
      </c>
      <c r="E74" s="10"/>
      <c r="F74" s="10" t="s">
        <v>13</v>
      </c>
      <c r="G74" s="10"/>
      <c r="H74" s="10" t="s">
        <v>13</v>
      </c>
      <c r="I74" s="10" t="s">
        <v>13</v>
      </c>
      <c r="J74" s="10" t="s">
        <v>13</v>
      </c>
      <c r="K74" s="10" t="s">
        <v>13</v>
      </c>
      <c r="L74" s="10" t="s">
        <v>13</v>
      </c>
      <c r="M74" s="10" t="s">
        <v>13</v>
      </c>
      <c r="N74" s="10" t="s">
        <v>13</v>
      </c>
      <c r="O74" s="10" t="s">
        <v>13</v>
      </c>
      <c r="P74" s="10"/>
      <c r="Q74" s="10" t="s">
        <v>13</v>
      </c>
      <c r="R74" s="10" t="s">
        <v>13</v>
      </c>
    </row>
    <row r="75" spans="1:18" ht="15.6" x14ac:dyDescent="0.3">
      <c r="A75" s="86">
        <v>672000052.25</v>
      </c>
      <c r="B75" s="38">
        <v>1990</v>
      </c>
      <c r="C75" s="10" t="s">
        <v>13</v>
      </c>
      <c r="D75" s="10" t="s">
        <v>13</v>
      </c>
      <c r="E75" s="10"/>
      <c r="F75" s="10" t="s">
        <v>13</v>
      </c>
      <c r="G75" s="10"/>
      <c r="H75" s="10" t="s">
        <v>13</v>
      </c>
      <c r="I75" s="10" t="s">
        <v>13</v>
      </c>
      <c r="J75" s="10" t="s">
        <v>13</v>
      </c>
      <c r="K75" s="10" t="s">
        <v>13</v>
      </c>
      <c r="L75" s="10" t="s">
        <v>13</v>
      </c>
      <c r="M75" s="10" t="s">
        <v>13</v>
      </c>
      <c r="N75" s="10" t="s">
        <v>13</v>
      </c>
      <c r="O75" s="10" t="s">
        <v>13</v>
      </c>
      <c r="P75" s="10"/>
      <c r="Q75" s="10" t="s">
        <v>13</v>
      </c>
      <c r="R75" s="10" t="s">
        <v>13</v>
      </c>
    </row>
  </sheetData>
  <mergeCells count="18">
    <mergeCell ref="D31:F32"/>
    <mergeCell ref="E2:E4"/>
    <mergeCell ref="O2:R2"/>
    <mergeCell ref="J3:J4"/>
    <mergeCell ref="M3:M4"/>
    <mergeCell ref="N3:N4"/>
    <mergeCell ref="O3:O4"/>
    <mergeCell ref="Q3:Q4"/>
    <mergeCell ref="R3:R4"/>
    <mergeCell ref="J1:R1"/>
    <mergeCell ref="A2:A4"/>
    <mergeCell ref="B2:B4"/>
    <mergeCell ref="C2:C4"/>
    <mergeCell ref="D2:D4"/>
    <mergeCell ref="F2:F4"/>
    <mergeCell ref="H2:H4"/>
    <mergeCell ref="I2:I4"/>
    <mergeCell ref="J2:N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RyOSF3378</vt:lpstr>
      <vt:lpstr>BM3378</vt:lpstr>
      <vt:lpstr>RyOBM8500</vt:lpstr>
      <vt:lpstr>Fin33-89</vt:lpstr>
      <vt:lpstr>A-Mon</vt:lpstr>
      <vt:lpstr>Redescuentos</vt:lpstr>
      <vt:lpstr>Inf-OM</vt:lpstr>
      <vt:lpstr>BM ajustada</vt:lpstr>
      <vt:lpstr>'Inf-OM'!Área_de_impresión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</dc:creator>
  <cp:lastModifiedBy>sergiomartin007@gmail.com</cp:lastModifiedBy>
  <cp:lastPrinted>2019-05-16T17:28:53Z</cp:lastPrinted>
  <dcterms:created xsi:type="dcterms:W3CDTF">2017-01-09T18:38:40Z</dcterms:created>
  <dcterms:modified xsi:type="dcterms:W3CDTF">2026-03-15T13:09:13Z</dcterms:modified>
</cp:coreProperties>
</file>