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BBDH\"/>
    </mc:Choice>
  </mc:AlternateContent>
  <bookViews>
    <workbookView xWindow="0" yWindow="465" windowWidth="25605" windowHeight="14565" tabRatio="500"/>
  </bookViews>
  <sheets>
    <sheet name="POBLACIÓN" sheetId="1" r:id="rId1"/>
  </sheets>
  <calcPr calcId="15251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6" i="1" l="1"/>
  <c r="D75" i="1"/>
  <c r="E75" i="1"/>
  <c r="J75" i="1"/>
  <c r="O75" i="1"/>
  <c r="M66" i="1" s="1"/>
  <c r="M67" i="1" s="1"/>
  <c r="M68" i="1" s="1"/>
  <c r="M69" i="1" s="1"/>
  <c r="M70" i="1" s="1"/>
  <c r="M71" i="1" s="1"/>
  <c r="M72" i="1" s="1"/>
  <c r="M73" i="1" s="1"/>
  <c r="M74" i="1" s="1"/>
  <c r="P75" i="1"/>
  <c r="N75" i="1" l="1"/>
  <c r="N74" i="1"/>
  <c r="L75" i="1"/>
  <c r="D15" i="1"/>
  <c r="B7" i="1" s="1"/>
  <c r="B8" i="1" s="1"/>
  <c r="B9" i="1" s="1"/>
  <c r="D25" i="1"/>
  <c r="B16" i="1" s="1"/>
  <c r="C16" i="1" s="1"/>
  <c r="D35" i="1"/>
  <c r="B26" i="1" s="1"/>
  <c r="B27" i="1" s="1"/>
  <c r="B28" i="1" s="1"/>
  <c r="B29" i="1" s="1"/>
  <c r="D45" i="1"/>
  <c r="B36" i="1" s="1"/>
  <c r="B37" i="1" s="1"/>
  <c r="E37" i="1" s="1"/>
  <c r="D55" i="1"/>
  <c r="B46" i="1" s="1"/>
  <c r="P46" i="1" s="1"/>
  <c r="D65" i="1"/>
  <c r="B56" i="1" s="1"/>
  <c r="B66" i="1"/>
  <c r="N73" i="1"/>
  <c r="N72" i="1"/>
  <c r="N71" i="1"/>
  <c r="N70" i="1"/>
  <c r="N69" i="1"/>
  <c r="N68" i="1"/>
  <c r="N67" i="1"/>
  <c r="N66" i="1"/>
  <c r="N65" i="1"/>
  <c r="N64" i="1"/>
  <c r="N61" i="1"/>
  <c r="N60" i="1"/>
  <c r="N57" i="1"/>
  <c r="N56" i="1"/>
  <c r="N55" i="1"/>
  <c r="N54" i="1"/>
  <c r="N53" i="1"/>
  <c r="N52" i="1"/>
  <c r="N51" i="1"/>
  <c r="N50" i="1"/>
  <c r="N49" i="1"/>
  <c r="N48" i="1"/>
  <c r="N47" i="1"/>
  <c r="N46" i="1"/>
  <c r="N45" i="1"/>
  <c r="N44" i="1"/>
  <c r="N43" i="1"/>
  <c r="N42" i="1"/>
  <c r="N41" i="1"/>
  <c r="N40" i="1"/>
  <c r="N39" i="1"/>
  <c r="N38" i="1"/>
  <c r="N37" i="1"/>
  <c r="N36" i="1"/>
  <c r="N35" i="1"/>
  <c r="N34" i="1"/>
  <c r="N33" i="1"/>
  <c r="N32" i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N7" i="1"/>
  <c r="J15" i="1"/>
  <c r="F7" i="1" s="1"/>
  <c r="F8" i="1" s="1"/>
  <c r="J25" i="1"/>
  <c r="J35" i="1"/>
  <c r="J45" i="1"/>
  <c r="J55" i="1"/>
  <c r="J65" i="1"/>
  <c r="P66" i="1"/>
  <c r="P65" i="1"/>
  <c r="O65" i="1"/>
  <c r="M56" i="1" s="1"/>
  <c r="M57" i="1" s="1"/>
  <c r="M58" i="1" s="1"/>
  <c r="M59" i="1" s="1"/>
  <c r="M60" i="1" s="1"/>
  <c r="M61" i="1" s="1"/>
  <c r="M62" i="1" s="1"/>
  <c r="M63" i="1" s="1"/>
  <c r="M64" i="1" s="1"/>
  <c r="E65" i="1"/>
  <c r="L65" i="1" s="1"/>
  <c r="P55" i="1"/>
  <c r="O55" i="1"/>
  <c r="E55" i="1"/>
  <c r="L55" i="1" s="1"/>
  <c r="P45" i="1"/>
  <c r="O45" i="1"/>
  <c r="E45" i="1"/>
  <c r="P36" i="1"/>
  <c r="P35" i="1"/>
  <c r="O35" i="1"/>
  <c r="E35" i="1"/>
  <c r="L35" i="1"/>
  <c r="P28" i="1"/>
  <c r="E28" i="1"/>
  <c r="C28" i="1"/>
  <c r="P27" i="1"/>
  <c r="E27" i="1"/>
  <c r="C27" i="1"/>
  <c r="P26" i="1"/>
  <c r="E26" i="1"/>
  <c r="C26" i="1"/>
  <c r="P25" i="1"/>
  <c r="O25" i="1"/>
  <c r="E25" i="1"/>
  <c r="L25" i="1" s="1"/>
  <c r="E16" i="1"/>
  <c r="P15" i="1"/>
  <c r="O15" i="1"/>
  <c r="E15" i="1"/>
  <c r="L15" i="1" s="1"/>
  <c r="P8" i="1"/>
  <c r="E7" i="1"/>
  <c r="G7" i="1" s="1"/>
  <c r="I7" i="1" s="1"/>
  <c r="L6" i="1"/>
  <c r="G6" i="1"/>
  <c r="I6" i="1" s="1"/>
  <c r="H6" i="1"/>
  <c r="N58" i="1" l="1"/>
  <c r="N62" i="1"/>
  <c r="P7" i="1"/>
  <c r="C8" i="1"/>
  <c r="C7" i="1"/>
  <c r="C6" i="1" s="1"/>
  <c r="E8" i="1"/>
  <c r="N59" i="1"/>
  <c r="N63" i="1"/>
  <c r="B10" i="1"/>
  <c r="E10" i="1" s="1"/>
  <c r="C9" i="1"/>
  <c r="F9" i="1"/>
  <c r="F10" i="1" s="1"/>
  <c r="F11" i="1" s="1"/>
  <c r="F12" i="1" s="1"/>
  <c r="H8" i="1"/>
  <c r="G8" i="1"/>
  <c r="I8" i="1" s="1"/>
  <c r="C37" i="1"/>
  <c r="E9" i="1"/>
  <c r="G9" i="1" s="1"/>
  <c r="I9" i="1" s="1"/>
  <c r="C36" i="1"/>
  <c r="H7" i="1"/>
  <c r="P9" i="1"/>
  <c r="P10" i="1"/>
  <c r="E36" i="1"/>
  <c r="B17" i="1"/>
  <c r="P16" i="1"/>
  <c r="L45" i="1"/>
  <c r="B38" i="1"/>
  <c r="P37" i="1"/>
  <c r="H9" i="1"/>
  <c r="B57" i="1"/>
  <c r="P56" i="1"/>
  <c r="C56" i="1"/>
  <c r="E56" i="1"/>
  <c r="B30" i="1"/>
  <c r="P29" i="1"/>
  <c r="E29" i="1"/>
  <c r="C29" i="1"/>
  <c r="B67" i="1"/>
  <c r="E66" i="1"/>
  <c r="C66" i="1"/>
  <c r="B47" i="1"/>
  <c r="E46" i="1"/>
  <c r="C46" i="1"/>
  <c r="H10" i="1" l="1"/>
  <c r="G10" i="1"/>
  <c r="I10" i="1" s="1"/>
  <c r="B11" i="1"/>
  <c r="C10" i="1"/>
  <c r="B68" i="1"/>
  <c r="P67" i="1"/>
  <c r="C67" i="1"/>
  <c r="E67" i="1"/>
  <c r="B58" i="1"/>
  <c r="E57" i="1"/>
  <c r="C57" i="1"/>
  <c r="P57" i="1"/>
  <c r="B48" i="1"/>
  <c r="P47" i="1"/>
  <c r="C47" i="1"/>
  <c r="E47" i="1"/>
  <c r="B31" i="1"/>
  <c r="E30" i="1"/>
  <c r="P30" i="1"/>
  <c r="C30" i="1"/>
  <c r="B39" i="1"/>
  <c r="P38" i="1"/>
  <c r="E38" i="1"/>
  <c r="C38" i="1"/>
  <c r="B18" i="1"/>
  <c r="C17" i="1"/>
  <c r="P17" i="1"/>
  <c r="E17" i="1"/>
  <c r="F13" i="1"/>
  <c r="B12" i="1" l="1"/>
  <c r="C11" i="1"/>
  <c r="P11" i="1"/>
  <c r="E11" i="1"/>
  <c r="B40" i="1"/>
  <c r="P39" i="1"/>
  <c r="E39" i="1"/>
  <c r="C39" i="1"/>
  <c r="B32" i="1"/>
  <c r="P31" i="1"/>
  <c r="E31" i="1"/>
  <c r="C31" i="1"/>
  <c r="F14" i="1"/>
  <c r="B19" i="1"/>
  <c r="P18" i="1"/>
  <c r="C18" i="1"/>
  <c r="E18" i="1"/>
  <c r="E48" i="1"/>
  <c r="C48" i="1"/>
  <c r="P48" i="1"/>
  <c r="B49" i="1"/>
  <c r="B59" i="1"/>
  <c r="P58" i="1"/>
  <c r="C58" i="1"/>
  <c r="E58" i="1"/>
  <c r="B69" i="1"/>
  <c r="E68" i="1"/>
  <c r="C68" i="1"/>
  <c r="P68" i="1"/>
  <c r="G11" i="1" l="1"/>
  <c r="I11" i="1" s="1"/>
  <c r="H11" i="1"/>
  <c r="B13" i="1"/>
  <c r="E12" i="1"/>
  <c r="P12" i="1"/>
  <c r="C12" i="1"/>
  <c r="B60" i="1"/>
  <c r="E59" i="1"/>
  <c r="C59" i="1"/>
  <c r="P59" i="1"/>
  <c r="F15" i="1"/>
  <c r="B33" i="1"/>
  <c r="C32" i="1"/>
  <c r="P32" i="1"/>
  <c r="E32" i="1"/>
  <c r="P40" i="1"/>
  <c r="C40" i="1"/>
  <c r="E40" i="1"/>
  <c r="B41" i="1"/>
  <c r="P69" i="1"/>
  <c r="C69" i="1"/>
  <c r="E69" i="1"/>
  <c r="B70" i="1"/>
  <c r="B50" i="1"/>
  <c r="E49" i="1"/>
  <c r="P49" i="1"/>
  <c r="C49" i="1"/>
  <c r="B20" i="1"/>
  <c r="P19" i="1"/>
  <c r="C19" i="1"/>
  <c r="E19" i="1"/>
  <c r="H12" i="1" l="1"/>
  <c r="G12" i="1"/>
  <c r="I12" i="1" s="1"/>
  <c r="B14" i="1"/>
  <c r="P13" i="1"/>
  <c r="C13" i="1"/>
  <c r="E13" i="1"/>
  <c r="B34" i="1"/>
  <c r="P33" i="1"/>
  <c r="E33" i="1"/>
  <c r="C33" i="1"/>
  <c r="B71" i="1"/>
  <c r="E70" i="1"/>
  <c r="C70" i="1"/>
  <c r="P70" i="1"/>
  <c r="B42" i="1"/>
  <c r="E41" i="1"/>
  <c r="C41" i="1"/>
  <c r="P41" i="1"/>
  <c r="P20" i="1"/>
  <c r="B21" i="1"/>
  <c r="E20" i="1"/>
  <c r="C20" i="1"/>
  <c r="B51" i="1"/>
  <c r="E50" i="1"/>
  <c r="C50" i="1"/>
  <c r="P50" i="1"/>
  <c r="F16" i="1"/>
  <c r="H15" i="1"/>
  <c r="G15" i="1"/>
  <c r="I15" i="1" s="1"/>
  <c r="E60" i="1"/>
  <c r="B61" i="1"/>
  <c r="P60" i="1"/>
  <c r="C60" i="1"/>
  <c r="P14" i="1" l="1"/>
  <c r="C15" i="1"/>
  <c r="E14" i="1"/>
  <c r="C14" i="1"/>
  <c r="G13" i="1"/>
  <c r="I13" i="1" s="1"/>
  <c r="H13" i="1"/>
  <c r="B52" i="1"/>
  <c r="P51" i="1"/>
  <c r="C51" i="1"/>
  <c r="E51" i="1"/>
  <c r="B62" i="1"/>
  <c r="E61" i="1"/>
  <c r="C61" i="1"/>
  <c r="P61" i="1"/>
  <c r="F17" i="1"/>
  <c r="H16" i="1"/>
  <c r="G16" i="1"/>
  <c r="I16" i="1" s="1"/>
  <c r="B43" i="1"/>
  <c r="P42" i="1"/>
  <c r="C42" i="1"/>
  <c r="E42" i="1"/>
  <c r="B72" i="1"/>
  <c r="P71" i="1"/>
  <c r="C71" i="1"/>
  <c r="E71" i="1"/>
  <c r="B22" i="1"/>
  <c r="E21" i="1"/>
  <c r="P21" i="1"/>
  <c r="C21" i="1"/>
  <c r="C35" i="1"/>
  <c r="P34" i="1"/>
  <c r="C34" i="1"/>
  <c r="E34" i="1"/>
  <c r="H14" i="1" l="1"/>
  <c r="G14" i="1"/>
  <c r="I14" i="1" s="1"/>
  <c r="B23" i="1"/>
  <c r="P22" i="1"/>
  <c r="E22" i="1"/>
  <c r="C22" i="1"/>
  <c r="B73" i="1"/>
  <c r="B74" i="1" s="1"/>
  <c r="E72" i="1"/>
  <c r="C72" i="1"/>
  <c r="P72" i="1"/>
  <c r="B44" i="1"/>
  <c r="E43" i="1"/>
  <c r="C43" i="1"/>
  <c r="P43" i="1"/>
  <c r="F18" i="1"/>
  <c r="H17" i="1"/>
  <c r="G17" i="1"/>
  <c r="I17" i="1" s="1"/>
  <c r="B63" i="1"/>
  <c r="P62" i="1"/>
  <c r="C62" i="1"/>
  <c r="E62" i="1"/>
  <c r="E52" i="1"/>
  <c r="C52" i="1"/>
  <c r="B53" i="1"/>
  <c r="P52" i="1"/>
  <c r="P74" i="1" l="1"/>
  <c r="C74" i="1"/>
  <c r="C75" i="1"/>
  <c r="E74" i="1"/>
  <c r="B54" i="1"/>
  <c r="P53" i="1"/>
  <c r="C53" i="1"/>
  <c r="E53" i="1"/>
  <c r="H18" i="1"/>
  <c r="F19" i="1"/>
  <c r="G18" i="1"/>
  <c r="I18" i="1" s="1"/>
  <c r="C45" i="1"/>
  <c r="E44" i="1"/>
  <c r="C44" i="1"/>
  <c r="P44" i="1"/>
  <c r="E73" i="1"/>
  <c r="P73" i="1"/>
  <c r="C73" i="1"/>
  <c r="B64" i="1"/>
  <c r="E63" i="1"/>
  <c r="C63" i="1"/>
  <c r="P63" i="1"/>
  <c r="B24" i="1"/>
  <c r="P23" i="1"/>
  <c r="C23" i="1"/>
  <c r="E23" i="1"/>
  <c r="C65" i="1" l="1"/>
  <c r="P64" i="1"/>
  <c r="C64" i="1"/>
  <c r="E64" i="1"/>
  <c r="P24" i="1"/>
  <c r="C25" i="1"/>
  <c r="C24" i="1"/>
  <c r="E24" i="1"/>
  <c r="H19" i="1"/>
  <c r="F20" i="1"/>
  <c r="G19" i="1"/>
  <c r="I19" i="1" s="1"/>
  <c r="E54" i="1"/>
  <c r="C54" i="1"/>
  <c r="C55" i="1"/>
  <c r="P54" i="1"/>
  <c r="F21" i="1" l="1"/>
  <c r="H20" i="1"/>
  <c r="G20" i="1"/>
  <c r="I20" i="1" s="1"/>
  <c r="F22" i="1" l="1"/>
  <c r="H21" i="1"/>
  <c r="G21" i="1"/>
  <c r="I21" i="1" s="1"/>
  <c r="H22" i="1" l="1"/>
  <c r="F23" i="1"/>
  <c r="G22" i="1"/>
  <c r="I22" i="1" s="1"/>
  <c r="F24" i="1" l="1"/>
  <c r="H23" i="1"/>
  <c r="G23" i="1"/>
  <c r="I23" i="1" s="1"/>
  <c r="F25" i="1" l="1"/>
  <c r="H24" i="1"/>
  <c r="G24" i="1"/>
  <c r="I24" i="1" s="1"/>
  <c r="F26" i="1" l="1"/>
  <c r="H25" i="1"/>
  <c r="G25" i="1"/>
  <c r="I25" i="1" s="1"/>
  <c r="F27" i="1" l="1"/>
  <c r="H26" i="1"/>
  <c r="G26" i="1"/>
  <c r="I26" i="1" s="1"/>
  <c r="F28" i="1" l="1"/>
  <c r="H27" i="1"/>
  <c r="G27" i="1"/>
  <c r="I27" i="1" s="1"/>
  <c r="F29" i="1" l="1"/>
  <c r="H28" i="1"/>
  <c r="G28" i="1"/>
  <c r="I28" i="1" s="1"/>
  <c r="H29" i="1" l="1"/>
  <c r="F30" i="1"/>
  <c r="G29" i="1"/>
  <c r="I29" i="1" s="1"/>
  <c r="F31" i="1" l="1"/>
  <c r="H30" i="1"/>
  <c r="G30" i="1"/>
  <c r="I30" i="1" s="1"/>
  <c r="F32" i="1" l="1"/>
  <c r="H31" i="1"/>
  <c r="G31" i="1"/>
  <c r="I31" i="1" s="1"/>
  <c r="F33" i="1" l="1"/>
  <c r="H32" i="1"/>
  <c r="G32" i="1"/>
  <c r="I32" i="1" s="1"/>
  <c r="H33" i="1" l="1"/>
  <c r="F34" i="1"/>
  <c r="G33" i="1"/>
  <c r="I33" i="1" s="1"/>
  <c r="H34" i="1" l="1"/>
  <c r="F35" i="1"/>
  <c r="G34" i="1"/>
  <c r="I34" i="1" s="1"/>
  <c r="H35" i="1" l="1"/>
  <c r="F36" i="1"/>
  <c r="G35" i="1"/>
  <c r="I35" i="1" s="1"/>
  <c r="H36" i="1" l="1"/>
  <c r="F37" i="1"/>
  <c r="G36" i="1"/>
  <c r="I36" i="1" s="1"/>
  <c r="H37" i="1" l="1"/>
  <c r="F38" i="1"/>
  <c r="G37" i="1"/>
  <c r="I37" i="1" s="1"/>
  <c r="F39" i="1" l="1"/>
  <c r="H38" i="1"/>
  <c r="G38" i="1"/>
  <c r="I38" i="1" s="1"/>
  <c r="F40" i="1" l="1"/>
  <c r="H39" i="1"/>
  <c r="G39" i="1"/>
  <c r="I39" i="1" s="1"/>
  <c r="H40" i="1" l="1"/>
  <c r="F41" i="1"/>
  <c r="G40" i="1"/>
  <c r="I40" i="1" s="1"/>
  <c r="H41" i="1" l="1"/>
  <c r="F42" i="1"/>
  <c r="G41" i="1"/>
  <c r="I41" i="1" s="1"/>
  <c r="F43" i="1" l="1"/>
  <c r="H42" i="1"/>
  <c r="G42" i="1"/>
  <c r="I42" i="1" s="1"/>
  <c r="F44" i="1" l="1"/>
  <c r="H43" i="1"/>
  <c r="G43" i="1"/>
  <c r="I43" i="1" s="1"/>
  <c r="F45" i="1" l="1"/>
  <c r="H44" i="1"/>
  <c r="G44" i="1"/>
  <c r="I44" i="1" s="1"/>
  <c r="F46" i="1" l="1"/>
  <c r="H45" i="1"/>
  <c r="G45" i="1"/>
  <c r="I45" i="1" s="1"/>
  <c r="H46" i="1" l="1"/>
  <c r="F47" i="1"/>
  <c r="G46" i="1"/>
  <c r="I46" i="1" s="1"/>
  <c r="H47" i="1" l="1"/>
  <c r="F48" i="1"/>
  <c r="G47" i="1"/>
  <c r="I47" i="1" s="1"/>
  <c r="F49" i="1" l="1"/>
  <c r="H48" i="1"/>
  <c r="G48" i="1"/>
  <c r="I48" i="1" s="1"/>
  <c r="F50" i="1" l="1"/>
  <c r="H49" i="1"/>
  <c r="G49" i="1"/>
  <c r="I49" i="1" s="1"/>
  <c r="F51" i="1" l="1"/>
  <c r="H50" i="1"/>
  <c r="G50" i="1"/>
  <c r="I50" i="1" s="1"/>
  <c r="H51" i="1" l="1"/>
  <c r="F52" i="1"/>
  <c r="G51" i="1"/>
  <c r="I51" i="1" s="1"/>
  <c r="H52" i="1" l="1"/>
  <c r="F53" i="1"/>
  <c r="G52" i="1"/>
  <c r="I52" i="1" s="1"/>
  <c r="F54" i="1" l="1"/>
  <c r="H53" i="1"/>
  <c r="G53" i="1"/>
  <c r="I53" i="1" s="1"/>
  <c r="F55" i="1" l="1"/>
  <c r="H54" i="1"/>
  <c r="G54" i="1"/>
  <c r="I54" i="1" s="1"/>
  <c r="F56" i="1" l="1"/>
  <c r="G55" i="1"/>
  <c r="I55" i="1" s="1"/>
  <c r="H55" i="1"/>
  <c r="F57" i="1" l="1"/>
  <c r="H56" i="1"/>
  <c r="G56" i="1"/>
  <c r="I56" i="1" s="1"/>
  <c r="H57" i="1" l="1"/>
  <c r="F58" i="1"/>
  <c r="G57" i="1"/>
  <c r="I57" i="1" s="1"/>
  <c r="F59" i="1" l="1"/>
  <c r="H58" i="1"/>
  <c r="G58" i="1"/>
  <c r="I58" i="1" s="1"/>
  <c r="F60" i="1" l="1"/>
  <c r="H59" i="1"/>
  <c r="G59" i="1"/>
  <c r="I59" i="1" s="1"/>
  <c r="F61" i="1" l="1"/>
  <c r="H60" i="1"/>
  <c r="G60" i="1"/>
  <c r="I60" i="1" s="1"/>
  <c r="F62" i="1" l="1"/>
  <c r="H61" i="1"/>
  <c r="G61" i="1"/>
  <c r="I61" i="1" s="1"/>
  <c r="H62" i="1" l="1"/>
  <c r="F63" i="1"/>
  <c r="G62" i="1"/>
  <c r="I62" i="1" s="1"/>
  <c r="F64" i="1" l="1"/>
  <c r="H63" i="1"/>
  <c r="G63" i="1"/>
  <c r="I63" i="1" s="1"/>
  <c r="F65" i="1" l="1"/>
  <c r="H64" i="1"/>
  <c r="G64" i="1"/>
  <c r="I64" i="1" s="1"/>
  <c r="H65" i="1" l="1"/>
  <c r="F66" i="1"/>
  <c r="G65" i="1"/>
  <c r="I65" i="1" s="1"/>
  <c r="F67" i="1" l="1"/>
  <c r="H66" i="1"/>
  <c r="G66" i="1"/>
  <c r="I66" i="1" s="1"/>
  <c r="H67" i="1" l="1"/>
  <c r="F68" i="1"/>
  <c r="G67" i="1"/>
  <c r="I67" i="1" s="1"/>
  <c r="F69" i="1" l="1"/>
  <c r="H68" i="1"/>
  <c r="G68" i="1"/>
  <c r="I68" i="1" s="1"/>
  <c r="F70" i="1" l="1"/>
  <c r="H69" i="1"/>
  <c r="G69" i="1"/>
  <c r="I69" i="1" s="1"/>
  <c r="H70" i="1" l="1"/>
  <c r="F71" i="1"/>
  <c r="G70" i="1"/>
  <c r="I70" i="1" s="1"/>
  <c r="F72" i="1" l="1"/>
  <c r="H71" i="1"/>
  <c r="G71" i="1"/>
  <c r="I71" i="1" s="1"/>
  <c r="F73" i="1" l="1"/>
  <c r="F74" i="1" s="1"/>
  <c r="H72" i="1"/>
  <c r="G72" i="1"/>
  <c r="I72" i="1" s="1"/>
  <c r="F75" i="1" l="1"/>
  <c r="H74" i="1"/>
  <c r="G74" i="1"/>
  <c r="I74" i="1" s="1"/>
  <c r="H73" i="1"/>
  <c r="G73" i="1"/>
  <c r="I73" i="1" s="1"/>
  <c r="H75" i="1" l="1"/>
  <c r="G75" i="1"/>
  <c r="I75" i="1" s="1"/>
</calcChain>
</file>

<file path=xl/sharedStrings.xml><?xml version="1.0" encoding="utf-8"?>
<sst xmlns="http://schemas.openxmlformats.org/spreadsheetml/2006/main" count="345" uniqueCount="15">
  <si>
    <t>Año</t>
  </si>
  <si>
    <t>Población 1,000,000</t>
  </si>
  <si>
    <t>Tasa anual</t>
  </si>
  <si>
    <t>Población personas</t>
  </si>
  <si>
    <t>Población urbana</t>
  </si>
  <si>
    <t>Población urbana % del total</t>
  </si>
  <si>
    <t>Población rural</t>
  </si>
  <si>
    <t>Población rural % del total</t>
  </si>
  <si>
    <t>Tasa media inter-periodos población urbana</t>
  </si>
  <si>
    <t>Tasa por décadas</t>
  </si>
  <si>
    <t>-</t>
  </si>
  <si>
    <t>Participación porcentual en la población</t>
  </si>
  <si>
    <t>Población Ocupada/Distinta de PEA</t>
  </si>
  <si>
    <r>
      <rPr>
        <b/>
        <sz val="12"/>
        <color theme="1"/>
        <rFont val="Times New Roman"/>
        <family val="1"/>
      </rPr>
      <t>Fuente:</t>
    </r>
    <r>
      <rPr>
        <sz val="12"/>
        <color theme="1"/>
        <rFont val="Times New Roman"/>
        <family val="1"/>
      </rPr>
      <t xml:space="preserve"> Estimación propia a partir de los datos de INEGI Para 1921 a 1990. Véase NAFINSA (varios años). Interpolación simple para datos anuales.</t>
    </r>
  </si>
  <si>
    <t>Versión 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</si>
</sst>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-* #,##0.00_-;\-* #,##0.00_-;_-* &quot;-&quot;??_-;_-@_-"/>
    <numFmt numFmtId="165" formatCode="_-* #,##0_-;\-* #,##0_-;_-* &quot;-&quot;??_-;_-@_-"/>
    <numFmt numFmtId="166" formatCode="0.0000"/>
    <numFmt numFmtId="167" formatCode="0.0"/>
  </numFmts>
  <fonts count="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9">
    <xf numFmtId="0" fontId="0" fillId="0" borderId="0" xfId="0"/>
    <xf numFmtId="0" fontId="0" fillId="0" borderId="0" xfId="0" applyAlignment="1">
      <alignment horizontal="center"/>
    </xf>
    <xf numFmtId="0" fontId="2" fillId="2" borderId="1" xfId="0" applyFont="1" applyFill="1" applyBorder="1"/>
    <xf numFmtId="0" fontId="2" fillId="2" borderId="0" xfId="0" applyFont="1" applyFill="1" applyBorder="1"/>
    <xf numFmtId="0" fontId="2" fillId="2" borderId="2" xfId="0" applyFont="1" applyFill="1" applyBorder="1"/>
    <xf numFmtId="0" fontId="2" fillId="0" borderId="0" xfId="0" applyFont="1" applyFill="1" applyBorder="1" applyAlignment="1">
      <alignment horizontal="center"/>
    </xf>
    <xf numFmtId="165" fontId="3" fillId="0" borderId="0" xfId="1" applyNumberFormat="1" applyFont="1" applyFill="1" applyBorder="1" applyAlignment="1">
      <alignment horizontal="center" vertical="center"/>
    </xf>
    <xf numFmtId="167" fontId="3" fillId="0" borderId="0" xfId="0" applyNumberFormat="1" applyFont="1" applyFill="1" applyBorder="1" applyAlignment="1">
      <alignment horizontal="center"/>
    </xf>
    <xf numFmtId="167" fontId="4" fillId="0" borderId="0" xfId="0" applyNumberFormat="1" applyFont="1" applyFill="1" applyBorder="1" applyAlignment="1">
      <alignment horizontal="center"/>
    </xf>
    <xf numFmtId="165" fontId="3" fillId="0" borderId="0" xfId="1" applyNumberFormat="1" applyFont="1" applyFill="1" applyBorder="1" applyAlignment="1">
      <alignment horizontal="center"/>
    </xf>
    <xf numFmtId="166" fontId="3" fillId="0" borderId="0" xfId="0" applyNumberFormat="1" applyFont="1" applyFill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0" fillId="0" borderId="0" xfId="0" applyFont="1" applyFill="1" applyBorder="1" applyAlignment="1"/>
    <xf numFmtId="0" fontId="2" fillId="0" borderId="0" xfId="0" applyFont="1"/>
    <xf numFmtId="0" fontId="3" fillId="2" borderId="3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horizontal="left" wrapText="1"/>
    </xf>
    <xf numFmtId="0" fontId="3" fillId="2" borderId="4" xfId="0" applyFont="1" applyFill="1" applyBorder="1" applyAlignment="1">
      <alignment horizontal="left" wrapText="1"/>
    </xf>
    <xf numFmtId="0" fontId="3" fillId="2" borderId="5" xfId="0" applyFont="1" applyFill="1" applyBorder="1" applyAlignment="1">
      <alignment horizontal="left" wrapText="1"/>
    </xf>
    <xf numFmtId="0" fontId="3" fillId="2" borderId="0" xfId="0" applyFont="1" applyFill="1" applyBorder="1" applyAlignment="1">
      <alignment horizontal="left" wrapText="1"/>
    </xf>
    <xf numFmtId="0" fontId="3" fillId="2" borderId="6" xfId="0" applyFont="1" applyFill="1" applyBorder="1" applyAlignment="1">
      <alignment horizontal="left" wrapText="1"/>
    </xf>
    <xf numFmtId="0" fontId="3" fillId="2" borderId="7" xfId="0" applyFont="1" applyFill="1" applyBorder="1" applyAlignment="1">
      <alignment horizontal="left" wrapText="1"/>
    </xf>
    <xf numFmtId="0" fontId="3" fillId="2" borderId="8" xfId="0" applyFont="1" applyFill="1" applyBorder="1" applyAlignment="1">
      <alignment horizontal="left" wrapText="1"/>
    </xf>
    <xf numFmtId="0" fontId="3" fillId="2" borderId="9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8"/>
  <sheetViews>
    <sheetView tabSelected="1" workbookViewId="0">
      <selection activeCell="E6" sqref="E6"/>
    </sheetView>
  </sheetViews>
  <sheetFormatPr baseColWidth="10" defaultRowHeight="15.75" x14ac:dyDescent="0.25"/>
  <cols>
    <col min="2" max="2" width="13" customWidth="1"/>
    <col min="3" max="3" width="10.875" style="1"/>
    <col min="5" max="5" width="14" bestFit="1" customWidth="1"/>
    <col min="6" max="7" width="13" bestFit="1" customWidth="1"/>
    <col min="10" max="10" width="14.875" customWidth="1"/>
    <col min="11" max="11" width="14" bestFit="1" customWidth="1"/>
    <col min="12" max="12" width="13" bestFit="1" customWidth="1"/>
    <col min="13" max="13" width="17" customWidth="1"/>
    <col min="14" max="15" width="11" bestFit="1" customWidth="1"/>
    <col min="16" max="16" width="15.5" customWidth="1"/>
  </cols>
  <sheetData>
    <row r="1" spans="1:16" x14ac:dyDescent="0.25">
      <c r="A1" s="13" t="s">
        <v>14</v>
      </c>
    </row>
    <row r="2" spans="1:16" x14ac:dyDescent="0.25">
      <c r="A2" s="26" t="s">
        <v>0</v>
      </c>
      <c r="B2" s="23" t="s">
        <v>1</v>
      </c>
      <c r="C2" s="23" t="s">
        <v>2</v>
      </c>
      <c r="D2" s="2"/>
      <c r="E2" s="23" t="s">
        <v>3</v>
      </c>
      <c r="F2" s="23" t="s">
        <v>4</v>
      </c>
      <c r="G2" s="23" t="s">
        <v>6</v>
      </c>
      <c r="H2" s="23" t="s">
        <v>5</v>
      </c>
      <c r="I2" s="23" t="s">
        <v>7</v>
      </c>
      <c r="J2" s="23" t="s">
        <v>8</v>
      </c>
      <c r="K2" s="23" t="s">
        <v>4</v>
      </c>
      <c r="L2" s="23" t="s">
        <v>6</v>
      </c>
      <c r="M2" s="23" t="s">
        <v>12</v>
      </c>
      <c r="N2" s="23" t="s">
        <v>2</v>
      </c>
      <c r="O2" s="23" t="s">
        <v>9</v>
      </c>
      <c r="P2" s="23" t="s">
        <v>11</v>
      </c>
    </row>
    <row r="3" spans="1:16" x14ac:dyDescent="0.25">
      <c r="A3" s="27"/>
      <c r="B3" s="24"/>
      <c r="C3" s="24"/>
      <c r="D3" s="3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</row>
    <row r="4" spans="1:16" ht="16.5" thickBot="1" x14ac:dyDescent="0.3">
      <c r="A4" s="28"/>
      <c r="B4" s="25"/>
      <c r="C4" s="25"/>
      <c r="D4" s="4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</row>
    <row r="5" spans="1:16" ht="16.5" thickTop="1" x14ac:dyDescent="0.25">
      <c r="A5" s="5">
        <v>1920</v>
      </c>
      <c r="B5" s="6" t="s">
        <v>10</v>
      </c>
      <c r="C5" s="6" t="s">
        <v>10</v>
      </c>
      <c r="D5" s="6" t="s">
        <v>10</v>
      </c>
      <c r="E5" s="6" t="s">
        <v>10</v>
      </c>
      <c r="F5" s="6" t="s">
        <v>10</v>
      </c>
      <c r="G5" s="6" t="s">
        <v>10</v>
      </c>
      <c r="H5" s="6" t="s">
        <v>10</v>
      </c>
      <c r="I5" s="6" t="s">
        <v>10</v>
      </c>
      <c r="J5" s="6" t="s">
        <v>10</v>
      </c>
      <c r="K5" s="6" t="s">
        <v>10</v>
      </c>
      <c r="L5" s="6" t="s">
        <v>10</v>
      </c>
      <c r="M5" s="6" t="s">
        <v>10</v>
      </c>
      <c r="N5" s="11" t="s">
        <v>10</v>
      </c>
      <c r="O5" s="6" t="s">
        <v>10</v>
      </c>
      <c r="P5" s="6" t="s">
        <v>10</v>
      </c>
    </row>
    <row r="6" spans="1:16" x14ac:dyDescent="0.25">
      <c r="A6" s="5">
        <v>1921</v>
      </c>
      <c r="B6" s="7">
        <v>14.335000000000001</v>
      </c>
      <c r="C6" s="8">
        <f>C7</f>
        <v>1.611324657057045</v>
      </c>
      <c r="D6" s="6" t="s">
        <v>10</v>
      </c>
      <c r="E6" s="6">
        <v>14334780</v>
      </c>
      <c r="F6" s="9">
        <v>4465503</v>
      </c>
      <c r="G6" s="9">
        <f t="shared" ref="G6:G69" si="0">E6-F6</f>
        <v>9869277</v>
      </c>
      <c r="H6" s="7">
        <f t="shared" ref="H6:H69" si="1">(F6/E6)*100</f>
        <v>31.151527962061504</v>
      </c>
      <c r="I6" s="7">
        <f t="shared" ref="I6:I69" si="2">(G6/E6)*100</f>
        <v>68.848472037938507</v>
      </c>
      <c r="J6" s="6" t="s">
        <v>10</v>
      </c>
      <c r="K6" s="9">
        <v>4465504</v>
      </c>
      <c r="L6" s="9">
        <f>E6-K6</f>
        <v>9869276</v>
      </c>
      <c r="M6" s="6">
        <v>4883561</v>
      </c>
      <c r="N6" s="8">
        <v>0.62624043851173816</v>
      </c>
      <c r="O6" s="7" t="s">
        <v>10</v>
      </c>
      <c r="P6" s="7">
        <f t="shared" ref="P6:P37" si="3">(M6/(B6*1000000))*100</f>
        <v>34.067394489012905</v>
      </c>
    </row>
    <row r="7" spans="1:16" x14ac:dyDescent="0.25">
      <c r="A7" s="5">
        <v>1922</v>
      </c>
      <c r="B7" s="7">
        <f t="shared" ref="B7:B13" si="4">B6*(1+(D$15/100))</f>
        <v>14.565983389589128</v>
      </c>
      <c r="C7" s="7">
        <f t="shared" ref="C7:C71" si="5">((B7/B6)-1)*100</f>
        <v>1.611324657057045</v>
      </c>
      <c r="D7" s="6" t="s">
        <v>10</v>
      </c>
      <c r="E7" s="9">
        <f>B7*1000000</f>
        <v>14565983.389589129</v>
      </c>
      <c r="F7" s="9">
        <f t="shared" ref="F7:F15" si="6">F6*J$15</f>
        <v>4573832.3936774964</v>
      </c>
      <c r="G7" s="9">
        <f t="shared" si="0"/>
        <v>9992150.9959116317</v>
      </c>
      <c r="H7" s="7">
        <f t="shared" si="1"/>
        <v>31.400779963449576</v>
      </c>
      <c r="I7" s="7">
        <f t="shared" si="2"/>
        <v>68.59922003655042</v>
      </c>
      <c r="J7" s="6" t="s">
        <v>10</v>
      </c>
      <c r="K7" s="6" t="s">
        <v>10</v>
      </c>
      <c r="L7" s="6" t="s">
        <v>10</v>
      </c>
      <c r="M7" s="6">
        <v>4914143.833821388</v>
      </c>
      <c r="N7" s="7">
        <f>((M7/M6)-1)*100</f>
        <v>0.62624043851173816</v>
      </c>
      <c r="O7" s="7" t="s">
        <v>10</v>
      </c>
      <c r="P7" s="7">
        <f t="shared" si="3"/>
        <v>33.73712369693979</v>
      </c>
    </row>
    <row r="8" spans="1:16" x14ac:dyDescent="0.25">
      <c r="A8" s="5">
        <v>1923</v>
      </c>
      <c r="B8" s="7">
        <f t="shared" si="4"/>
        <v>14.800688671488411</v>
      </c>
      <c r="C8" s="7">
        <f t="shared" si="5"/>
        <v>1.611324657057045</v>
      </c>
      <c r="D8" s="6" t="s">
        <v>10</v>
      </c>
      <c r="E8" s="9">
        <f t="shared" ref="E8:E71" si="7">B8*1000000</f>
        <v>14800688.67148841</v>
      </c>
      <c r="F8" s="9">
        <f t="shared" si="6"/>
        <v>4684789.7684658635</v>
      </c>
      <c r="G8" s="9">
        <f t="shared" si="0"/>
        <v>10115898.903022546</v>
      </c>
      <c r="H8" s="7">
        <f t="shared" si="1"/>
        <v>31.652512071890936</v>
      </c>
      <c r="I8" s="7">
        <f t="shared" si="2"/>
        <v>68.347487928109061</v>
      </c>
      <c r="J8" s="6" t="s">
        <v>10</v>
      </c>
      <c r="K8" s="6" t="s">
        <v>10</v>
      </c>
      <c r="L8" s="6" t="s">
        <v>10</v>
      </c>
      <c r="M8" s="6">
        <v>4944918.1897154087</v>
      </c>
      <c r="N8" s="7">
        <f t="shared" ref="N8:N71" si="8">((M8/M7)-1)*100</f>
        <v>0.62624043851173816</v>
      </c>
      <c r="O8" s="7" t="s">
        <v>10</v>
      </c>
      <c r="P8" s="7">
        <f t="shared" si="3"/>
        <v>33.410054758067751</v>
      </c>
    </row>
    <row r="9" spans="1:16" x14ac:dyDescent="0.25">
      <c r="A9" s="5">
        <v>1924</v>
      </c>
      <c r="B9" s="7">
        <f t="shared" si="4"/>
        <v>15.039175817466353</v>
      </c>
      <c r="C9" s="7">
        <f t="shared" si="5"/>
        <v>1.611324657057045</v>
      </c>
      <c r="D9" s="6" t="s">
        <v>10</v>
      </c>
      <c r="E9" s="9">
        <f t="shared" si="7"/>
        <v>15039175.817466352</v>
      </c>
      <c r="F9" s="9">
        <f t="shared" si="6"/>
        <v>4798438.8770040162</v>
      </c>
      <c r="G9" s="9">
        <f t="shared" si="0"/>
        <v>10240736.940462336</v>
      </c>
      <c r="H9" s="7">
        <f t="shared" si="1"/>
        <v>31.906262252956413</v>
      </c>
      <c r="I9" s="7">
        <f t="shared" si="2"/>
        <v>68.093737747043576</v>
      </c>
      <c r="J9" s="6" t="s">
        <v>10</v>
      </c>
      <c r="K9" s="6" t="s">
        <v>10</v>
      </c>
      <c r="L9" s="6" t="s">
        <v>10</v>
      </c>
      <c r="M9" s="6">
        <v>4975885.2670707293</v>
      </c>
      <c r="N9" s="7">
        <f t="shared" si="8"/>
        <v>0.62624043851173816</v>
      </c>
      <c r="O9" s="7" t="s">
        <v>10</v>
      </c>
      <c r="P9" s="7">
        <f t="shared" si="3"/>
        <v>33.086156631613974</v>
      </c>
    </row>
    <row r="10" spans="1:16" x14ac:dyDescent="0.25">
      <c r="A10" s="5">
        <v>1925</v>
      </c>
      <c r="B10" s="7">
        <f t="shared" si="4"/>
        <v>15.281505765631348</v>
      </c>
      <c r="C10" s="7">
        <f t="shared" si="5"/>
        <v>1.611324657057045</v>
      </c>
      <c r="D10" s="6" t="s">
        <v>10</v>
      </c>
      <c r="E10" s="9">
        <f t="shared" si="7"/>
        <v>15281505.765631348</v>
      </c>
      <c r="F10" s="9">
        <f t="shared" si="6"/>
        <v>4914845.0185169373</v>
      </c>
      <c r="G10" s="9">
        <f t="shared" si="0"/>
        <v>10366660.747114411</v>
      </c>
      <c r="H10" s="7">
        <f t="shared" si="1"/>
        <v>32.162046685023668</v>
      </c>
      <c r="I10" s="7">
        <f t="shared" si="2"/>
        <v>67.837953314976332</v>
      </c>
      <c r="J10" s="6" t="s">
        <v>10</v>
      </c>
      <c r="K10" s="6" t="s">
        <v>10</v>
      </c>
      <c r="L10" s="6" t="s">
        <v>10</v>
      </c>
      <c r="M10" s="6">
        <v>5007046.2727870736</v>
      </c>
      <c r="N10" s="7">
        <f t="shared" si="8"/>
        <v>0.62624043851173816</v>
      </c>
      <c r="O10" s="7" t="s">
        <v>10</v>
      </c>
      <c r="P10" s="7">
        <f t="shared" si="3"/>
        <v>32.765398577724582</v>
      </c>
    </row>
    <row r="11" spans="1:16" x14ac:dyDescent="0.25">
      <c r="A11" s="5">
        <v>1926</v>
      </c>
      <c r="B11" s="7">
        <f t="shared" si="4"/>
        <v>15.52774043600256</v>
      </c>
      <c r="C11" s="7">
        <f t="shared" si="5"/>
        <v>1.611324657057045</v>
      </c>
      <c r="D11" s="6" t="s">
        <v>10</v>
      </c>
      <c r="E11" s="9">
        <f t="shared" si="7"/>
        <v>15527740.43600256</v>
      </c>
      <c r="F11" s="9">
        <f t="shared" si="6"/>
        <v>5034075.0763345687</v>
      </c>
      <c r="G11" s="9">
        <f t="shared" si="0"/>
        <v>10493665.35966799</v>
      </c>
      <c r="H11" s="7">
        <f t="shared" si="1"/>
        <v>32.419881676168295</v>
      </c>
      <c r="I11" s="7">
        <f t="shared" si="2"/>
        <v>67.580118323831698</v>
      </c>
      <c r="J11" s="6" t="s">
        <v>10</v>
      </c>
      <c r="K11" s="6" t="s">
        <v>10</v>
      </c>
      <c r="L11" s="6" t="s">
        <v>10</v>
      </c>
      <c r="M11" s="6">
        <v>5038402.421322261</v>
      </c>
      <c r="N11" s="7">
        <f t="shared" si="8"/>
        <v>0.62624043851173816</v>
      </c>
      <c r="O11" s="7" t="s">
        <v>10</v>
      </c>
      <c r="P11" s="7">
        <f t="shared" si="3"/>
        <v>32.447750154557198</v>
      </c>
    </row>
    <row r="12" spans="1:16" x14ac:dyDescent="0.25">
      <c r="A12" s="5">
        <v>1927</v>
      </c>
      <c r="B12" s="7">
        <f t="shared" si="4"/>
        <v>15.777942746331686</v>
      </c>
      <c r="C12" s="7">
        <f t="shared" si="5"/>
        <v>1.611324657057045</v>
      </c>
      <c r="D12" s="6" t="s">
        <v>10</v>
      </c>
      <c r="E12" s="9">
        <f t="shared" si="7"/>
        <v>15777942.746331686</v>
      </c>
      <c r="F12" s="9">
        <f t="shared" si="6"/>
        <v>5156197.5563208824</v>
      </c>
      <c r="G12" s="9">
        <f t="shared" si="0"/>
        <v>10621745.190010805</v>
      </c>
      <c r="H12" s="7">
        <f t="shared" si="1"/>
        <v>32.679783665203622</v>
      </c>
      <c r="I12" s="7">
        <f t="shared" si="2"/>
        <v>67.320216334796385</v>
      </c>
      <c r="J12" s="6" t="s">
        <v>10</v>
      </c>
      <c r="K12" s="6" t="s">
        <v>10</v>
      </c>
      <c r="L12" s="6" t="s">
        <v>10</v>
      </c>
      <c r="M12" s="6">
        <v>5069954.9347395357</v>
      </c>
      <c r="N12" s="7">
        <f t="shared" si="8"/>
        <v>0.62624043851173816</v>
      </c>
      <c r="O12" s="7" t="s">
        <v>10</v>
      </c>
      <c r="P12" s="7">
        <f t="shared" si="3"/>
        <v>32.133181215391858</v>
      </c>
    </row>
    <row r="13" spans="1:16" x14ac:dyDescent="0.25">
      <c r="A13" s="5">
        <v>1928</v>
      </c>
      <c r="B13" s="7">
        <f t="shared" si="4"/>
        <v>16.032176628179673</v>
      </c>
      <c r="C13" s="7">
        <f t="shared" si="5"/>
        <v>1.611324657057045</v>
      </c>
      <c r="D13" s="6" t="s">
        <v>10</v>
      </c>
      <c r="E13" s="9">
        <f t="shared" si="7"/>
        <v>16032176.628179673</v>
      </c>
      <c r="F13" s="9">
        <f t="shared" si="6"/>
        <v>5281282.6262352085</v>
      </c>
      <c r="G13" s="9">
        <f t="shared" si="0"/>
        <v>10750894.001944464</v>
      </c>
      <c r="H13" s="7">
        <f t="shared" si="1"/>
        <v>32.941769222728787</v>
      </c>
      <c r="I13" s="7">
        <f t="shared" si="2"/>
        <v>67.058230777271206</v>
      </c>
      <c r="J13" s="6" t="s">
        <v>10</v>
      </c>
      <c r="K13" s="6" t="s">
        <v>10</v>
      </c>
      <c r="L13" s="6" t="s">
        <v>10</v>
      </c>
      <c r="M13" s="6">
        <v>5101705.0427551959</v>
      </c>
      <c r="N13" s="7">
        <f t="shared" si="8"/>
        <v>0.62624043851173816</v>
      </c>
      <c r="O13" s="7" t="s">
        <v>10</v>
      </c>
      <c r="P13" s="7">
        <f t="shared" si="3"/>
        <v>31.821661905769901</v>
      </c>
    </row>
    <row r="14" spans="1:16" x14ac:dyDescent="0.25">
      <c r="A14" s="5">
        <v>1929</v>
      </c>
      <c r="B14" s="7">
        <f>B13*(1+(D$15/100))</f>
        <v>16.290507043252468</v>
      </c>
      <c r="C14" s="7">
        <f t="shared" si="5"/>
        <v>1.611324657057045</v>
      </c>
      <c r="D14" s="6" t="s">
        <v>10</v>
      </c>
      <c r="E14" s="9">
        <f t="shared" si="7"/>
        <v>16290507.043252468</v>
      </c>
      <c r="F14" s="9">
        <f t="shared" si="6"/>
        <v>5409402.1560484366</v>
      </c>
      <c r="G14" s="9">
        <f t="shared" si="0"/>
        <v>10881104.887204032</v>
      </c>
      <c r="H14" s="7">
        <f t="shared" si="1"/>
        <v>33.205855052185207</v>
      </c>
      <c r="I14" s="7">
        <f t="shared" si="2"/>
        <v>66.7941449478148</v>
      </c>
      <c r="J14" s="6" t="s">
        <v>10</v>
      </c>
      <c r="K14" s="6" t="s">
        <v>10</v>
      </c>
      <c r="L14" s="6" t="s">
        <v>10</v>
      </c>
      <c r="M14" s="6">
        <v>5133653.9827865213</v>
      </c>
      <c r="N14" s="7">
        <f t="shared" si="8"/>
        <v>0.62624043851173816</v>
      </c>
      <c r="O14" s="7" t="s">
        <v>10</v>
      </c>
      <c r="P14" s="7">
        <f t="shared" si="3"/>
        <v>31.513162660660598</v>
      </c>
    </row>
    <row r="15" spans="1:16" x14ac:dyDescent="0.25">
      <c r="A15" s="5">
        <v>1930</v>
      </c>
      <c r="B15" s="7">
        <v>16.553000000000001</v>
      </c>
      <c r="C15" s="7">
        <f t="shared" si="5"/>
        <v>1.6113246570570006</v>
      </c>
      <c r="D15" s="7">
        <f>(((B15/B6)^(1/9))-1)*100</f>
        <v>1.611324657057045</v>
      </c>
      <c r="E15" s="9">
        <f t="shared" si="7"/>
        <v>16553000</v>
      </c>
      <c r="F15" s="9">
        <f t="shared" si="6"/>
        <v>5540629.7592372531</v>
      </c>
      <c r="G15" s="9">
        <f t="shared" si="0"/>
        <v>11012370.240762748</v>
      </c>
      <c r="H15" s="7">
        <f t="shared" si="1"/>
        <v>33.472057990921606</v>
      </c>
      <c r="I15" s="7">
        <f t="shared" si="2"/>
        <v>66.527942009078401</v>
      </c>
      <c r="J15" s="10">
        <f>(K15/K6)^(1/9)</f>
        <v>1.024259169387524</v>
      </c>
      <c r="K15" s="9">
        <v>5540631</v>
      </c>
      <c r="L15" s="9">
        <f>E15-K15</f>
        <v>11012369</v>
      </c>
      <c r="M15" s="6">
        <v>5165803</v>
      </c>
      <c r="N15" s="7">
        <f t="shared" si="8"/>
        <v>0.62624043851176037</v>
      </c>
      <c r="O15" s="7">
        <f>(((M15/M6)^(1/9))-1)*100</f>
        <v>0.62624043851173816</v>
      </c>
      <c r="P15" s="7">
        <f t="shared" si="3"/>
        <v>31.207654201655288</v>
      </c>
    </row>
    <row r="16" spans="1:16" x14ac:dyDescent="0.25">
      <c r="A16" s="5">
        <v>1931</v>
      </c>
      <c r="B16" s="7">
        <f t="shared" ref="B16:B23" si="9">B15*(1+(D$25/100))</f>
        <v>16.839606114949184</v>
      </c>
      <c r="C16" s="7">
        <f t="shared" si="5"/>
        <v>1.7314451455880064</v>
      </c>
      <c r="D16" s="6" t="s">
        <v>10</v>
      </c>
      <c r="E16" s="9">
        <f t="shared" si="7"/>
        <v>16839606.114949185</v>
      </c>
      <c r="F16" s="9">
        <f t="shared" ref="F16:F25" si="10">F15*J$25</f>
        <v>5663222.5928511238</v>
      </c>
      <c r="G16" s="9">
        <f t="shared" si="0"/>
        <v>11176383.522098061</v>
      </c>
      <c r="H16" s="7">
        <f t="shared" si="1"/>
        <v>33.630374452901584</v>
      </c>
      <c r="I16" s="7">
        <f t="shared" si="2"/>
        <v>66.369625547098408</v>
      </c>
      <c r="J16" s="6" t="s">
        <v>10</v>
      </c>
      <c r="K16" s="6" t="s">
        <v>10</v>
      </c>
      <c r="L16" s="6" t="s">
        <v>10</v>
      </c>
      <c r="M16" s="6">
        <v>5231182.2754083928</v>
      </c>
      <c r="N16" s="7">
        <f t="shared" si="8"/>
        <v>1.2656168926378442</v>
      </c>
      <c r="O16" s="7" t="s">
        <v>10</v>
      </c>
      <c r="P16" s="7">
        <f t="shared" si="3"/>
        <v>31.064754363609875</v>
      </c>
    </row>
    <row r="17" spans="1:16" x14ac:dyDescent="0.25">
      <c r="A17" s="5">
        <v>1932</v>
      </c>
      <c r="B17" s="7">
        <f t="shared" si="9"/>
        <v>17.131174657562614</v>
      </c>
      <c r="C17" s="7">
        <f t="shared" si="5"/>
        <v>1.7314451455880064</v>
      </c>
      <c r="D17" s="6" t="s">
        <v>10</v>
      </c>
      <c r="E17" s="9">
        <f t="shared" si="7"/>
        <v>17131174.657562613</v>
      </c>
      <c r="F17" s="9">
        <f t="shared" si="10"/>
        <v>5788527.9345203144</v>
      </c>
      <c r="G17" s="9">
        <f t="shared" si="0"/>
        <v>11342646.723042298</v>
      </c>
      <c r="H17" s="7">
        <f t="shared" si="1"/>
        <v>33.78943972160689</v>
      </c>
      <c r="I17" s="7">
        <f t="shared" si="2"/>
        <v>66.210560278393103</v>
      </c>
      <c r="J17" s="6" t="s">
        <v>10</v>
      </c>
      <c r="K17" s="6" t="s">
        <v>10</v>
      </c>
      <c r="L17" s="6" t="s">
        <v>10</v>
      </c>
      <c r="M17" s="6">
        <v>5297389.0019706385</v>
      </c>
      <c r="N17" s="7">
        <f t="shared" si="8"/>
        <v>1.2656168926378442</v>
      </c>
      <c r="O17" s="7" t="s">
        <v>10</v>
      </c>
      <c r="P17" s="7">
        <f t="shared" si="3"/>
        <v>30.922508863874604</v>
      </c>
    </row>
    <row r="18" spans="1:16" x14ac:dyDescent="0.25">
      <c r="A18" s="5">
        <v>1933</v>
      </c>
      <c r="B18" s="7">
        <f t="shared" si="9"/>
        <v>17.427791549553184</v>
      </c>
      <c r="C18" s="7">
        <f t="shared" si="5"/>
        <v>1.7314451455880064</v>
      </c>
      <c r="D18" s="6" t="s">
        <v>10</v>
      </c>
      <c r="E18" s="9">
        <f t="shared" si="7"/>
        <v>17427791.549553186</v>
      </c>
      <c r="F18" s="9">
        <f t="shared" si="10"/>
        <v>5916605.8016188703</v>
      </c>
      <c r="G18" s="9">
        <f t="shared" si="0"/>
        <v>11511185.747934315</v>
      </c>
      <c r="H18" s="7">
        <f t="shared" si="1"/>
        <v>33.949257338750769</v>
      </c>
      <c r="I18" s="7">
        <f t="shared" si="2"/>
        <v>66.050742661249245</v>
      </c>
      <c r="J18" s="6" t="s">
        <v>10</v>
      </c>
      <c r="K18" s="6" t="s">
        <v>10</v>
      </c>
      <c r="L18" s="6" t="s">
        <v>10</v>
      </c>
      <c r="M18" s="6">
        <v>5364433.6520483186</v>
      </c>
      <c r="N18" s="7">
        <f t="shared" si="8"/>
        <v>1.2656168926378442</v>
      </c>
      <c r="O18" s="7" t="s">
        <v>10</v>
      </c>
      <c r="P18" s="7">
        <f t="shared" si="3"/>
        <v>30.780914706234551</v>
      </c>
    </row>
    <row r="19" spans="1:16" x14ac:dyDescent="0.25">
      <c r="A19" s="5">
        <v>1934</v>
      </c>
      <c r="B19" s="7">
        <f t="shared" si="9"/>
        <v>17.729544200321119</v>
      </c>
      <c r="C19" s="7">
        <f t="shared" si="5"/>
        <v>1.7314451455880064</v>
      </c>
      <c r="D19" s="6" t="s">
        <v>10</v>
      </c>
      <c r="E19" s="9">
        <f t="shared" si="7"/>
        <v>17729544.200321119</v>
      </c>
      <c r="F19" s="9">
        <f t="shared" si="10"/>
        <v>6047517.5394745646</v>
      </c>
      <c r="G19" s="9">
        <f t="shared" si="0"/>
        <v>11682026.660846554</v>
      </c>
      <c r="H19" s="7">
        <f t="shared" si="1"/>
        <v>34.109830862798105</v>
      </c>
      <c r="I19" s="7">
        <f t="shared" si="2"/>
        <v>65.890169137201895</v>
      </c>
      <c r="J19" s="6" t="s">
        <v>10</v>
      </c>
      <c r="K19" s="6" t="s">
        <v>10</v>
      </c>
      <c r="L19" s="6" t="s">
        <v>10</v>
      </c>
      <c r="M19" s="6">
        <v>5432326.8305429909</v>
      </c>
      <c r="N19" s="7">
        <f t="shared" si="8"/>
        <v>1.2656168926378442</v>
      </c>
      <c r="O19" s="7" t="s">
        <v>10</v>
      </c>
      <c r="P19" s="7">
        <f t="shared" si="3"/>
        <v>30.639968908194493</v>
      </c>
    </row>
    <row r="20" spans="1:16" x14ac:dyDescent="0.25">
      <c r="A20" s="5">
        <v>1935</v>
      </c>
      <c r="B20" s="7">
        <f t="shared" si="9"/>
        <v>18.03652153271246</v>
      </c>
      <c r="C20" s="7">
        <f t="shared" si="5"/>
        <v>1.7314451455880064</v>
      </c>
      <c r="D20" s="6" t="s">
        <v>10</v>
      </c>
      <c r="E20" s="9">
        <f t="shared" si="7"/>
        <v>18036521.53271246</v>
      </c>
      <c r="F20" s="9">
        <f t="shared" si="10"/>
        <v>6181325.8507514102</v>
      </c>
      <c r="G20" s="9">
        <f t="shared" si="0"/>
        <v>11855195.681961048</v>
      </c>
      <c r="H20" s="7">
        <f t="shared" si="1"/>
        <v>34.271163869044649</v>
      </c>
      <c r="I20" s="7">
        <f t="shared" si="2"/>
        <v>65.728836130955344</v>
      </c>
      <c r="J20" s="6" t="s">
        <v>10</v>
      </c>
      <c r="K20" s="6" t="s">
        <v>10</v>
      </c>
      <c r="L20" s="6" t="s">
        <v>10</v>
      </c>
      <c r="M20" s="6">
        <v>5501079.2765736412</v>
      </c>
      <c r="N20" s="7">
        <f t="shared" si="8"/>
        <v>1.2656168926378442</v>
      </c>
      <c r="O20" s="7" t="s">
        <v>10</v>
      </c>
      <c r="P20" s="7">
        <f t="shared" si="3"/>
        <v>30.499668500916044</v>
      </c>
    </row>
    <row r="21" spans="1:16" x14ac:dyDescent="0.25">
      <c r="A21" s="5">
        <v>1936</v>
      </c>
      <c r="B21" s="7">
        <f t="shared" si="9"/>
        <v>18.348814009223545</v>
      </c>
      <c r="C21" s="7">
        <f t="shared" si="5"/>
        <v>1.7314451455880064</v>
      </c>
      <c r="D21" s="6" t="s">
        <v>10</v>
      </c>
      <c r="E21" s="9">
        <f t="shared" si="7"/>
        <v>18348814.009223547</v>
      </c>
      <c r="F21" s="9">
        <f t="shared" si="10"/>
        <v>6318094.8254822912</v>
      </c>
      <c r="G21" s="9">
        <f t="shared" si="0"/>
        <v>12030719.183741257</v>
      </c>
      <c r="H21" s="7">
        <f t="shared" si="1"/>
        <v>34.433259949696605</v>
      </c>
      <c r="I21" s="7">
        <f t="shared" si="2"/>
        <v>65.566740050303409</v>
      </c>
      <c r="J21" s="6" t="s">
        <v>10</v>
      </c>
      <c r="K21" s="6" t="s">
        <v>10</v>
      </c>
      <c r="L21" s="6" t="s">
        <v>10</v>
      </c>
      <c r="M21" s="6">
        <v>5570701.8651753571</v>
      </c>
      <c r="N21" s="7">
        <f t="shared" si="8"/>
        <v>1.2656168926378442</v>
      </c>
      <c r="O21" s="7" t="s">
        <v>10</v>
      </c>
      <c r="P21" s="7">
        <f t="shared" si="3"/>
        <v>30.360010529155112</v>
      </c>
    </row>
    <row r="22" spans="1:16" x14ac:dyDescent="0.25">
      <c r="A22" s="5">
        <v>1937</v>
      </c>
      <c r="B22" s="7">
        <f t="shared" si="9"/>
        <v>18.66651365865922</v>
      </c>
      <c r="C22" s="7">
        <f t="shared" si="5"/>
        <v>1.7314451455880064</v>
      </c>
      <c r="D22" s="6" t="s">
        <v>10</v>
      </c>
      <c r="E22" s="9">
        <f t="shared" si="7"/>
        <v>18666513.65865922</v>
      </c>
      <c r="F22" s="9">
        <f t="shared" si="10"/>
        <v>6457889.9717661021</v>
      </c>
      <c r="G22" s="9">
        <f t="shared" si="0"/>
        <v>12208623.686893117</v>
      </c>
      <c r="H22" s="7">
        <f t="shared" si="1"/>
        <v>34.596122713950642</v>
      </c>
      <c r="I22" s="7">
        <f t="shared" si="2"/>
        <v>65.403877286049351</v>
      </c>
      <c r="J22" s="6" t="s">
        <v>10</v>
      </c>
      <c r="K22" s="6" t="s">
        <v>10</v>
      </c>
      <c r="L22" s="6" t="s">
        <v>10</v>
      </c>
      <c r="M22" s="6">
        <v>5641205.6090195077</v>
      </c>
      <c r="N22" s="7">
        <f t="shared" si="8"/>
        <v>1.2656168926378442</v>
      </c>
      <c r="O22" s="7" t="s">
        <v>10</v>
      </c>
      <c r="P22" s="7">
        <f t="shared" si="3"/>
        <v>30.220992051199691</v>
      </c>
    </row>
    <row r="23" spans="1:16" x14ac:dyDescent="0.25">
      <c r="A23" s="5">
        <v>1938</v>
      </c>
      <c r="B23" s="7">
        <f t="shared" si="9"/>
        <v>18.989714103252599</v>
      </c>
      <c r="C23" s="7">
        <f t="shared" si="5"/>
        <v>1.7314451455880064</v>
      </c>
      <c r="D23" s="6" t="s">
        <v>10</v>
      </c>
      <c r="E23" s="9">
        <f t="shared" si="7"/>
        <v>18989714.103252597</v>
      </c>
      <c r="F23" s="9">
        <f t="shared" si="10"/>
        <v>6600778.2471440975</v>
      </c>
      <c r="G23" s="9">
        <f t="shared" si="0"/>
        <v>12388935.8561085</v>
      </c>
      <c r="H23" s="7">
        <f t="shared" si="1"/>
        <v>34.759755788074251</v>
      </c>
      <c r="I23" s="7">
        <f t="shared" si="2"/>
        <v>65.240244211925742</v>
      </c>
      <c r="J23" s="6" t="s">
        <v>10</v>
      </c>
      <c r="K23" s="6" t="s">
        <v>10</v>
      </c>
      <c r="L23" s="6" t="s">
        <v>10</v>
      </c>
      <c r="M23" s="6">
        <v>5712601.6601556921</v>
      </c>
      <c r="N23" s="7">
        <f t="shared" si="8"/>
        <v>1.2656168926378442</v>
      </c>
      <c r="O23" s="7" t="s">
        <v>10</v>
      </c>
      <c r="P23" s="7">
        <f t="shared" si="3"/>
        <v>30.082610138807865</v>
      </c>
    </row>
    <row r="24" spans="1:16" x14ac:dyDescent="0.25">
      <c r="A24" s="5">
        <v>1939</v>
      </c>
      <c r="B24" s="7">
        <f>B23*(1+(D$25/100))</f>
        <v>19.318510586254408</v>
      </c>
      <c r="C24" s="7">
        <f t="shared" si="5"/>
        <v>1.7314451455880064</v>
      </c>
      <c r="D24" s="6" t="s">
        <v>10</v>
      </c>
      <c r="E24" s="9">
        <f t="shared" si="7"/>
        <v>19318510.586254407</v>
      </c>
      <c r="F24" s="9">
        <f t="shared" si="10"/>
        <v>6746828.0906704757</v>
      </c>
      <c r="G24" s="9">
        <f t="shared" si="0"/>
        <v>12571682.495583931</v>
      </c>
      <c r="H24" s="7">
        <f t="shared" si="1"/>
        <v>34.924162815486454</v>
      </c>
      <c r="I24" s="7">
        <f t="shared" si="2"/>
        <v>65.075837184513546</v>
      </c>
      <c r="J24" s="6" t="s">
        <v>10</v>
      </c>
      <c r="K24" s="6" t="s">
        <v>10</v>
      </c>
      <c r="L24" s="6" t="s">
        <v>10</v>
      </c>
      <c r="M24" s="6">
        <v>5784901.3117757328</v>
      </c>
      <c r="N24" s="7">
        <f t="shared" si="8"/>
        <v>1.2656168926378442</v>
      </c>
      <c r="O24" s="7" t="s">
        <v>10</v>
      </c>
      <c r="P24" s="7">
        <f t="shared" si="3"/>
        <v>29.944861877146117</v>
      </c>
    </row>
    <row r="25" spans="1:16" x14ac:dyDescent="0.25">
      <c r="A25" s="5">
        <v>1940</v>
      </c>
      <c r="B25" s="7">
        <v>19.652999999999999</v>
      </c>
      <c r="C25" s="7">
        <f t="shared" si="5"/>
        <v>1.7314451455879176</v>
      </c>
      <c r="D25" s="7">
        <f>(((B25/B15)^(1/10))-1)*100</f>
        <v>1.7314451455880064</v>
      </c>
      <c r="E25" s="9">
        <f t="shared" si="7"/>
        <v>19653000</v>
      </c>
      <c r="F25" s="9">
        <f t="shared" si="10"/>
        <v>6896109.4556925669</v>
      </c>
      <c r="G25" s="9">
        <f t="shared" si="0"/>
        <v>12756890.544307433</v>
      </c>
      <c r="H25" s="7">
        <f t="shared" si="1"/>
        <v>35.089347456838993</v>
      </c>
      <c r="I25" s="7">
        <f t="shared" si="2"/>
        <v>64.910652543161007</v>
      </c>
      <c r="J25" s="10">
        <f>(K25/K15)^(1/10)</f>
        <v>1.0221261551377776</v>
      </c>
      <c r="K25" s="9">
        <v>6896111</v>
      </c>
      <c r="L25" s="9">
        <f>E25-K25</f>
        <v>12756889</v>
      </c>
      <c r="M25" s="6">
        <v>5858116</v>
      </c>
      <c r="N25" s="7">
        <f t="shared" si="8"/>
        <v>1.265616892637933</v>
      </c>
      <c r="O25" s="7">
        <f>(((M25/M15)^(1/10))-1)*100</f>
        <v>1.2656168926378442</v>
      </c>
      <c r="P25" s="7">
        <f t="shared" si="3"/>
        <v>29.807744364728034</v>
      </c>
    </row>
    <row r="26" spans="1:16" x14ac:dyDescent="0.25">
      <c r="A26" s="5">
        <v>1941</v>
      </c>
      <c r="B26" s="7">
        <f t="shared" ref="B26:B33" si="11">B25*(1+(D$35/100))</f>
        <v>20.194485214740439</v>
      </c>
      <c r="C26" s="7">
        <f t="shared" si="5"/>
        <v>2.7552293020935315</v>
      </c>
      <c r="D26" s="6" t="s">
        <v>10</v>
      </c>
      <c r="E26" s="9">
        <f t="shared" si="7"/>
        <v>20194485.21474044</v>
      </c>
      <c r="F26" s="9">
        <f>F25*J$35</f>
        <v>7224665.2628090093</v>
      </c>
      <c r="G26" s="9">
        <f t="shared" si="0"/>
        <v>12969819.951931432</v>
      </c>
      <c r="H26" s="7">
        <f t="shared" si="1"/>
        <v>35.775436640175172</v>
      </c>
      <c r="I26" s="7">
        <f t="shared" si="2"/>
        <v>64.224563359824842</v>
      </c>
      <c r="J26" s="6" t="s">
        <v>10</v>
      </c>
      <c r="K26" s="6" t="s">
        <v>10</v>
      </c>
      <c r="L26" s="6" t="s">
        <v>10</v>
      </c>
      <c r="M26" s="6">
        <v>6063783.8396903668</v>
      </c>
      <c r="N26" s="7">
        <f t="shared" si="8"/>
        <v>3.5108188313506705</v>
      </c>
      <c r="O26" s="7" t="s">
        <v>10</v>
      </c>
      <c r="P26" s="7">
        <f t="shared" si="3"/>
        <v>30.026929506795575</v>
      </c>
    </row>
    <row r="27" spans="1:16" x14ac:dyDescent="0.25">
      <c r="A27" s="5">
        <v>1942</v>
      </c>
      <c r="B27" s="7">
        <f t="shared" si="11"/>
        <v>20.750889588783913</v>
      </c>
      <c r="C27" s="7">
        <f t="shared" si="5"/>
        <v>2.7552293020935315</v>
      </c>
      <c r="D27" s="6" t="s">
        <v>10</v>
      </c>
      <c r="E27" s="9">
        <f t="shared" si="7"/>
        <v>20750889.588783912</v>
      </c>
      <c r="F27" s="9">
        <f t="shared" ref="F27:F35" si="12">F26*J$35</f>
        <v>7568874.6669403352</v>
      </c>
      <c r="G27" s="9">
        <f t="shared" si="0"/>
        <v>13182014.921843577</v>
      </c>
      <c r="H27" s="7">
        <f t="shared" si="1"/>
        <v>36.474940674501958</v>
      </c>
      <c r="I27" s="7">
        <f t="shared" si="2"/>
        <v>63.525059325498049</v>
      </c>
      <c r="J27" s="6" t="s">
        <v>10</v>
      </c>
      <c r="K27" s="6" t="s">
        <v>10</v>
      </c>
      <c r="L27" s="6" t="s">
        <v>10</v>
      </c>
      <c r="M27" s="6">
        <v>6276672.3046266148</v>
      </c>
      <c r="N27" s="7">
        <f t="shared" si="8"/>
        <v>3.5108188313506705</v>
      </c>
      <c r="O27" s="7" t="s">
        <v>10</v>
      </c>
      <c r="P27" s="7">
        <f t="shared" si="3"/>
        <v>30.24772638190522</v>
      </c>
    </row>
    <row r="28" spans="1:16" x14ac:dyDescent="0.25">
      <c r="A28" s="5">
        <v>1943</v>
      </c>
      <c r="B28" s="7">
        <f t="shared" si="11"/>
        <v>21.322624179179165</v>
      </c>
      <c r="C28" s="7">
        <f t="shared" si="5"/>
        <v>2.7552293020935315</v>
      </c>
      <c r="D28" s="6" t="s">
        <v>10</v>
      </c>
      <c r="E28" s="9">
        <f t="shared" si="7"/>
        <v>21322624.179179166</v>
      </c>
      <c r="F28" s="9">
        <f t="shared" si="12"/>
        <v>7929483.4625427583</v>
      </c>
      <c r="G28" s="9">
        <f t="shared" si="0"/>
        <v>13393140.716636408</v>
      </c>
      <c r="H28" s="7">
        <f t="shared" si="1"/>
        <v>37.188121855496739</v>
      </c>
      <c r="I28" s="7">
        <f t="shared" si="2"/>
        <v>62.811878144503275</v>
      </c>
      <c r="J28" s="6" t="s">
        <v>10</v>
      </c>
      <c r="K28" s="6" t="s">
        <v>10</v>
      </c>
      <c r="L28" s="6" t="s">
        <v>10</v>
      </c>
      <c r="M28" s="6">
        <v>6497034.8978796182</v>
      </c>
      <c r="N28" s="7">
        <f t="shared" si="8"/>
        <v>3.5108188313506705</v>
      </c>
      <c r="O28" s="7" t="s">
        <v>10</v>
      </c>
      <c r="P28" s="7">
        <f t="shared" si="3"/>
        <v>30.470146841605722</v>
      </c>
    </row>
    <row r="29" spans="1:16" x14ac:dyDescent="0.25">
      <c r="A29" s="5">
        <v>1944</v>
      </c>
      <c r="B29" s="7">
        <f t="shared" si="11"/>
        <v>21.910111368539191</v>
      </c>
      <c r="C29" s="7">
        <f t="shared" si="5"/>
        <v>2.7552293020935315</v>
      </c>
      <c r="D29" s="6" t="s">
        <v>10</v>
      </c>
      <c r="E29" s="9">
        <f t="shared" si="7"/>
        <v>21910111.368539192</v>
      </c>
      <c r="F29" s="9">
        <f t="shared" si="12"/>
        <v>8307272.9764405731</v>
      </c>
      <c r="G29" s="9">
        <f t="shared" si="0"/>
        <v>13602838.392098619</v>
      </c>
      <c r="H29" s="7">
        <f t="shared" si="1"/>
        <v>37.915247607408411</v>
      </c>
      <c r="I29" s="7">
        <f t="shared" si="2"/>
        <v>62.084752392591589</v>
      </c>
      <c r="J29" s="6" t="s">
        <v>10</v>
      </c>
      <c r="K29" s="6" t="s">
        <v>10</v>
      </c>
      <c r="L29" s="6" t="s">
        <v>10</v>
      </c>
      <c r="M29" s="6">
        <v>6725134.0225538006</v>
      </c>
      <c r="N29" s="7">
        <f t="shared" si="8"/>
        <v>3.5108188313506705</v>
      </c>
      <c r="O29" s="7" t="s">
        <v>10</v>
      </c>
      <c r="P29" s="7">
        <f t="shared" si="3"/>
        <v>30.694202824593788</v>
      </c>
    </row>
    <row r="30" spans="1:16" x14ac:dyDescent="0.25">
      <c r="A30" s="5">
        <v>1945</v>
      </c>
      <c r="B30" s="7">
        <f t="shared" si="11"/>
        <v>22.513785177086508</v>
      </c>
      <c r="C30" s="7">
        <f t="shared" si="5"/>
        <v>2.7552293020935315</v>
      </c>
      <c r="D30" s="6" t="s">
        <v>10</v>
      </c>
      <c r="E30" s="9">
        <f t="shared" si="7"/>
        <v>22513785.177086506</v>
      </c>
      <c r="F30" s="9">
        <f t="shared" si="12"/>
        <v>8703061.7607177701</v>
      </c>
      <c r="G30" s="9">
        <f t="shared" si="0"/>
        <v>13810723.416368736</v>
      </c>
      <c r="H30" s="7">
        <f t="shared" si="1"/>
        <v>38.656590583334456</v>
      </c>
      <c r="I30" s="7">
        <f t="shared" si="2"/>
        <v>61.343409416665551</v>
      </c>
      <c r="J30" s="6" t="s">
        <v>10</v>
      </c>
      <c r="K30" s="6" t="s">
        <v>10</v>
      </c>
      <c r="L30" s="6" t="s">
        <v>10</v>
      </c>
      <c r="M30" s="6">
        <v>6961241.2942511905</v>
      </c>
      <c r="N30" s="7">
        <f t="shared" si="8"/>
        <v>3.5108188313506705</v>
      </c>
      <c r="O30" s="7" t="s">
        <v>10</v>
      </c>
      <c r="P30" s="7">
        <f t="shared" si="3"/>
        <v>30.919906357354876</v>
      </c>
    </row>
    <row r="31" spans="1:16" x14ac:dyDescent="0.25">
      <c r="A31" s="5">
        <v>1946</v>
      </c>
      <c r="B31" s="7">
        <f t="shared" si="11"/>
        <v>23.134091583295984</v>
      </c>
      <c r="C31" s="7">
        <f t="shared" si="5"/>
        <v>2.7552293020935315</v>
      </c>
      <c r="D31" s="6" t="s">
        <v>10</v>
      </c>
      <c r="E31" s="9">
        <f t="shared" si="7"/>
        <v>23134091.583295982</v>
      </c>
      <c r="F31" s="9">
        <f t="shared" si="12"/>
        <v>9117707.3662651815</v>
      </c>
      <c r="G31" s="9">
        <f t="shared" si="0"/>
        <v>14016384.217030801</v>
      </c>
      <c r="H31" s="7">
        <f t="shared" si="1"/>
        <v>39.412428767458671</v>
      </c>
      <c r="I31" s="7">
        <f t="shared" si="2"/>
        <v>60.587571232541329</v>
      </c>
      <c r="J31" s="6" t="s">
        <v>10</v>
      </c>
      <c r="K31" s="6" t="s">
        <v>10</v>
      </c>
      <c r="L31" s="6" t="s">
        <v>10</v>
      </c>
      <c r="M31" s="6">
        <v>7205637.8645055201</v>
      </c>
      <c r="N31" s="7">
        <f t="shared" si="8"/>
        <v>3.5108188313506705</v>
      </c>
      <c r="O31" s="7" t="s">
        <v>10</v>
      </c>
      <c r="P31" s="7">
        <f t="shared" si="3"/>
        <v>31.147269554808737</v>
      </c>
    </row>
    <row r="32" spans="1:16" x14ac:dyDescent="0.25">
      <c r="A32" s="5">
        <v>1947</v>
      </c>
      <c r="B32" s="7">
        <f t="shared" si="11"/>
        <v>23.771488853372109</v>
      </c>
      <c r="C32" s="7">
        <f t="shared" si="5"/>
        <v>2.7552293020935315</v>
      </c>
      <c r="D32" s="6" t="s">
        <v>10</v>
      </c>
      <c r="E32" s="9">
        <f t="shared" si="7"/>
        <v>23771488.853372108</v>
      </c>
      <c r="F32" s="9">
        <f t="shared" si="12"/>
        <v>9552108.2008258831</v>
      </c>
      <c r="G32" s="9">
        <f t="shared" si="0"/>
        <v>14219380.652546225</v>
      </c>
      <c r="H32" s="7">
        <f t="shared" si="1"/>
        <v>40.183045579288013</v>
      </c>
      <c r="I32" s="7">
        <f t="shared" si="2"/>
        <v>59.816954420711987</v>
      </c>
      <c r="J32" s="6" t="s">
        <v>10</v>
      </c>
      <c r="K32" s="6" t="s">
        <v>10</v>
      </c>
      <c r="L32" s="6" t="s">
        <v>10</v>
      </c>
      <c r="M32" s="6">
        <v>7458614.7555715144</v>
      </c>
      <c r="N32" s="7">
        <f t="shared" si="8"/>
        <v>3.5108188313506705</v>
      </c>
      <c r="O32" s="7" t="s">
        <v>10</v>
      </c>
      <c r="P32" s="7">
        <f t="shared" si="3"/>
        <v>31.376304620959704</v>
      </c>
    </row>
    <row r="33" spans="1:16" x14ac:dyDescent="0.25">
      <c r="A33" s="5">
        <v>1948</v>
      </c>
      <c r="B33" s="7">
        <f t="shared" si="11"/>
        <v>24.426447879804115</v>
      </c>
      <c r="C33" s="7">
        <f t="shared" si="5"/>
        <v>2.7552293020935315</v>
      </c>
      <c r="D33" s="6" t="s">
        <v>10</v>
      </c>
      <c r="E33" s="9">
        <f t="shared" si="7"/>
        <v>24426447.879804116</v>
      </c>
      <c r="F33" s="9">
        <f t="shared" si="12"/>
        <v>10007205.475564651</v>
      </c>
      <c r="G33" s="9">
        <f t="shared" si="0"/>
        <v>14419242.404239465</v>
      </c>
      <c r="H33" s="7">
        <f t="shared" si="1"/>
        <v>40.968729979927403</v>
      </c>
      <c r="I33" s="7">
        <f t="shared" si="2"/>
        <v>59.03127002007259</v>
      </c>
      <c r="J33" s="6" t="s">
        <v>10</v>
      </c>
      <c r="K33" s="6" t="s">
        <v>10</v>
      </c>
      <c r="L33" s="6" t="s">
        <v>10</v>
      </c>
      <c r="M33" s="6">
        <v>7720473.2069680188</v>
      </c>
      <c r="N33" s="7">
        <f t="shared" si="8"/>
        <v>3.5108188313506705</v>
      </c>
      <c r="O33" s="7" t="s">
        <v>10</v>
      </c>
      <c r="P33" s="7">
        <f t="shared" si="3"/>
        <v>31.607023849551769</v>
      </c>
    </row>
    <row r="34" spans="1:16" x14ac:dyDescent="0.25">
      <c r="A34" s="5">
        <v>1949</v>
      </c>
      <c r="B34" s="7">
        <f>B33*(1+(D$35/100))</f>
        <v>25.099452529249081</v>
      </c>
      <c r="C34" s="7">
        <f t="shared" si="5"/>
        <v>2.7552293020935315</v>
      </c>
      <c r="D34" s="6" t="s">
        <v>10</v>
      </c>
      <c r="E34" s="9">
        <f t="shared" si="7"/>
        <v>25099452.52924908</v>
      </c>
      <c r="F34" s="9">
        <f t="shared" si="12"/>
        <v>10483985.244379099</v>
      </c>
      <c r="G34" s="9">
        <f t="shared" si="0"/>
        <v>14615467.28486998</v>
      </c>
      <c r="H34" s="7">
        <f t="shared" si="1"/>
        <v>41.769776580432676</v>
      </c>
      <c r="I34" s="7">
        <f t="shared" si="2"/>
        <v>58.230223419567317</v>
      </c>
      <c r="J34" s="6" t="s">
        <v>10</v>
      </c>
      <c r="K34" s="6" t="s">
        <v>10</v>
      </c>
      <c r="L34" s="6" t="s">
        <v>10</v>
      </c>
      <c r="M34" s="6">
        <v>7991525.0341876354</v>
      </c>
      <c r="N34" s="7">
        <f t="shared" si="8"/>
        <v>3.5108188313506705</v>
      </c>
      <c r="O34" s="7" t="s">
        <v>10</v>
      </c>
      <c r="P34" s="7">
        <f t="shared" si="3"/>
        <v>31.839439624728438</v>
      </c>
    </row>
    <row r="35" spans="1:16" x14ac:dyDescent="0.25">
      <c r="A35" s="5">
        <v>1950</v>
      </c>
      <c r="B35" s="7">
        <v>25.791</v>
      </c>
      <c r="C35" s="7">
        <f t="shared" si="5"/>
        <v>2.7552293020935092</v>
      </c>
      <c r="D35" s="7">
        <f>(((B35/B25)^(1/10))-1)*100</f>
        <v>2.7552293020935315</v>
      </c>
      <c r="E35" s="9">
        <f t="shared" si="7"/>
        <v>25791000</v>
      </c>
      <c r="F35" s="9">
        <f t="shared" si="12"/>
        <v>10983480.540371021</v>
      </c>
      <c r="G35" s="9">
        <f t="shared" si="0"/>
        <v>14807519.459628979</v>
      </c>
      <c r="H35" s="7">
        <f t="shared" si="1"/>
        <v>42.586485752281888</v>
      </c>
      <c r="I35" s="7">
        <f t="shared" si="2"/>
        <v>57.413514247718112</v>
      </c>
      <c r="J35" s="10">
        <f>(K35/K25)^(1/10)</f>
        <v>1.0476436473677528</v>
      </c>
      <c r="K35" s="9">
        <v>10983483</v>
      </c>
      <c r="L35" s="9">
        <f>E35-K35</f>
        <v>14807517</v>
      </c>
      <c r="M35" s="6">
        <v>8272093</v>
      </c>
      <c r="N35" s="7">
        <f t="shared" si="8"/>
        <v>3.5108188313506927</v>
      </c>
      <c r="O35" s="7">
        <f>(((M35/M25)^(1/10))-1)*100</f>
        <v>3.5108188313506705</v>
      </c>
      <c r="P35" s="7">
        <f t="shared" si="3"/>
        <v>32.07356442169749</v>
      </c>
    </row>
    <row r="36" spans="1:16" x14ac:dyDescent="0.25">
      <c r="A36" s="5">
        <v>1951</v>
      </c>
      <c r="B36" s="7">
        <f t="shared" ref="B36:B43" si="13">B35*(1+(D$45/100))</f>
        <v>26.584746149328058</v>
      </c>
      <c r="C36" s="7">
        <f t="shared" si="5"/>
        <v>3.0776090470631567</v>
      </c>
      <c r="D36" s="6" t="s">
        <v>10</v>
      </c>
      <c r="E36" s="9">
        <f t="shared" si="7"/>
        <v>26584746.149328057</v>
      </c>
      <c r="F36" s="9">
        <f>F35*J$45</f>
        <v>11520620.193948472</v>
      </c>
      <c r="G36" s="9">
        <f t="shared" si="0"/>
        <v>15064125.955379585</v>
      </c>
      <c r="H36" s="7">
        <f t="shared" si="1"/>
        <v>43.335453079884537</v>
      </c>
      <c r="I36" s="7">
        <f t="shared" si="2"/>
        <v>56.664546920115455</v>
      </c>
      <c r="J36" s="6" t="s">
        <v>10</v>
      </c>
      <c r="K36" s="6" t="s">
        <v>10</v>
      </c>
      <c r="L36" s="6" t="s">
        <v>10</v>
      </c>
      <c r="M36" s="6">
        <v>8530644.5352761373</v>
      </c>
      <c r="N36" s="7">
        <f t="shared" si="8"/>
        <v>3.1255878684649296</v>
      </c>
      <c r="O36" s="7" t="s">
        <v>10</v>
      </c>
      <c r="P36" s="7">
        <f t="shared" si="3"/>
        <v>32.088493481784681</v>
      </c>
    </row>
    <row r="37" spans="1:16" x14ac:dyDescent="0.25">
      <c r="A37" s="5">
        <v>1952</v>
      </c>
      <c r="B37" s="7">
        <f t="shared" si="13"/>
        <v>27.402920701958553</v>
      </c>
      <c r="C37" s="7">
        <f t="shared" si="5"/>
        <v>3.0776090470631567</v>
      </c>
      <c r="D37" s="6" t="s">
        <v>10</v>
      </c>
      <c r="E37" s="9">
        <f t="shared" si="7"/>
        <v>27402920.701958552</v>
      </c>
      <c r="F37" s="9">
        <f t="shared" ref="F37:F45" si="14">F36*J$45</f>
        <v>12084028.297347892</v>
      </c>
      <c r="G37" s="9">
        <f t="shared" si="0"/>
        <v>15318892.40461066</v>
      </c>
      <c r="H37" s="7">
        <f t="shared" si="1"/>
        <v>44.097592474820459</v>
      </c>
      <c r="I37" s="7">
        <f t="shared" si="2"/>
        <v>55.902407525179541</v>
      </c>
      <c r="J37" s="6" t="s">
        <v>10</v>
      </c>
      <c r="K37" s="6" t="s">
        <v>10</v>
      </c>
      <c r="L37" s="6" t="s">
        <v>10</v>
      </c>
      <c r="M37" s="6">
        <v>8797277.3259725943</v>
      </c>
      <c r="N37" s="7">
        <f t="shared" si="8"/>
        <v>3.1255878684649296</v>
      </c>
      <c r="O37" s="7" t="s">
        <v>10</v>
      </c>
      <c r="P37" s="7">
        <f t="shared" si="3"/>
        <v>32.103429490798149</v>
      </c>
    </row>
    <row r="38" spans="1:16" x14ac:dyDescent="0.25">
      <c r="A38" s="5">
        <v>1953</v>
      </c>
      <c r="B38" s="7">
        <f t="shared" si="13"/>
        <v>28.246275468641574</v>
      </c>
      <c r="C38" s="7">
        <f t="shared" si="5"/>
        <v>3.0776090470631567</v>
      </c>
      <c r="D38" s="6" t="s">
        <v>10</v>
      </c>
      <c r="E38" s="9">
        <f t="shared" si="7"/>
        <v>28246275.468641575</v>
      </c>
      <c r="F38" s="9">
        <f t="shared" si="14"/>
        <v>12674989.491260866</v>
      </c>
      <c r="G38" s="9">
        <f t="shared" si="0"/>
        <v>15571285.97738071</v>
      </c>
      <c r="H38" s="7">
        <f t="shared" si="1"/>
        <v>44.873135593867495</v>
      </c>
      <c r="I38" s="7">
        <f t="shared" si="2"/>
        <v>55.126864406132505</v>
      </c>
      <c r="J38" s="6" t="s">
        <v>10</v>
      </c>
      <c r="K38" s="6" t="s">
        <v>10</v>
      </c>
      <c r="L38" s="6" t="s">
        <v>10</v>
      </c>
      <c r="M38" s="6">
        <v>9072243.9588284101</v>
      </c>
      <c r="N38" s="7">
        <f t="shared" si="8"/>
        <v>3.1255878684649296</v>
      </c>
      <c r="O38" s="7" t="s">
        <v>10</v>
      </c>
      <c r="P38" s="7">
        <f t="shared" ref="P38:P69" si="15">(M38/(B38*1000000))*100</f>
        <v>32.118372451972391</v>
      </c>
    </row>
    <row r="39" spans="1:16" x14ac:dyDescent="0.25">
      <c r="A39" s="5">
        <v>1954</v>
      </c>
      <c r="B39" s="7">
        <f t="shared" si="13"/>
        <v>29.115585397922867</v>
      </c>
      <c r="C39" s="7">
        <f t="shared" si="5"/>
        <v>3.0776090470631567</v>
      </c>
      <c r="D39" s="6" t="s">
        <v>10</v>
      </c>
      <c r="E39" s="9">
        <f t="shared" si="7"/>
        <v>29115585.397922866</v>
      </c>
      <c r="F39" s="9">
        <f t="shared" si="14"/>
        <v>13294851.240859205</v>
      </c>
      <c r="G39" s="9">
        <f t="shared" si="0"/>
        <v>15820734.157063661</v>
      </c>
      <c r="H39" s="7">
        <f t="shared" si="1"/>
        <v>45.662318167944761</v>
      </c>
      <c r="I39" s="7">
        <f t="shared" si="2"/>
        <v>54.337681832055239</v>
      </c>
      <c r="J39" s="6" t="s">
        <v>10</v>
      </c>
      <c r="K39" s="6" t="s">
        <v>10</v>
      </c>
      <c r="L39" s="6" t="s">
        <v>10</v>
      </c>
      <c r="M39" s="6">
        <v>9355804.9154030941</v>
      </c>
      <c r="N39" s="7">
        <f t="shared" si="8"/>
        <v>3.1255878684649296</v>
      </c>
      <c r="O39" s="7" t="s">
        <v>10</v>
      </c>
      <c r="P39" s="7">
        <f t="shared" si="15"/>
        <v>32.133322368543368</v>
      </c>
    </row>
    <row r="40" spans="1:16" x14ac:dyDescent="0.25">
      <c r="A40" s="5">
        <v>1955</v>
      </c>
      <c r="B40" s="7">
        <f t="shared" si="13"/>
        <v>30.011649288234739</v>
      </c>
      <c r="C40" s="7">
        <f t="shared" si="5"/>
        <v>3.0776090470631567</v>
      </c>
      <c r="D40" s="6" t="s">
        <v>10</v>
      </c>
      <c r="E40" s="9">
        <f t="shared" si="7"/>
        <v>30011649.28823474</v>
      </c>
      <c r="F40" s="9">
        <f t="shared" si="14"/>
        <v>13945026.908183476</v>
      </c>
      <c r="G40" s="9">
        <f t="shared" si="0"/>
        <v>16066622.380051265</v>
      </c>
      <c r="H40" s="7">
        <f t="shared" si="1"/>
        <v>46.465380073764386</v>
      </c>
      <c r="I40" s="7">
        <f t="shared" si="2"/>
        <v>53.534619926235614</v>
      </c>
      <c r="J40" s="6" t="s">
        <v>10</v>
      </c>
      <c r="K40" s="6" t="s">
        <v>10</v>
      </c>
      <c r="L40" s="6" t="s">
        <v>10</v>
      </c>
      <c r="M40" s="6">
        <v>9648228.8188361786</v>
      </c>
      <c r="N40" s="7">
        <f t="shared" si="8"/>
        <v>3.1255878684649296</v>
      </c>
      <c r="O40" s="7" t="s">
        <v>10</v>
      </c>
      <c r="P40" s="7">
        <f t="shared" si="15"/>
        <v>32.148279243748554</v>
      </c>
    </row>
    <row r="41" spans="1:16" x14ac:dyDescent="0.25">
      <c r="A41" s="5">
        <v>1956</v>
      </c>
      <c r="B41" s="7">
        <f t="shared" si="13"/>
        <v>30.935290521902317</v>
      </c>
      <c r="C41" s="7">
        <f t="shared" si="5"/>
        <v>3.0776090470631567</v>
      </c>
      <c r="D41" s="6" t="s">
        <v>10</v>
      </c>
      <c r="E41" s="9">
        <f t="shared" si="7"/>
        <v>30935290.521902315</v>
      </c>
      <c r="F41" s="9">
        <f t="shared" si="14"/>
        <v>14626998.974784587</v>
      </c>
      <c r="G41" s="9">
        <f t="shared" si="0"/>
        <v>16308291.547117729</v>
      </c>
      <c r="H41" s="7">
        <f t="shared" si="1"/>
        <v>47.282565406743501</v>
      </c>
      <c r="I41" s="7">
        <f t="shared" si="2"/>
        <v>52.717434593256499</v>
      </c>
      <c r="J41" s="6" t="s">
        <v>10</v>
      </c>
      <c r="K41" s="6" t="s">
        <v>10</v>
      </c>
      <c r="L41" s="6" t="s">
        <v>10</v>
      </c>
      <c r="M41" s="6">
        <v>9949792.6883194596</v>
      </c>
      <c r="N41" s="7">
        <f t="shared" si="8"/>
        <v>3.1255878684649296</v>
      </c>
      <c r="O41" s="7" t="s">
        <v>10</v>
      </c>
      <c r="P41" s="7">
        <f t="shared" si="15"/>
        <v>32.163243080826945</v>
      </c>
    </row>
    <row r="42" spans="1:16" x14ac:dyDescent="0.25">
      <c r="A42" s="5">
        <v>1957</v>
      </c>
      <c r="B42" s="7">
        <f t="shared" si="13"/>
        <v>31.887357821739656</v>
      </c>
      <c r="C42" s="7">
        <f t="shared" si="5"/>
        <v>3.0776090470631567</v>
      </c>
      <c r="D42" s="6" t="s">
        <v>10</v>
      </c>
      <c r="E42" s="9">
        <f t="shared" si="7"/>
        <v>31887357.821739655</v>
      </c>
      <c r="F42" s="9">
        <f t="shared" si="14"/>
        <v>15342322.421966488</v>
      </c>
      <c r="G42" s="9">
        <f t="shared" si="0"/>
        <v>16545035.399773167</v>
      </c>
      <c r="H42" s="7">
        <f t="shared" si="1"/>
        <v>48.114122555198485</v>
      </c>
      <c r="I42" s="7">
        <f t="shared" si="2"/>
        <v>51.885877444801523</v>
      </c>
      <c r="J42" s="6" t="s">
        <v>10</v>
      </c>
      <c r="K42" s="6" t="s">
        <v>10</v>
      </c>
      <c r="L42" s="6" t="s">
        <v>10</v>
      </c>
      <c r="M42" s="6">
        <v>10260782.201522984</v>
      </c>
      <c r="N42" s="7">
        <f t="shared" si="8"/>
        <v>3.1255878684649296</v>
      </c>
      <c r="O42" s="7" t="s">
        <v>10</v>
      </c>
      <c r="P42" s="7">
        <f t="shared" si="15"/>
        <v>32.178213883019033</v>
      </c>
    </row>
    <row r="43" spans="1:16" x14ac:dyDescent="0.25">
      <c r="A43" s="5">
        <v>1958</v>
      </c>
      <c r="B43" s="7">
        <f t="shared" si="13"/>
        <v>32.868726030930915</v>
      </c>
      <c r="C43" s="7">
        <f t="shared" si="5"/>
        <v>3.0776090470631567</v>
      </c>
      <c r="D43" s="6" t="s">
        <v>10</v>
      </c>
      <c r="E43" s="9">
        <f t="shared" si="7"/>
        <v>32868726.030930914</v>
      </c>
      <c r="F43" s="9">
        <f t="shared" si="14"/>
        <v>16092628.276337335</v>
      </c>
      <c r="G43" s="9">
        <f t="shared" si="0"/>
        <v>16776097.754593579</v>
      </c>
      <c r="H43" s="7">
        <f t="shared" si="1"/>
        <v>48.960304275844052</v>
      </c>
      <c r="I43" s="7">
        <f t="shared" si="2"/>
        <v>51.039695724155955</v>
      </c>
      <c r="J43" s="6" t="s">
        <v>10</v>
      </c>
      <c r="K43" s="6" t="s">
        <v>10</v>
      </c>
      <c r="L43" s="6" t="s">
        <v>10</v>
      </c>
      <c r="M43" s="6">
        <v>10581491.965223394</v>
      </c>
      <c r="N43" s="7">
        <f t="shared" si="8"/>
        <v>3.1255878684649296</v>
      </c>
      <c r="O43" s="7" t="s">
        <v>10</v>
      </c>
      <c r="P43" s="7">
        <f t="shared" si="15"/>
        <v>32.193191653566814</v>
      </c>
    </row>
    <row r="44" spans="1:16" x14ac:dyDescent="0.25">
      <c r="A44" s="5">
        <v>1959</v>
      </c>
      <c r="B44" s="7">
        <f>B43*(1+(D$45/100))</f>
        <v>33.880296916913245</v>
      </c>
      <c r="C44" s="7">
        <f t="shared" si="5"/>
        <v>3.0776090470631567</v>
      </c>
      <c r="D44" s="6" t="s">
        <v>10</v>
      </c>
      <c r="E44" s="9">
        <f t="shared" si="7"/>
        <v>33880296.916913249</v>
      </c>
      <c r="F44" s="9">
        <f t="shared" si="14"/>
        <v>16879627.328753423</v>
      </c>
      <c r="G44" s="9">
        <f t="shared" si="0"/>
        <v>17000669.588159826</v>
      </c>
      <c r="H44" s="7">
        <f t="shared" si="1"/>
        <v>49.821367770620128</v>
      </c>
      <c r="I44" s="7">
        <f t="shared" si="2"/>
        <v>50.178632229379872</v>
      </c>
      <c r="J44" s="6" t="s">
        <v>10</v>
      </c>
      <c r="K44" s="6" t="s">
        <v>10</v>
      </c>
      <c r="L44" s="6" t="s">
        <v>10</v>
      </c>
      <c r="M44" s="6">
        <v>10912225.794391008</v>
      </c>
      <c r="N44" s="7">
        <f t="shared" si="8"/>
        <v>3.1255878684649296</v>
      </c>
      <c r="O44" s="7" t="s">
        <v>10</v>
      </c>
      <c r="P44" s="7">
        <f t="shared" si="15"/>
        <v>32.208176395713814</v>
      </c>
    </row>
    <row r="45" spans="1:16" x14ac:dyDescent="0.25">
      <c r="A45" s="5">
        <v>1960</v>
      </c>
      <c r="B45" s="7">
        <v>34.923000000000002</v>
      </c>
      <c r="C45" s="7">
        <f t="shared" si="5"/>
        <v>3.0776090470630901</v>
      </c>
      <c r="D45" s="7">
        <f>(((B45/B35)^(1/10))-1)*100</f>
        <v>3.0776090470631567</v>
      </c>
      <c r="E45" s="9">
        <f t="shared" si="7"/>
        <v>34923000</v>
      </c>
      <c r="F45" s="9">
        <f t="shared" si="14"/>
        <v>17705114.035135552</v>
      </c>
      <c r="G45" s="9">
        <f t="shared" si="0"/>
        <v>17217885.964864448</v>
      </c>
      <c r="H45" s="7">
        <f t="shared" si="1"/>
        <v>50.697574764869998</v>
      </c>
      <c r="I45" s="7">
        <f t="shared" si="2"/>
        <v>49.302425235129995</v>
      </c>
      <c r="J45" s="10">
        <f>(K45/K35)^(1/10)</f>
        <v>1.0489043205933797</v>
      </c>
      <c r="K45" s="9">
        <v>17705118</v>
      </c>
      <c r="L45" s="9">
        <f>E45-K45</f>
        <v>17217882</v>
      </c>
      <c r="M45" s="6">
        <v>11253297</v>
      </c>
      <c r="N45" s="7">
        <f t="shared" si="8"/>
        <v>3.1255878684649741</v>
      </c>
      <c r="O45" s="7">
        <f>(((M45/M35)^(1/10))-1)*100</f>
        <v>3.1255878684649296</v>
      </c>
      <c r="P45" s="7">
        <f t="shared" si="15"/>
        <v>32.223168112705089</v>
      </c>
    </row>
    <row r="46" spans="1:16" x14ac:dyDescent="0.25">
      <c r="A46" s="5">
        <v>1961</v>
      </c>
      <c r="B46" s="7">
        <f t="shared" ref="B46:B53" si="16">B45*(1+(D$55/100))</f>
        <v>36.121141075255423</v>
      </c>
      <c r="C46" s="7">
        <f t="shared" si="5"/>
        <v>3.4308079925992052</v>
      </c>
      <c r="D46" s="6" t="s">
        <v>10</v>
      </c>
      <c r="E46" s="9">
        <f t="shared" si="7"/>
        <v>36121141.075255424</v>
      </c>
      <c r="F46" s="9">
        <f>F45*J$55</f>
        <v>18555839.928762883</v>
      </c>
      <c r="G46" s="9">
        <f t="shared" si="0"/>
        <v>17565301.146492541</v>
      </c>
      <c r="H46" s="7">
        <f t="shared" si="1"/>
        <v>51.371134400497809</v>
      </c>
      <c r="I46" s="7">
        <f t="shared" si="2"/>
        <v>48.628865599502191</v>
      </c>
      <c r="J46" s="6" t="s">
        <v>10</v>
      </c>
      <c r="K46" s="6" t="s">
        <v>10</v>
      </c>
      <c r="L46" s="6" t="s">
        <v>10</v>
      </c>
      <c r="M46" s="6">
        <v>11412892.740637455</v>
      </c>
      <c r="N46" s="7">
        <f t="shared" si="8"/>
        <v>1.4182131746585558</v>
      </c>
      <c r="O46" s="7" t="s">
        <v>10</v>
      </c>
      <c r="P46" s="7">
        <f t="shared" si="15"/>
        <v>31.596157820318115</v>
      </c>
    </row>
    <row r="47" spans="1:16" x14ac:dyDescent="0.25">
      <c r="A47" s="5">
        <v>1962</v>
      </c>
      <c r="B47" s="7">
        <f t="shared" si="16"/>
        <v>37.360388070283321</v>
      </c>
      <c r="C47" s="7">
        <f t="shared" si="5"/>
        <v>3.4308079925992052</v>
      </c>
      <c r="D47" s="6" t="s">
        <v>10</v>
      </c>
      <c r="E47" s="9">
        <f t="shared" si="7"/>
        <v>37360388.070283324</v>
      </c>
      <c r="F47" s="9">
        <f t="shared" ref="F47:F55" si="17">F46*J$55</f>
        <v>19447442.969222013</v>
      </c>
      <c r="G47" s="9">
        <f t="shared" si="0"/>
        <v>17912945.101061311</v>
      </c>
      <c r="H47" s="7">
        <f t="shared" si="1"/>
        <v>52.053642838604844</v>
      </c>
      <c r="I47" s="7">
        <f t="shared" si="2"/>
        <v>47.946357161395156</v>
      </c>
      <c r="J47" s="6" t="s">
        <v>10</v>
      </c>
      <c r="K47" s="6" t="s">
        <v>10</v>
      </c>
      <c r="L47" s="6" t="s">
        <v>10</v>
      </c>
      <c r="M47" s="6">
        <v>11574751.889094826</v>
      </c>
      <c r="N47" s="7">
        <f t="shared" si="8"/>
        <v>1.4182131746585558</v>
      </c>
      <c r="O47" s="7" t="s">
        <v>10</v>
      </c>
      <c r="P47" s="7">
        <f t="shared" si="15"/>
        <v>30.981348125506901</v>
      </c>
    </row>
    <row r="48" spans="1:16" x14ac:dyDescent="0.25">
      <c r="A48" s="5">
        <v>1963</v>
      </c>
      <c r="B48" s="7">
        <f t="shared" si="16"/>
        <v>38.642151250264682</v>
      </c>
      <c r="C48" s="7">
        <f t="shared" si="5"/>
        <v>3.4308079925992052</v>
      </c>
      <c r="D48" s="6" t="s">
        <v>10</v>
      </c>
      <c r="E48" s="9">
        <f t="shared" si="7"/>
        <v>38642151.250264682</v>
      </c>
      <c r="F48" s="9">
        <f t="shared" si="17"/>
        <v>20381887.292253524</v>
      </c>
      <c r="G48" s="9">
        <f t="shared" si="0"/>
        <v>18260263.958011158</v>
      </c>
      <c r="H48" s="7">
        <f t="shared" si="1"/>
        <v>52.745218971508265</v>
      </c>
      <c r="I48" s="7">
        <f t="shared" si="2"/>
        <v>47.254781028491735</v>
      </c>
      <c r="J48" s="6" t="s">
        <v>10</v>
      </c>
      <c r="K48" s="6" t="s">
        <v>10</v>
      </c>
      <c r="L48" s="6" t="s">
        <v>10</v>
      </c>
      <c r="M48" s="6">
        <v>11738906.545320008</v>
      </c>
      <c r="N48" s="7">
        <f t="shared" si="8"/>
        <v>1.4182131746585558</v>
      </c>
      <c r="O48" s="7" t="s">
        <v>10</v>
      </c>
      <c r="P48" s="7">
        <f t="shared" si="15"/>
        <v>30.37850162454297</v>
      </c>
    </row>
    <row r="49" spans="1:16" x14ac:dyDescent="0.25">
      <c r="A49" s="5">
        <v>1964</v>
      </c>
      <c r="B49" s="7">
        <f t="shared" si="16"/>
        <v>39.967889263871037</v>
      </c>
      <c r="C49" s="7">
        <f t="shared" si="5"/>
        <v>3.4308079925992052</v>
      </c>
      <c r="D49" s="6" t="s">
        <v>10</v>
      </c>
      <c r="E49" s="9">
        <f t="shared" si="7"/>
        <v>39967889.263871036</v>
      </c>
      <c r="F49" s="9">
        <f t="shared" si="17"/>
        <v>21361231.409783866</v>
      </c>
      <c r="G49" s="9">
        <f t="shared" si="0"/>
        <v>18606657.85408717</v>
      </c>
      <c r="H49" s="7">
        <f t="shared" si="1"/>
        <v>53.445983271108958</v>
      </c>
      <c r="I49" s="7">
        <f t="shared" si="2"/>
        <v>46.554016728891042</v>
      </c>
      <c r="J49" s="6" t="s">
        <v>10</v>
      </c>
      <c r="K49" s="6" t="s">
        <v>10</v>
      </c>
      <c r="L49" s="6" t="s">
        <v>10</v>
      </c>
      <c r="M49" s="6">
        <v>11905389.264506591</v>
      </c>
      <c r="N49" s="7">
        <f t="shared" si="8"/>
        <v>1.4182131746585558</v>
      </c>
      <c r="O49" s="7" t="s">
        <v>10</v>
      </c>
      <c r="P49" s="7">
        <f t="shared" si="15"/>
        <v>29.787385533187177</v>
      </c>
    </row>
    <row r="50" spans="1:16" x14ac:dyDescent="0.25">
      <c r="A50" s="5">
        <v>1965</v>
      </c>
      <c r="B50" s="7">
        <f t="shared" si="16"/>
        <v>41.339110803209124</v>
      </c>
      <c r="C50" s="7">
        <f t="shared" si="5"/>
        <v>3.4308079925992052</v>
      </c>
      <c r="D50" s="6" t="s">
        <v>10</v>
      </c>
      <c r="E50" s="9">
        <f t="shared" si="7"/>
        <v>41339110.803209126</v>
      </c>
      <c r="F50" s="9">
        <f t="shared" si="17"/>
        <v>22387632.744675323</v>
      </c>
      <c r="G50" s="9">
        <f t="shared" si="0"/>
        <v>18951478.058533803</v>
      </c>
      <c r="H50" s="7">
        <f t="shared" si="1"/>
        <v>54.15605780987768</v>
      </c>
      <c r="I50" s="7">
        <f t="shared" si="2"/>
        <v>45.84394219012232</v>
      </c>
      <c r="J50" s="6" t="s">
        <v>10</v>
      </c>
      <c r="K50" s="6" t="s">
        <v>10</v>
      </c>
      <c r="L50" s="6" t="s">
        <v>10</v>
      </c>
      <c r="M50" s="6">
        <v>12074233.06355021</v>
      </c>
      <c r="N50" s="7">
        <f t="shared" si="8"/>
        <v>1.4182131746585558</v>
      </c>
      <c r="O50" s="7" t="s">
        <v>10</v>
      </c>
      <c r="P50" s="7">
        <f t="shared" si="15"/>
        <v>29.207771596801969</v>
      </c>
    </row>
    <row r="51" spans="1:16" x14ac:dyDescent="0.25">
      <c r="A51" s="5">
        <v>1966</v>
      </c>
      <c r="B51" s="7">
        <f t="shared" si="16"/>
        <v>42.757376320715061</v>
      </c>
      <c r="C51" s="7">
        <f t="shared" si="5"/>
        <v>3.4308079925992052</v>
      </c>
      <c r="D51" s="6" t="s">
        <v>10</v>
      </c>
      <c r="E51" s="9">
        <f t="shared" si="7"/>
        <v>42757376.320715062</v>
      </c>
      <c r="F51" s="9">
        <f t="shared" si="17"/>
        <v>23463352.383369453</v>
      </c>
      <c r="G51" s="9">
        <f t="shared" si="0"/>
        <v>19294023.937345609</v>
      </c>
      <c r="H51" s="7">
        <f t="shared" si="1"/>
        <v>54.875566282119948</v>
      </c>
      <c r="I51" s="7">
        <f t="shared" si="2"/>
        <v>45.124433717880052</v>
      </c>
      <c r="J51" s="6" t="s">
        <v>10</v>
      </c>
      <c r="K51" s="6" t="s">
        <v>10</v>
      </c>
      <c r="L51" s="6" t="s">
        <v>10</v>
      </c>
      <c r="M51" s="6">
        <v>12245471.427596457</v>
      </c>
      <c r="N51" s="7">
        <f t="shared" si="8"/>
        <v>1.4182131746585558</v>
      </c>
      <c r="O51" s="7" t="s">
        <v>10</v>
      </c>
      <c r="P51" s="7">
        <f t="shared" si="15"/>
        <v>28.639436002212747</v>
      </c>
    </row>
    <row r="52" spans="1:16" x14ac:dyDescent="0.25">
      <c r="A52" s="5">
        <v>1967</v>
      </c>
      <c r="B52" s="7">
        <f t="shared" si="16"/>
        <v>44.224299804951876</v>
      </c>
      <c r="C52" s="7">
        <f t="shared" si="5"/>
        <v>3.4308079925992052</v>
      </c>
      <c r="D52" s="6" t="s">
        <v>10</v>
      </c>
      <c r="E52" s="9">
        <f t="shared" si="7"/>
        <v>44224299.804951876</v>
      </c>
      <c r="F52" s="9">
        <f t="shared" si="17"/>
        <v>24590760.056893773</v>
      </c>
      <c r="G52" s="9">
        <f t="shared" si="0"/>
        <v>19633539.748058103</v>
      </c>
      <c r="H52" s="7">
        <f t="shared" si="1"/>
        <v>55.60463402552346</v>
      </c>
      <c r="I52" s="7">
        <f t="shared" si="2"/>
        <v>44.395365974476547</v>
      </c>
      <c r="J52" s="6" t="s">
        <v>10</v>
      </c>
      <c r="K52" s="6" t="s">
        <v>10</v>
      </c>
      <c r="L52" s="6" t="s">
        <v>10</v>
      </c>
      <c r="M52" s="6">
        <v>12419138.316681679</v>
      </c>
      <c r="N52" s="7">
        <f t="shared" si="8"/>
        <v>1.4182131746585558</v>
      </c>
      <c r="O52" s="7" t="s">
        <v>10</v>
      </c>
      <c r="P52" s="7">
        <f t="shared" si="15"/>
        <v>28.082159291284214</v>
      </c>
    </row>
    <row r="53" spans="1:16" x14ac:dyDescent="0.25">
      <c r="A53" s="5">
        <v>1968</v>
      </c>
      <c r="B53" s="7">
        <f t="shared" si="16"/>
        <v>45.7415506173312</v>
      </c>
      <c r="C53" s="7">
        <f t="shared" si="5"/>
        <v>3.4308079925992052</v>
      </c>
      <c r="D53" s="6" t="s">
        <v>10</v>
      </c>
      <c r="E53" s="9">
        <f t="shared" si="7"/>
        <v>45741550.617331199</v>
      </c>
      <c r="F53" s="9">
        <f t="shared" si="17"/>
        <v>25772339.361204427</v>
      </c>
      <c r="G53" s="9">
        <f t="shared" si="0"/>
        <v>19969211.256126773</v>
      </c>
      <c r="H53" s="7">
        <f t="shared" si="1"/>
        <v>56.343388042991791</v>
      </c>
      <c r="I53" s="7">
        <f t="shared" si="2"/>
        <v>43.656611957008209</v>
      </c>
      <c r="J53" s="6" t="s">
        <v>10</v>
      </c>
      <c r="K53" s="6" t="s">
        <v>10</v>
      </c>
      <c r="L53" s="6" t="s">
        <v>10</v>
      </c>
      <c r="M53" s="6">
        <v>12595268.172467928</v>
      </c>
      <c r="N53" s="7">
        <f t="shared" si="8"/>
        <v>1.4182131746585558</v>
      </c>
      <c r="O53" s="7" t="s">
        <v>10</v>
      </c>
      <c r="P53" s="7">
        <f t="shared" si="15"/>
        <v>27.53572627617844</v>
      </c>
    </row>
    <row r="54" spans="1:16" x14ac:dyDescent="0.25">
      <c r="A54" s="5">
        <v>1969</v>
      </c>
      <c r="B54" s="7">
        <f>B53*(1+(D$55/100))</f>
        <v>47.310855391849408</v>
      </c>
      <c r="C54" s="7">
        <f t="shared" si="5"/>
        <v>3.4308079925992052</v>
      </c>
      <c r="D54" s="6" t="s">
        <v>10</v>
      </c>
      <c r="E54" s="9">
        <f t="shared" si="7"/>
        <v>47310855.391849406</v>
      </c>
      <c r="F54" s="9">
        <f t="shared" si="17"/>
        <v>27010693.228364911</v>
      </c>
      <c r="G54" s="9">
        <f t="shared" si="0"/>
        <v>20300162.163484495</v>
      </c>
      <c r="H54" s="7">
        <f t="shared" si="1"/>
        <v>57.091957024768234</v>
      </c>
      <c r="I54" s="7">
        <f t="shared" si="2"/>
        <v>42.908042975231758</v>
      </c>
      <c r="J54" s="6" t="s">
        <v>10</v>
      </c>
      <c r="K54" s="6" t="s">
        <v>10</v>
      </c>
      <c r="L54" s="6" t="s">
        <v>10</v>
      </c>
      <c r="M54" s="6">
        <v>12773895.925073445</v>
      </c>
      <c r="N54" s="7">
        <f t="shared" si="8"/>
        <v>1.4182131746585558</v>
      </c>
      <c r="O54" s="7" t="s">
        <v>10</v>
      </c>
      <c r="P54" s="7">
        <f t="shared" si="15"/>
        <v>26.999925956261823</v>
      </c>
    </row>
    <row r="55" spans="1:16" x14ac:dyDescent="0.25">
      <c r="A55" s="5">
        <v>1970</v>
      </c>
      <c r="B55" s="7">
        <v>48.933999999999997</v>
      </c>
      <c r="C55" s="7">
        <f t="shared" si="5"/>
        <v>3.4308079925991386</v>
      </c>
      <c r="D55" s="7">
        <f>(((B55/B45)^(1/10))-1)*100</f>
        <v>3.4308079925992052</v>
      </c>
      <c r="E55" s="9">
        <f t="shared" si="7"/>
        <v>48934000</v>
      </c>
      <c r="F55" s="9">
        <f t="shared" si="17"/>
        <v>28308549.660613444</v>
      </c>
      <c r="G55" s="9">
        <f t="shared" si="0"/>
        <v>20625450.339386556</v>
      </c>
      <c r="H55" s="7">
        <f t="shared" si="1"/>
        <v>57.850471370853484</v>
      </c>
      <c r="I55" s="7">
        <f t="shared" si="2"/>
        <v>42.149528629146516</v>
      </c>
      <c r="J55" s="10">
        <f>(K55/K45)^(1/10)</f>
        <v>1.0480497268720821</v>
      </c>
      <c r="K55" s="9">
        <v>28308556</v>
      </c>
      <c r="L55" s="9">
        <f>E55-K55</f>
        <v>20625444</v>
      </c>
      <c r="M55" s="6">
        <v>12955057</v>
      </c>
      <c r="N55" s="7">
        <f t="shared" si="8"/>
        <v>1.4182131746584892</v>
      </c>
      <c r="O55" s="7">
        <f>(((M55/M45)^(1/10))-1)*100</f>
        <v>1.4182131746585558</v>
      </c>
      <c r="P55" s="7">
        <f t="shared" si="15"/>
        <v>26.474551436628929</v>
      </c>
    </row>
    <row r="56" spans="1:16" x14ac:dyDescent="0.25">
      <c r="A56" s="5">
        <v>1971</v>
      </c>
      <c r="B56" s="7">
        <f t="shared" ref="B56:B63" si="18">B55*(1+(D$65/100))</f>
        <v>50.484461659721255</v>
      </c>
      <c r="C56" s="7">
        <f t="shared" si="5"/>
        <v>3.1684752109397474</v>
      </c>
      <c r="D56" s="6" t="s">
        <v>10</v>
      </c>
      <c r="E56" s="9">
        <f t="shared" si="7"/>
        <v>50484461.659721255</v>
      </c>
      <c r="F56" s="9">
        <f>F55*J$65</f>
        <v>29605060.632369101</v>
      </c>
      <c r="G56" s="9">
        <f t="shared" si="0"/>
        <v>20879401.027352154</v>
      </c>
      <c r="H56" s="7">
        <f t="shared" si="1"/>
        <v>58.641925969053823</v>
      </c>
      <c r="I56" s="7">
        <f t="shared" si="2"/>
        <v>41.35807403094617</v>
      </c>
      <c r="J56" s="6" t="s">
        <v>10</v>
      </c>
      <c r="K56" s="6" t="s">
        <v>10</v>
      </c>
      <c r="L56" s="6" t="s">
        <v>10</v>
      </c>
      <c r="M56" s="6">
        <f t="shared" ref="M56:M64" si="19">M55*(1+(O$65/100))</f>
        <v>13548975.990105269</v>
      </c>
      <c r="N56" s="7">
        <f t="shared" si="8"/>
        <v>4.5844567886136556</v>
      </c>
      <c r="O56" s="7" t="s">
        <v>10</v>
      </c>
      <c r="P56" s="7">
        <f t="shared" si="15"/>
        <v>26.83791318094859</v>
      </c>
    </row>
    <row r="57" spans="1:16" x14ac:dyDescent="0.25">
      <c r="A57" s="5">
        <v>1972</v>
      </c>
      <c r="B57" s="7">
        <f t="shared" si="18"/>
        <v>52.084049312785901</v>
      </c>
      <c r="C57" s="7">
        <f t="shared" si="5"/>
        <v>3.1684752109397474</v>
      </c>
      <c r="D57" s="6" t="s">
        <v>10</v>
      </c>
      <c r="E57" s="9">
        <f t="shared" si="7"/>
        <v>52084049.312785901</v>
      </c>
      <c r="F57" s="9">
        <f t="shared" ref="F57:F65" si="20">F56*J$65</f>
        <v>30960950.863042481</v>
      </c>
      <c r="G57" s="9">
        <f t="shared" si="0"/>
        <v>21123098.44974342</v>
      </c>
      <c r="H57" s="7">
        <f t="shared" si="1"/>
        <v>59.444208489069993</v>
      </c>
      <c r="I57" s="7">
        <f t="shared" si="2"/>
        <v>40.55579151093</v>
      </c>
      <c r="J57" s="6" t="s">
        <v>10</v>
      </c>
      <c r="K57" s="6" t="s">
        <v>10</v>
      </c>
      <c r="L57" s="6" t="s">
        <v>10</v>
      </c>
      <c r="M57" s="6">
        <f t="shared" si="19"/>
        <v>14170122.939671285</v>
      </c>
      <c r="N57" s="7">
        <f t="shared" si="8"/>
        <v>4.5844567886136556</v>
      </c>
      <c r="O57" s="7" t="s">
        <v>10</v>
      </c>
      <c r="P57" s="7">
        <f t="shared" si="15"/>
        <v>27.206262044976441</v>
      </c>
    </row>
    <row r="58" spans="1:16" x14ac:dyDescent="0.25">
      <c r="A58" s="5">
        <v>1973</v>
      </c>
      <c r="B58" s="7">
        <f t="shared" si="18"/>
        <v>53.734319504115156</v>
      </c>
      <c r="C58" s="7">
        <f t="shared" si="5"/>
        <v>3.1684752109397474</v>
      </c>
      <c r="D58" s="6" t="s">
        <v>10</v>
      </c>
      <c r="E58" s="9">
        <f t="shared" si="7"/>
        <v>53734319.504115157</v>
      </c>
      <c r="F58" s="9">
        <f t="shared" si="20"/>
        <v>32378939.879476342</v>
      </c>
      <c r="G58" s="9">
        <f t="shared" si="0"/>
        <v>21355379.624638814</v>
      </c>
      <c r="H58" s="7">
        <f t="shared" si="1"/>
        <v>60.25746706813073</v>
      </c>
      <c r="I58" s="7">
        <f t="shared" si="2"/>
        <v>39.742532931869263</v>
      </c>
      <c r="J58" s="6" t="s">
        <v>10</v>
      </c>
      <c r="K58" s="6" t="s">
        <v>10</v>
      </c>
      <c r="L58" s="6" t="s">
        <v>10</v>
      </c>
      <c r="M58" s="6">
        <f t="shared" si="19"/>
        <v>14819746.102733947</v>
      </c>
      <c r="N58" s="7">
        <f t="shared" si="8"/>
        <v>4.5844567886136556</v>
      </c>
      <c r="O58" s="7" t="s">
        <v>10</v>
      </c>
      <c r="P58" s="7">
        <f t="shared" si="15"/>
        <v>27.579666476652786</v>
      </c>
    </row>
    <row r="59" spans="1:16" x14ac:dyDescent="0.25">
      <c r="A59" s="5">
        <v>1974</v>
      </c>
      <c r="B59" s="7">
        <f t="shared" si="18"/>
        <v>55.436878097370204</v>
      </c>
      <c r="C59" s="7">
        <f t="shared" si="5"/>
        <v>3.1684752109397474</v>
      </c>
      <c r="D59" s="6" t="s">
        <v>10</v>
      </c>
      <c r="E59" s="9">
        <f t="shared" si="7"/>
        <v>55436878.097370207</v>
      </c>
      <c r="F59" s="9">
        <f t="shared" si="20"/>
        <v>33861871.760863587</v>
      </c>
      <c r="G59" s="9">
        <f t="shared" si="0"/>
        <v>21575006.33650662</v>
      </c>
      <c r="H59" s="7">
        <f t="shared" si="1"/>
        <v>61.081851870136084</v>
      </c>
      <c r="I59" s="7">
        <f t="shared" si="2"/>
        <v>38.918148129863908</v>
      </c>
      <c r="J59" s="6" t="s">
        <v>10</v>
      </c>
      <c r="K59" s="6" t="s">
        <v>10</v>
      </c>
      <c r="L59" s="6" t="s">
        <v>10</v>
      </c>
      <c r="M59" s="6">
        <f t="shared" si="19"/>
        <v>15499150.958996041</v>
      </c>
      <c r="N59" s="7">
        <f t="shared" si="8"/>
        <v>4.5844567886136556</v>
      </c>
      <c r="O59" s="7" t="s">
        <v>10</v>
      </c>
      <c r="P59" s="7">
        <f t="shared" si="15"/>
        <v>27.958195863362089</v>
      </c>
    </row>
    <row r="60" spans="1:16" x14ac:dyDescent="0.25">
      <c r="A60" s="5">
        <v>1975</v>
      </c>
      <c r="B60" s="7">
        <f t="shared" si="18"/>
        <v>57.193381837604264</v>
      </c>
      <c r="C60" s="7">
        <f t="shared" si="5"/>
        <v>3.1684752109397474</v>
      </c>
      <c r="D60" s="6" t="s">
        <v>10</v>
      </c>
      <c r="E60" s="9">
        <f t="shared" si="7"/>
        <v>57193381.837604262</v>
      </c>
      <c r="F60" s="9">
        <f t="shared" si="20"/>
        <v>35412720.843154274</v>
      </c>
      <c r="G60" s="9">
        <f t="shared" si="0"/>
        <v>21780660.994449988</v>
      </c>
      <c r="H60" s="7">
        <f t="shared" si="1"/>
        <v>61.917515113384411</v>
      </c>
      <c r="I60" s="7">
        <f t="shared" si="2"/>
        <v>38.082484886615589</v>
      </c>
      <c r="J60" s="6" t="s">
        <v>10</v>
      </c>
      <c r="K60" s="6" t="s">
        <v>10</v>
      </c>
      <c r="L60" s="6" t="s">
        <v>10</v>
      </c>
      <c r="M60" s="6">
        <f t="shared" si="19"/>
        <v>16209702.837313212</v>
      </c>
      <c r="N60" s="7">
        <f t="shared" si="8"/>
        <v>4.5844567886136556</v>
      </c>
      <c r="O60" s="7" t="s">
        <v>10</v>
      </c>
      <c r="P60" s="7">
        <f t="shared" si="15"/>
        <v>28.34192054482682</v>
      </c>
    </row>
    <row r="61" spans="1:16" x14ac:dyDescent="0.25">
      <c r="A61" s="5">
        <v>1976</v>
      </c>
      <c r="B61" s="7">
        <f t="shared" si="18"/>
        <v>59.00553996342687</v>
      </c>
      <c r="C61" s="7">
        <f t="shared" si="5"/>
        <v>3.1684752109397474</v>
      </c>
      <c r="D61" s="6" t="s">
        <v>10</v>
      </c>
      <c r="E61" s="9">
        <f t="shared" si="7"/>
        <v>59005539.963426873</v>
      </c>
      <c r="F61" s="9">
        <f t="shared" si="20"/>
        <v>37034597.684720263</v>
      </c>
      <c r="G61" s="9">
        <f t="shared" si="0"/>
        <v>21970942.27870661</v>
      </c>
      <c r="H61" s="7">
        <f t="shared" si="1"/>
        <v>62.7646110986786</v>
      </c>
      <c r="I61" s="7">
        <f t="shared" si="2"/>
        <v>37.235388901321393</v>
      </c>
      <c r="J61" s="6" t="s">
        <v>10</v>
      </c>
      <c r="K61" s="6" t="s">
        <v>10</v>
      </c>
      <c r="L61" s="6" t="s">
        <v>10</v>
      </c>
      <c r="M61" s="6">
        <f t="shared" si="19"/>
        <v>16952829.659452517</v>
      </c>
      <c r="N61" s="7">
        <f t="shared" si="8"/>
        <v>4.5844567886136556</v>
      </c>
      <c r="O61" s="7" t="s">
        <v>10</v>
      </c>
      <c r="P61" s="7">
        <f t="shared" si="15"/>
        <v>28.7309118261782</v>
      </c>
    </row>
    <row r="62" spans="1:16" x14ac:dyDescent="0.25">
      <c r="A62" s="5">
        <v>1977</v>
      </c>
      <c r="B62" s="7">
        <f t="shared" si="18"/>
        <v>60.875115870249196</v>
      </c>
      <c r="C62" s="7">
        <f t="shared" si="5"/>
        <v>3.1684752109397474</v>
      </c>
      <c r="D62" s="6" t="s">
        <v>10</v>
      </c>
      <c r="E62" s="9">
        <f t="shared" si="7"/>
        <v>60875115.870249197</v>
      </c>
      <c r="F62" s="9">
        <f t="shared" si="20"/>
        <v>38730755.305243023</v>
      </c>
      <c r="G62" s="9">
        <f t="shared" si="0"/>
        <v>22144360.565006174</v>
      </c>
      <c r="H62" s="7">
        <f t="shared" si="1"/>
        <v>63.623296237817037</v>
      </c>
      <c r="I62" s="7">
        <f t="shared" si="2"/>
        <v>36.376703762182956</v>
      </c>
      <c r="J62" s="6" t="s">
        <v>10</v>
      </c>
      <c r="K62" s="6" t="s">
        <v>10</v>
      </c>
      <c r="L62" s="6" t="s">
        <v>10</v>
      </c>
      <c r="M62" s="6">
        <f t="shared" si="19"/>
        <v>17730024.809637398</v>
      </c>
      <c r="N62" s="7">
        <f t="shared" si="8"/>
        <v>4.5844567886136556</v>
      </c>
      <c r="O62" s="7" t="s">
        <v>10</v>
      </c>
      <c r="P62" s="7">
        <f t="shared" si="15"/>
        <v>29.125241991206448</v>
      </c>
    </row>
    <row r="63" spans="1:16" x14ac:dyDescent="0.25">
      <c r="A63" s="5">
        <v>1978</v>
      </c>
      <c r="B63" s="7">
        <f t="shared" si="18"/>
        <v>62.803928826228891</v>
      </c>
      <c r="C63" s="7">
        <f t="shared" si="5"/>
        <v>3.1684752109397474</v>
      </c>
      <c r="D63" s="6" t="s">
        <v>10</v>
      </c>
      <c r="E63" s="9">
        <f t="shared" si="7"/>
        <v>62803928.826228894</v>
      </c>
      <c r="F63" s="9">
        <f t="shared" si="20"/>
        <v>40504595.710337907</v>
      </c>
      <c r="G63" s="9">
        <f t="shared" si="0"/>
        <v>22299333.115890987</v>
      </c>
      <c r="H63" s="7">
        <f t="shared" si="1"/>
        <v>64.49372908247409</v>
      </c>
      <c r="I63" s="7">
        <f t="shared" si="2"/>
        <v>35.506270917525917</v>
      </c>
      <c r="J63" s="6" t="s">
        <v>10</v>
      </c>
      <c r="K63" s="6" t="s">
        <v>10</v>
      </c>
      <c r="L63" s="6" t="s">
        <v>10</v>
      </c>
      <c r="M63" s="6">
        <f t="shared" si="19"/>
        <v>18542850.135645706</v>
      </c>
      <c r="N63" s="7">
        <f t="shared" si="8"/>
        <v>4.5844567886136556</v>
      </c>
      <c r="O63" s="7" t="s">
        <v>10</v>
      </c>
      <c r="P63" s="7">
        <f t="shared" si="15"/>
        <v>29.524984315792725</v>
      </c>
    </row>
    <row r="64" spans="1:16" x14ac:dyDescent="0.25">
      <c r="A64" s="5">
        <v>1979</v>
      </c>
      <c r="B64" s="7">
        <f>B63*(1+(D$65/100))</f>
        <v>64.793855742584199</v>
      </c>
      <c r="C64" s="7">
        <f t="shared" si="5"/>
        <v>3.1684752109397474</v>
      </c>
      <c r="D64" s="6" t="s">
        <v>10</v>
      </c>
      <c r="E64" s="9">
        <f t="shared" si="7"/>
        <v>64793855.742584199</v>
      </c>
      <c r="F64" s="9">
        <f t="shared" si="20"/>
        <v>42359676.715001509</v>
      </c>
      <c r="G64" s="9">
        <f t="shared" si="0"/>
        <v>22434179.02758269</v>
      </c>
      <c r="H64" s="7">
        <f t="shared" si="1"/>
        <v>65.376070353475868</v>
      </c>
      <c r="I64" s="7">
        <f t="shared" si="2"/>
        <v>34.623929646524132</v>
      </c>
      <c r="J64" s="6" t="s">
        <v>10</v>
      </c>
      <c r="K64" s="6" t="s">
        <v>10</v>
      </c>
      <c r="L64" s="6" t="s">
        <v>10</v>
      </c>
      <c r="M64" s="6">
        <f t="shared" si="19"/>
        <v>19392939.087491773</v>
      </c>
      <c r="N64" s="7">
        <f t="shared" si="8"/>
        <v>4.5844567886136556</v>
      </c>
      <c r="O64" s="7" t="s">
        <v>10</v>
      </c>
      <c r="P64" s="7">
        <f t="shared" si="15"/>
        <v>29.930213081525618</v>
      </c>
    </row>
    <row r="65" spans="1:16" x14ac:dyDescent="0.25">
      <c r="A65" s="5">
        <v>1980</v>
      </c>
      <c r="B65" s="7">
        <v>66.846833000000004</v>
      </c>
      <c r="C65" s="7">
        <f t="shared" si="5"/>
        <v>3.168475210939703</v>
      </c>
      <c r="D65" s="7">
        <f>(((B65/B55)^(1/10))-1)*100</f>
        <v>3.1684752109397474</v>
      </c>
      <c r="E65" s="9">
        <f t="shared" si="7"/>
        <v>66846833</v>
      </c>
      <c r="F65" s="9">
        <f t="shared" si="20"/>
        <v>44299719.079567917</v>
      </c>
      <c r="G65" s="9">
        <f t="shared" si="0"/>
        <v>22547113.920432083</v>
      </c>
      <c r="H65" s="7">
        <f t="shared" si="1"/>
        <v>66.270482970476579</v>
      </c>
      <c r="I65" s="7">
        <f t="shared" si="2"/>
        <v>33.729517029523421</v>
      </c>
      <c r="J65" s="10">
        <f>(K65/K55)^(1/10)</f>
        <v>1.0457992722092553</v>
      </c>
      <c r="K65" s="9">
        <v>44299729</v>
      </c>
      <c r="L65" s="9">
        <f>E65-K65</f>
        <v>22547104</v>
      </c>
      <c r="M65" s="6">
        <v>20282000</v>
      </c>
      <c r="N65" s="7">
        <f t="shared" si="8"/>
        <v>4.5844567886136556</v>
      </c>
      <c r="O65" s="7">
        <f>(((M65/M55)^(1/10))-1)*100</f>
        <v>4.5844567886136556</v>
      </c>
      <c r="P65" s="7">
        <f t="shared" si="15"/>
        <v>30.341003589504385</v>
      </c>
    </row>
    <row r="66" spans="1:16" x14ac:dyDescent="0.25">
      <c r="A66" s="5">
        <v>1981</v>
      </c>
      <c r="B66" s="7">
        <f t="shared" ref="B66:B74" si="21">B65*(1+(D$75/100))</f>
        <v>68.163973681025752</v>
      </c>
      <c r="C66" s="7">
        <f t="shared" si="5"/>
        <v>1.9703860630551517</v>
      </c>
      <c r="D66" s="6" t="s">
        <v>10</v>
      </c>
      <c r="E66" s="9">
        <f t="shared" si="7"/>
        <v>68163973.681025758</v>
      </c>
      <c r="F66" s="9">
        <f t="shared" ref="F66:F73" si="22">F65*J$75</f>
        <v>45506506.24476023</v>
      </c>
      <c r="G66" s="9">
        <f t="shared" si="0"/>
        <v>22657467.436265528</v>
      </c>
      <c r="H66" s="7">
        <f t="shared" si="1"/>
        <v>66.760348300274487</v>
      </c>
      <c r="I66" s="7">
        <f t="shared" si="2"/>
        <v>33.239651699725506</v>
      </c>
      <c r="J66" s="6" t="s">
        <v>10</v>
      </c>
      <c r="K66" s="6" t="s">
        <v>10</v>
      </c>
      <c r="L66" s="6" t="s">
        <v>10</v>
      </c>
      <c r="M66" s="6">
        <f t="shared" ref="M66:M74" si="23">M65*(1+(O$75/100))</f>
        <v>20496862.321216449</v>
      </c>
      <c r="N66" s="7">
        <f t="shared" si="8"/>
        <v>1.0593744266662597</v>
      </c>
      <c r="O66" s="7" t="s">
        <v>10</v>
      </c>
      <c r="P66" s="7">
        <f t="shared" si="15"/>
        <v>30.069934621376088</v>
      </c>
    </row>
    <row r="67" spans="1:16" x14ac:dyDescent="0.25">
      <c r="A67" s="5">
        <v>1982</v>
      </c>
      <c r="B67" s="7">
        <f t="shared" si="21"/>
        <v>69.507067118461265</v>
      </c>
      <c r="C67" s="7">
        <f t="shared" si="5"/>
        <v>1.9703860630551517</v>
      </c>
      <c r="D67" s="6" t="s">
        <v>10</v>
      </c>
      <c r="E67" s="9">
        <f t="shared" si="7"/>
        <v>69507067.118461266</v>
      </c>
      <c r="F67" s="9">
        <f t="shared" si="22"/>
        <v>46746168.003569208</v>
      </c>
      <c r="G67" s="9">
        <f t="shared" si="0"/>
        <v>22760899.114892058</v>
      </c>
      <c r="H67" s="7">
        <f t="shared" si="1"/>
        <v>67.253834669645116</v>
      </c>
      <c r="I67" s="7">
        <f t="shared" si="2"/>
        <v>32.746165330354877</v>
      </c>
      <c r="J67" s="6" t="s">
        <v>10</v>
      </c>
      <c r="K67" s="6" t="s">
        <v>10</v>
      </c>
      <c r="L67" s="6" t="s">
        <v>10</v>
      </c>
      <c r="M67" s="6">
        <f t="shared" si="23"/>
        <v>20714000.83891641</v>
      </c>
      <c r="N67" s="7">
        <f t="shared" si="8"/>
        <v>1.0593744266662597</v>
      </c>
      <c r="O67" s="7" t="s">
        <v>10</v>
      </c>
      <c r="P67" s="7">
        <f t="shared" si="15"/>
        <v>29.801287405226617</v>
      </c>
    </row>
    <row r="68" spans="1:16" x14ac:dyDescent="0.25">
      <c r="A68" s="5">
        <v>1983</v>
      </c>
      <c r="B68" s="7">
        <f t="shared" si="21"/>
        <v>70.876624681801815</v>
      </c>
      <c r="C68" s="7">
        <f t="shared" si="5"/>
        <v>1.9703860630551517</v>
      </c>
      <c r="D68" s="6" t="s">
        <v>10</v>
      </c>
      <c r="E68" s="9">
        <f t="shared" si="7"/>
        <v>70876624.681801811</v>
      </c>
      <c r="F68" s="9">
        <f t="shared" si="22"/>
        <v>48019599.906541474</v>
      </c>
      <c r="G68" s="9">
        <f t="shared" si="0"/>
        <v>22857024.775260337</v>
      </c>
      <c r="H68" s="7">
        <f t="shared" si="1"/>
        <v>67.750968844980747</v>
      </c>
      <c r="I68" s="7">
        <f t="shared" si="2"/>
        <v>32.24903115501926</v>
      </c>
      <c r="J68" s="6" t="s">
        <v>10</v>
      </c>
      <c r="K68" s="6" t="s">
        <v>10</v>
      </c>
      <c r="L68" s="7" t="s">
        <v>10</v>
      </c>
      <c r="M68" s="6">
        <f t="shared" si="23"/>
        <v>20933439.666543324</v>
      </c>
      <c r="N68" s="7">
        <f t="shared" si="8"/>
        <v>1.0593744266662597</v>
      </c>
      <c r="O68" s="7" t="s">
        <v>10</v>
      </c>
      <c r="P68" s="7">
        <f t="shared" si="15"/>
        <v>29.535040304928863</v>
      </c>
    </row>
    <row r="69" spans="1:16" x14ac:dyDescent="0.25">
      <c r="A69" s="5">
        <v>1984</v>
      </c>
      <c r="B69" s="7">
        <f t="shared" si="21"/>
        <v>72.273167816495942</v>
      </c>
      <c r="C69" s="7">
        <f t="shared" si="5"/>
        <v>1.9703860630551517</v>
      </c>
      <c r="D69" s="6" t="s">
        <v>10</v>
      </c>
      <c r="E69" s="9">
        <f t="shared" si="7"/>
        <v>72273167.81649594</v>
      </c>
      <c r="F69" s="9">
        <f t="shared" si="22"/>
        <v>49327721.900290459</v>
      </c>
      <c r="G69" s="9">
        <f t="shared" si="0"/>
        <v>22945445.916205481</v>
      </c>
      <c r="H69" s="7">
        <f t="shared" si="1"/>
        <v>68.251777790528351</v>
      </c>
      <c r="I69" s="7">
        <f t="shared" si="2"/>
        <v>31.748222209471649</v>
      </c>
      <c r="J69" s="6" t="s">
        <v>10</v>
      </c>
      <c r="K69" s="6" t="s">
        <v>10</v>
      </c>
      <c r="L69" s="6" t="s">
        <v>10</v>
      </c>
      <c r="M69" s="6">
        <f t="shared" si="23"/>
        <v>21155203.172992293</v>
      </c>
      <c r="N69" s="7">
        <f t="shared" si="8"/>
        <v>1.0593744266662597</v>
      </c>
      <c r="O69" s="7" t="s">
        <v>10</v>
      </c>
      <c r="P69" s="7">
        <f t="shared" si="15"/>
        <v>29.271171877654623</v>
      </c>
    </row>
    <row r="70" spans="1:16" x14ac:dyDescent="0.25">
      <c r="A70" s="5">
        <v>1985</v>
      </c>
      <c r="B70" s="7">
        <f t="shared" si="21"/>
        <v>73.697228242480634</v>
      </c>
      <c r="C70" s="7">
        <f t="shared" si="5"/>
        <v>1.9703860630551517</v>
      </c>
      <c r="D70" s="6" t="s">
        <v>10</v>
      </c>
      <c r="E70" s="9">
        <f t="shared" si="7"/>
        <v>73697228.242480636</v>
      </c>
      <c r="F70" s="9">
        <f t="shared" si="22"/>
        <v>50671478.992079832</v>
      </c>
      <c r="G70" s="9">
        <f t="shared" ref="G70:G75" si="24">E70-F70</f>
        <v>23025749.250400804</v>
      </c>
      <c r="H70" s="7">
        <f t="shared" ref="H70:H75" si="25">(F70/E70)*100</f>
        <v>68.756288669852211</v>
      </c>
      <c r="I70" s="7">
        <f t="shared" ref="I70:I75" si="26">(G70/E70)*100</f>
        <v>31.243711330147793</v>
      </c>
      <c r="J70" s="6" t="s">
        <v>10</v>
      </c>
      <c r="K70" s="6" t="s">
        <v>10</v>
      </c>
      <c r="L70" s="6" t="s">
        <v>10</v>
      </c>
      <c r="M70" s="6">
        <f t="shared" si="23"/>
        <v>21379315.985316262</v>
      </c>
      <c r="N70" s="7">
        <f t="shared" si="8"/>
        <v>1.0593744266662597</v>
      </c>
      <c r="O70" s="7" t="s">
        <v>10</v>
      </c>
      <c r="P70" s="7">
        <f t="shared" ref="P70:P75" si="27">(M70/(B70*1000000))*100</f>
        <v>29.009660872147663</v>
      </c>
    </row>
    <row r="71" spans="1:16" x14ac:dyDescent="0.25">
      <c r="A71" s="5">
        <v>1986</v>
      </c>
      <c r="B71" s="7">
        <f t="shared" si="21"/>
        <v>75.14934815662842</v>
      </c>
      <c r="C71" s="7">
        <f t="shared" si="5"/>
        <v>1.9703860630551517</v>
      </c>
      <c r="D71" s="6" t="s">
        <v>10</v>
      </c>
      <c r="E71" s="9">
        <f t="shared" si="7"/>
        <v>75149348.156628415</v>
      </c>
      <c r="F71" s="9">
        <f t="shared" si="22"/>
        <v>52051841.932511158</v>
      </c>
      <c r="G71" s="9">
        <f t="shared" si="24"/>
        <v>23097506.224117257</v>
      </c>
      <c r="H71" s="7">
        <f t="shared" si="25"/>
        <v>69.264528847307133</v>
      </c>
      <c r="I71" s="7">
        <f t="shared" si="26"/>
        <v>30.735471152692867</v>
      </c>
      <c r="J71" s="6" t="s">
        <v>10</v>
      </c>
      <c r="K71" s="6" t="s">
        <v>10</v>
      </c>
      <c r="L71" s="6" t="s">
        <v>10</v>
      </c>
      <c r="M71" s="6">
        <f t="shared" si="23"/>
        <v>21605802.991460875</v>
      </c>
      <c r="N71" s="7">
        <f t="shared" si="8"/>
        <v>1.0593744266662597</v>
      </c>
      <c r="O71" s="7" t="s">
        <v>10</v>
      </c>
      <c r="P71" s="7">
        <f t="shared" si="27"/>
        <v>28.750486227012168</v>
      </c>
    </row>
    <row r="72" spans="1:16" x14ac:dyDescent="0.25">
      <c r="A72" s="5">
        <v>1987</v>
      </c>
      <c r="B72" s="7">
        <f t="shared" si="21"/>
        <v>76.630080439183416</v>
      </c>
      <c r="C72" s="7">
        <f t="shared" ref="C72:C75" si="28">((B72/B71)-1)*100</f>
        <v>1.9703860630551517</v>
      </c>
      <c r="D72" s="6" t="s">
        <v>10</v>
      </c>
      <c r="E72" s="9">
        <f t="shared" ref="E72:E75" si="29">B72*1000000</f>
        <v>76630080.439183414</v>
      </c>
      <c r="F72" s="9">
        <f t="shared" si="22"/>
        <v>53469807.916808918</v>
      </c>
      <c r="G72" s="9">
        <f t="shared" si="24"/>
        <v>23160272.522374496</v>
      </c>
      <c r="H72" s="7">
        <f t="shared" si="25"/>
        <v>69.776525889522745</v>
      </c>
      <c r="I72" s="7">
        <f t="shared" si="26"/>
        <v>30.223474110477255</v>
      </c>
      <c r="J72" s="6" t="s">
        <v>10</v>
      </c>
      <c r="K72" s="6" t="s">
        <v>10</v>
      </c>
      <c r="L72" s="6" t="s">
        <v>10</v>
      </c>
      <c r="M72" s="6">
        <f t="shared" si="23"/>
        <v>21834689.343028303</v>
      </c>
      <c r="N72" s="7">
        <f t="shared" ref="N72:N75" si="30">((M72/M71)-1)*100</f>
        <v>1.0593744266662597</v>
      </c>
      <c r="O72" s="7" t="s">
        <v>10</v>
      </c>
      <c r="P72" s="7">
        <f t="shared" si="27"/>
        <v>28.493627069016526</v>
      </c>
    </row>
    <row r="73" spans="1:16" x14ac:dyDescent="0.25">
      <c r="A73" s="5">
        <v>1988</v>
      </c>
      <c r="B73" s="7">
        <f t="shared" si="21"/>
        <v>78.139988864265035</v>
      </c>
      <c r="C73" s="7">
        <f t="shared" si="28"/>
        <v>1.9703860630551517</v>
      </c>
      <c r="D73" s="6" t="s">
        <v>10</v>
      </c>
      <c r="E73" s="9">
        <f t="shared" si="29"/>
        <v>78139988.86426504</v>
      </c>
      <c r="F73" s="9">
        <f t="shared" si="22"/>
        <v>54926401.30520954</v>
      </c>
      <c r="G73" s="9">
        <f t="shared" si="24"/>
        <v>23213587.5590555</v>
      </c>
      <c r="H73" s="7">
        <f t="shared" si="25"/>
        <v>70.292307566898643</v>
      </c>
      <c r="I73" s="7">
        <f t="shared" si="26"/>
        <v>29.707692433101347</v>
      </c>
      <c r="J73" s="6" t="s">
        <v>10</v>
      </c>
      <c r="K73" s="6" t="s">
        <v>10</v>
      </c>
      <c r="L73" s="6" t="s">
        <v>10</v>
      </c>
      <c r="M73" s="6">
        <f t="shared" si="23"/>
        <v>22066000.458070368</v>
      </c>
      <c r="N73" s="7">
        <f t="shared" si="30"/>
        <v>1.0593744266662597</v>
      </c>
      <c r="O73" s="7" t="s">
        <v>10</v>
      </c>
      <c r="P73" s="7">
        <f t="shared" si="27"/>
        <v>28.239062711412267</v>
      </c>
    </row>
    <row r="74" spans="1:16" x14ac:dyDescent="0.25">
      <c r="A74" s="5">
        <v>1989</v>
      </c>
      <c r="B74" s="7">
        <f t="shared" si="21"/>
        <v>79.679648314519355</v>
      </c>
      <c r="C74" s="7">
        <f t="shared" si="28"/>
        <v>1.9703860630551517</v>
      </c>
      <c r="D74" s="6" t="s">
        <v>10</v>
      </c>
      <c r="E74" s="9">
        <f t="shared" si="29"/>
        <v>79679648.314519361</v>
      </c>
      <c r="F74" s="9">
        <f t="shared" ref="F74:F75" si="31">F73*J$75</f>
        <v>56422674.362974852</v>
      </c>
      <c r="G74" s="9">
        <f t="shared" si="24"/>
        <v>23256973.951544508</v>
      </c>
      <c r="H74" s="7">
        <f t="shared" si="25"/>
        <v>70.811901855110747</v>
      </c>
      <c r="I74" s="7">
        <f t="shared" si="26"/>
        <v>29.188098144889256</v>
      </c>
      <c r="J74" s="6" t="s">
        <v>10</v>
      </c>
      <c r="K74" s="6" t="s">
        <v>10</v>
      </c>
      <c r="L74" s="6" t="s">
        <v>10</v>
      </c>
      <c r="M74" s="6">
        <f t="shared" si="23"/>
        <v>22299762.023911227</v>
      </c>
      <c r="N74" s="7">
        <f t="shared" si="30"/>
        <v>1.0593744266662597</v>
      </c>
      <c r="O74" s="7" t="s">
        <v>10</v>
      </c>
      <c r="P74" s="7">
        <f t="shared" si="27"/>
        <v>27.986772652267998</v>
      </c>
    </row>
    <row r="75" spans="1:16" x14ac:dyDescent="0.25">
      <c r="A75" s="5">
        <v>1990</v>
      </c>
      <c r="B75" s="7">
        <v>81.249645000000001</v>
      </c>
      <c r="C75" s="7">
        <f t="shared" si="28"/>
        <v>1.9703860630551517</v>
      </c>
      <c r="D75" s="7">
        <f>(((B75/B65)^(1/10))-1)*100</f>
        <v>1.9703860630551517</v>
      </c>
      <c r="E75" s="9">
        <f t="shared" si="29"/>
        <v>81249645</v>
      </c>
      <c r="F75" s="9">
        <f t="shared" si="31"/>
        <v>57959708.020564534</v>
      </c>
      <c r="G75" s="9">
        <f t="shared" si="24"/>
        <v>23289936.979435466</v>
      </c>
      <c r="H75" s="7">
        <f t="shared" si="25"/>
        <v>71.335336936628508</v>
      </c>
      <c r="I75" s="7">
        <f t="shared" si="26"/>
        <v>28.664663063371499</v>
      </c>
      <c r="J75" s="10">
        <f>(K75/K65)^(1/10)</f>
        <v>1.0272414180104568</v>
      </c>
      <c r="K75" s="9">
        <v>57959721</v>
      </c>
      <c r="L75" s="9">
        <f>E75-K75</f>
        <v>23289924</v>
      </c>
      <c r="M75" s="6">
        <v>22536000</v>
      </c>
      <c r="N75" s="7">
        <f t="shared" si="30"/>
        <v>1.0593744266663707</v>
      </c>
      <c r="O75" s="7">
        <f>(((M75/M65)^(1/10))-1)*100</f>
        <v>1.0593744266662597</v>
      </c>
      <c r="P75" s="7">
        <f t="shared" si="27"/>
        <v>27.736736572818256</v>
      </c>
    </row>
    <row r="76" spans="1:16" ht="15.95" customHeight="1" x14ac:dyDescent="0.25">
      <c r="A76" s="14" t="s">
        <v>13</v>
      </c>
      <c r="B76" s="15"/>
      <c r="C76" s="15"/>
      <c r="D76" s="15"/>
      <c r="E76" s="16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</row>
    <row r="77" spans="1:16" x14ac:dyDescent="0.25">
      <c r="A77" s="17"/>
      <c r="B77" s="18"/>
      <c r="C77" s="18"/>
      <c r="D77" s="18"/>
      <c r="E77" s="19"/>
    </row>
    <row r="78" spans="1:16" x14ac:dyDescent="0.25">
      <c r="A78" s="20"/>
      <c r="B78" s="21"/>
      <c r="C78" s="21"/>
      <c r="D78" s="21"/>
      <c r="E78" s="22"/>
    </row>
  </sheetData>
  <mergeCells count="16">
    <mergeCell ref="A76:E78"/>
    <mergeCell ref="O2:O4"/>
    <mergeCell ref="P2:P4"/>
    <mergeCell ref="I2:I4"/>
    <mergeCell ref="J2:J4"/>
    <mergeCell ref="K2:K4"/>
    <mergeCell ref="L2:L4"/>
    <mergeCell ref="M2:M4"/>
    <mergeCell ref="N2:N4"/>
    <mergeCell ref="H2:H4"/>
    <mergeCell ref="G2:G4"/>
    <mergeCell ref="A2:A4"/>
    <mergeCell ref="B2:B4"/>
    <mergeCell ref="C2:C4"/>
    <mergeCell ref="E2:E4"/>
    <mergeCell ref="F2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POBLACIÓN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Flores Nieves</dc:creator>
  <cp:lastModifiedBy>Sergio</cp:lastModifiedBy>
  <dcterms:created xsi:type="dcterms:W3CDTF">2018-02-18T16:22:48Z</dcterms:created>
  <dcterms:modified xsi:type="dcterms:W3CDTF">2023-06-25T11:28:52Z</dcterms:modified>
</cp:coreProperties>
</file>