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BDH SIGLO XX\Pob data\"/>
    </mc:Choice>
  </mc:AlternateContent>
  <bookViews>
    <workbookView xWindow="0" yWindow="465" windowWidth="25605" windowHeight="14565" tabRatio="500"/>
  </bookViews>
  <sheets>
    <sheet name="POBLACIÓN" sheetId="1" r:id="rId1"/>
  </sheet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20" i="1" l="1"/>
  <c r="I6" i="1"/>
  <c r="I12" i="1"/>
  <c r="I14" i="1"/>
  <c r="H5" i="1"/>
  <c r="H30" i="1"/>
  <c r="M30" i="1" s="1"/>
  <c r="L41" i="1" s="1"/>
  <c r="L130" i="1"/>
  <c r="L110" i="1"/>
  <c r="L120" i="1"/>
  <c r="F101" i="1"/>
  <c r="F102" i="1"/>
  <c r="F103" i="1"/>
  <c r="F104" i="1"/>
  <c r="F105" i="1"/>
  <c r="F106" i="1"/>
  <c r="F107" i="1"/>
  <c r="F108" i="1"/>
  <c r="F109" i="1"/>
  <c r="F110" i="1"/>
  <c r="G6" i="1"/>
  <c r="H6" i="1" s="1"/>
  <c r="G7" i="1"/>
  <c r="H7" i="1" s="1"/>
  <c r="G8" i="1"/>
  <c r="H8" i="1" s="1"/>
  <c r="G9" i="1"/>
  <c r="H9" i="1" s="1"/>
  <c r="G10" i="1"/>
  <c r="H10" i="1" s="1"/>
  <c r="M10" i="1" s="1"/>
  <c r="N10" i="1" s="1"/>
  <c r="G11" i="1"/>
  <c r="H11" i="1" s="1"/>
  <c r="G12" i="1"/>
  <c r="H12" i="1" s="1"/>
  <c r="G13" i="1"/>
  <c r="H13" i="1" s="1"/>
  <c r="G14" i="1"/>
  <c r="H14" i="1" s="1"/>
  <c r="G15" i="1"/>
  <c r="H15" i="1" s="1"/>
  <c r="G16" i="1"/>
  <c r="H16" i="1" s="1"/>
  <c r="G17" i="1"/>
  <c r="H17" i="1" s="1"/>
  <c r="G18" i="1"/>
  <c r="H18" i="1" s="1"/>
  <c r="G19" i="1"/>
  <c r="H19" i="1" s="1"/>
  <c r="G20" i="1"/>
  <c r="I20" i="1" s="1"/>
  <c r="G21" i="1"/>
  <c r="I21" i="1" s="1"/>
  <c r="G22" i="1"/>
  <c r="I22" i="1" s="1"/>
  <c r="G23" i="1"/>
  <c r="I23" i="1" s="1"/>
  <c r="G24" i="1"/>
  <c r="I24" i="1" s="1"/>
  <c r="G25" i="1"/>
  <c r="I25" i="1" s="1"/>
  <c r="G26" i="1"/>
  <c r="I26" i="1" s="1"/>
  <c r="G27" i="1"/>
  <c r="I27" i="1" s="1"/>
  <c r="G28" i="1"/>
  <c r="I28" i="1" s="1"/>
  <c r="G29" i="1"/>
  <c r="I29" i="1" s="1"/>
  <c r="G30" i="1"/>
  <c r="G31" i="1"/>
  <c r="I31" i="1" s="1"/>
  <c r="G32" i="1"/>
  <c r="I32" i="1" s="1"/>
  <c r="G33" i="1"/>
  <c r="I33" i="1" s="1"/>
  <c r="G34" i="1"/>
  <c r="I34" i="1" s="1"/>
  <c r="G35" i="1"/>
  <c r="I35" i="1" s="1"/>
  <c r="G36" i="1"/>
  <c r="I36" i="1" s="1"/>
  <c r="G37" i="1"/>
  <c r="I37" i="1" s="1"/>
  <c r="G38" i="1"/>
  <c r="I38" i="1" s="1"/>
  <c r="G39" i="1"/>
  <c r="I39" i="1" s="1"/>
  <c r="G40" i="1"/>
  <c r="I40" i="1" s="1"/>
  <c r="G41" i="1"/>
  <c r="I41" i="1" s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10" i="1"/>
  <c r="G111" i="1"/>
  <c r="G112" i="1"/>
  <c r="G113" i="1"/>
  <c r="G114" i="1"/>
  <c r="G115" i="1"/>
  <c r="G116" i="1"/>
  <c r="G117" i="1"/>
  <c r="G118" i="1"/>
  <c r="G119" i="1"/>
  <c r="G120" i="1"/>
  <c r="N120" i="1" s="1"/>
  <c r="G121" i="1"/>
  <c r="G122" i="1"/>
  <c r="G123" i="1"/>
  <c r="G124" i="1"/>
  <c r="G125" i="1"/>
  <c r="G126" i="1"/>
  <c r="G127" i="1"/>
  <c r="G128" i="1"/>
  <c r="G129" i="1"/>
  <c r="G130" i="1"/>
  <c r="N130" i="1" s="1"/>
  <c r="G5" i="1"/>
  <c r="I5" i="1" s="1"/>
  <c r="F126" i="1"/>
  <c r="F127" i="1"/>
  <c r="F128" i="1"/>
  <c r="F129" i="1"/>
  <c r="F130" i="1"/>
  <c r="F121" i="1"/>
  <c r="F122" i="1"/>
  <c r="F123" i="1"/>
  <c r="F124" i="1"/>
  <c r="F125" i="1"/>
  <c r="F116" i="1"/>
  <c r="F117" i="1"/>
  <c r="F118" i="1"/>
  <c r="F119" i="1"/>
  <c r="F120" i="1"/>
  <c r="F111" i="1"/>
  <c r="F112" i="1"/>
  <c r="F113" i="1"/>
  <c r="F114" i="1"/>
  <c r="F115" i="1"/>
  <c r="F91" i="1"/>
  <c r="F92" i="1"/>
  <c r="F93" i="1"/>
  <c r="F94" i="1"/>
  <c r="F95" i="1"/>
  <c r="F96" i="1"/>
  <c r="F97" i="1"/>
  <c r="F98" i="1"/>
  <c r="F99" i="1"/>
  <c r="F100" i="1"/>
  <c r="F81" i="1"/>
  <c r="F82" i="1"/>
  <c r="F83" i="1"/>
  <c r="F84" i="1"/>
  <c r="F85" i="1"/>
  <c r="F86" i="1"/>
  <c r="F87" i="1"/>
  <c r="F88" i="1"/>
  <c r="F89" i="1"/>
  <c r="F90" i="1"/>
  <c r="F71" i="1"/>
  <c r="F72" i="1"/>
  <c r="F73" i="1"/>
  <c r="F74" i="1"/>
  <c r="F75" i="1"/>
  <c r="F76" i="1"/>
  <c r="F77" i="1"/>
  <c r="F78" i="1"/>
  <c r="F79" i="1"/>
  <c r="F80" i="1"/>
  <c r="I9" i="1" l="1"/>
  <c r="I17" i="1"/>
  <c r="N30" i="1"/>
  <c r="I16" i="1"/>
  <c r="I10" i="1"/>
  <c r="I18" i="1"/>
  <c r="I13" i="1"/>
  <c r="I8" i="1"/>
  <c r="N20" i="1"/>
  <c r="L20" i="1"/>
  <c r="I19" i="1"/>
  <c r="I15" i="1"/>
  <c r="I11" i="1"/>
  <c r="I7" i="1"/>
  <c r="L30" i="1"/>
  <c r="G104" i="1"/>
  <c r="G103" i="1"/>
  <c r="G105" i="1" l="1"/>
  <c r="G106" i="1" l="1"/>
  <c r="G107" i="1" l="1"/>
  <c r="G109" i="1" l="1"/>
  <c r="G108" i="1"/>
  <c r="F61" i="1" l="1"/>
  <c r="F62" i="1"/>
  <c r="F63" i="1"/>
  <c r="F64" i="1"/>
  <c r="F65" i="1"/>
  <c r="F66" i="1"/>
  <c r="F67" i="1"/>
  <c r="F68" i="1"/>
  <c r="F69" i="1"/>
  <c r="F70" i="1"/>
  <c r="F51" i="1"/>
  <c r="F52" i="1"/>
  <c r="F53" i="1"/>
  <c r="F54" i="1"/>
  <c r="F55" i="1"/>
  <c r="F56" i="1"/>
  <c r="F57" i="1"/>
  <c r="F58" i="1"/>
  <c r="F59" i="1"/>
  <c r="F60" i="1"/>
  <c r="F42" i="1"/>
  <c r="F43" i="1"/>
  <c r="F44" i="1"/>
  <c r="F45" i="1"/>
  <c r="F46" i="1"/>
  <c r="F47" i="1"/>
  <c r="F48" i="1"/>
  <c r="F49" i="1"/>
  <c r="F5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20" i="1"/>
  <c r="C7" i="1" l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6" i="1"/>
  <c r="F16" i="1" l="1"/>
  <c r="F17" i="1"/>
  <c r="F18" i="1"/>
  <c r="F19" i="1"/>
  <c r="F7" i="1"/>
  <c r="F8" i="1"/>
  <c r="F9" i="1"/>
  <c r="F10" i="1"/>
  <c r="F11" i="1"/>
  <c r="F12" i="1"/>
  <c r="F13" i="1"/>
  <c r="F14" i="1"/>
  <c r="F15" i="1"/>
  <c r="F6" i="1" l="1"/>
  <c r="N110" i="1" l="1"/>
  <c r="L50" i="1"/>
  <c r="H42" i="1" s="1"/>
  <c r="L60" i="1"/>
  <c r="L70" i="1"/>
  <c r="L80" i="1"/>
  <c r="L90" i="1"/>
  <c r="L100" i="1"/>
  <c r="N100" i="1"/>
  <c r="N90" i="1"/>
  <c r="N70" i="1"/>
  <c r="N60" i="1"/>
  <c r="N50" i="1"/>
  <c r="N41" i="1"/>
  <c r="I42" i="1" l="1"/>
  <c r="H43" i="1"/>
  <c r="N80" i="1"/>
  <c r="I43" i="1" l="1"/>
  <c r="H44" i="1"/>
  <c r="I44" i="1" l="1"/>
  <c r="H45" i="1"/>
  <c r="I45" i="1" l="1"/>
  <c r="H46" i="1"/>
  <c r="I46" i="1" l="1"/>
  <c r="H47" i="1"/>
  <c r="I47" i="1" l="1"/>
  <c r="H48" i="1"/>
  <c r="I48" i="1" l="1"/>
  <c r="H49" i="1"/>
  <c r="I49" i="1" l="1"/>
  <c r="H50" i="1"/>
  <c r="H51" i="1" l="1"/>
  <c r="I50" i="1"/>
  <c r="I51" i="1" l="1"/>
  <c r="H52" i="1"/>
  <c r="I52" i="1" l="1"/>
  <c r="H53" i="1"/>
  <c r="H54" i="1" l="1"/>
  <c r="I53" i="1"/>
  <c r="I54" i="1" l="1"/>
  <c r="H55" i="1"/>
  <c r="I55" i="1" l="1"/>
  <c r="H56" i="1"/>
  <c r="I56" i="1" l="1"/>
  <c r="H57" i="1"/>
  <c r="I57" i="1" l="1"/>
  <c r="H58" i="1"/>
  <c r="I58" i="1" l="1"/>
  <c r="H59" i="1"/>
  <c r="H60" i="1" l="1"/>
  <c r="I59" i="1"/>
  <c r="H61" i="1" l="1"/>
  <c r="I60" i="1"/>
  <c r="I61" i="1" l="1"/>
  <c r="H62" i="1"/>
  <c r="H63" i="1" l="1"/>
  <c r="I62" i="1"/>
  <c r="I63" i="1" l="1"/>
  <c r="H64" i="1"/>
  <c r="I64" i="1" l="1"/>
  <c r="H65" i="1"/>
  <c r="I65" i="1" l="1"/>
  <c r="H66" i="1"/>
  <c r="I66" i="1" l="1"/>
  <c r="H67" i="1"/>
  <c r="I67" i="1" l="1"/>
  <c r="H68" i="1"/>
  <c r="I68" i="1" l="1"/>
  <c r="H69" i="1"/>
  <c r="H70" i="1" l="1"/>
  <c r="I69" i="1"/>
  <c r="I70" i="1" l="1"/>
  <c r="H71" i="1"/>
  <c r="H72" i="1" l="1"/>
  <c r="I71" i="1"/>
  <c r="H73" i="1" l="1"/>
  <c r="I72" i="1"/>
  <c r="H74" i="1" l="1"/>
  <c r="I73" i="1"/>
  <c r="H75" i="1" l="1"/>
  <c r="I74" i="1"/>
  <c r="I75" i="1" l="1"/>
  <c r="H76" i="1"/>
  <c r="H77" i="1" l="1"/>
  <c r="I76" i="1"/>
  <c r="H78" i="1" l="1"/>
  <c r="I77" i="1"/>
  <c r="I78" i="1" l="1"/>
  <c r="H79" i="1"/>
  <c r="I79" i="1" l="1"/>
  <c r="H80" i="1"/>
  <c r="H81" i="1" l="1"/>
  <c r="I80" i="1"/>
  <c r="I81" i="1" l="1"/>
  <c r="H82" i="1"/>
  <c r="I82" i="1" l="1"/>
  <c r="H83" i="1"/>
  <c r="I83" i="1" l="1"/>
  <c r="H84" i="1"/>
  <c r="I84" i="1" l="1"/>
  <c r="H85" i="1"/>
  <c r="I85" i="1" l="1"/>
  <c r="H86" i="1"/>
  <c r="I86" i="1" l="1"/>
  <c r="H87" i="1"/>
  <c r="I87" i="1" l="1"/>
  <c r="H88" i="1"/>
  <c r="H89" i="1" l="1"/>
  <c r="I88" i="1"/>
  <c r="H90" i="1" l="1"/>
  <c r="I89" i="1"/>
  <c r="H91" i="1" l="1"/>
  <c r="I90" i="1"/>
  <c r="I91" i="1" l="1"/>
  <c r="H92" i="1"/>
  <c r="H93" i="1" l="1"/>
  <c r="I92" i="1"/>
  <c r="H94" i="1" l="1"/>
  <c r="I93" i="1"/>
  <c r="I94" i="1" l="1"/>
  <c r="H95" i="1"/>
  <c r="I95" i="1" l="1"/>
  <c r="H96" i="1"/>
  <c r="I96" i="1" l="1"/>
  <c r="H97" i="1"/>
  <c r="I97" i="1" l="1"/>
  <c r="H98" i="1"/>
  <c r="I98" i="1" l="1"/>
  <c r="H99" i="1"/>
  <c r="I99" i="1" l="1"/>
  <c r="H100" i="1"/>
  <c r="I100" i="1" l="1"/>
  <c r="H101" i="1"/>
  <c r="H102" i="1" l="1"/>
  <c r="I101" i="1"/>
  <c r="I102" i="1" l="1"/>
  <c r="H103" i="1"/>
  <c r="H104" i="1" l="1"/>
  <c r="I103" i="1"/>
  <c r="H105" i="1" l="1"/>
  <c r="I104" i="1"/>
  <c r="I105" i="1" l="1"/>
  <c r="H106" i="1"/>
  <c r="H107" i="1" l="1"/>
  <c r="I106" i="1"/>
  <c r="I107" i="1" l="1"/>
  <c r="H108" i="1"/>
  <c r="I108" i="1" l="1"/>
  <c r="H109" i="1"/>
  <c r="I109" i="1" l="1"/>
  <c r="H110" i="1"/>
  <c r="I110" i="1" l="1"/>
  <c r="H111" i="1"/>
  <c r="I111" i="1" l="1"/>
  <c r="H112" i="1"/>
  <c r="I112" i="1" l="1"/>
  <c r="H113" i="1"/>
  <c r="H114" i="1" l="1"/>
  <c r="I113" i="1"/>
  <c r="H115" i="1" l="1"/>
  <c r="I114" i="1"/>
  <c r="I115" i="1" l="1"/>
  <c r="H116" i="1"/>
  <c r="I116" i="1" l="1"/>
  <c r="H117" i="1"/>
  <c r="I117" i="1" l="1"/>
  <c r="H118" i="1"/>
  <c r="I118" i="1" l="1"/>
  <c r="H119" i="1"/>
  <c r="I119" i="1" l="1"/>
  <c r="H120" i="1"/>
  <c r="I120" i="1" l="1"/>
  <c r="H121" i="1"/>
  <c r="H122" i="1" l="1"/>
  <c r="I121" i="1"/>
  <c r="I122" i="1" l="1"/>
  <c r="H123" i="1"/>
  <c r="I123" i="1" l="1"/>
  <c r="H124" i="1"/>
  <c r="I124" i="1" l="1"/>
  <c r="H125" i="1"/>
  <c r="I125" i="1" l="1"/>
  <c r="H126" i="1"/>
  <c r="I126" i="1" l="1"/>
  <c r="H127" i="1"/>
  <c r="I127" i="1" l="1"/>
  <c r="H128" i="1"/>
  <c r="I128" i="1" l="1"/>
  <c r="H129" i="1"/>
  <c r="I129" i="1" l="1"/>
  <c r="H130" i="1"/>
  <c r="I130" i="1" s="1"/>
</calcChain>
</file>

<file path=xl/comments1.xml><?xml version="1.0" encoding="utf-8"?>
<comments xmlns="http://schemas.openxmlformats.org/spreadsheetml/2006/main">
  <authors>
    <author>Sergio</author>
  </authors>
  <commentList>
    <comment ref="J5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De 1885 a 1889 se estimaron las proporciones de población urbana y rural con una regresión simple.</t>
        </r>
      </text>
    </comment>
  </commentList>
</comments>
</file>

<file path=xl/sharedStrings.xml><?xml version="1.0" encoding="utf-8"?>
<sst xmlns="http://schemas.openxmlformats.org/spreadsheetml/2006/main" count="355" uniqueCount="14">
  <si>
    <t>Año</t>
  </si>
  <si>
    <t>Población personas</t>
  </si>
  <si>
    <t>Población urbana</t>
  </si>
  <si>
    <t>Población urbana % del total</t>
  </si>
  <si>
    <t>Población rural</t>
  </si>
  <si>
    <t>Población rural % del total</t>
  </si>
  <si>
    <t>Tasa media inter-periodos población urbana</t>
  </si>
  <si>
    <t>-</t>
  </si>
  <si>
    <t>Población en millones Fuente: INEGI</t>
  </si>
  <si>
    <t>Población en millones Fuente: Maddison</t>
  </si>
  <si>
    <t>Población t/c Fuente: Maddison</t>
  </si>
  <si>
    <t>Población en millones con interpolación</t>
  </si>
  <si>
    <t>t/c población con interpolación</t>
  </si>
  <si>
    <r>
      <rPr>
        <b/>
        <sz val="12"/>
        <color theme="1"/>
        <rFont val="Times New Roman"/>
        <family val="1"/>
      </rPr>
      <t>Fuente:</t>
    </r>
    <r>
      <rPr>
        <sz val="12"/>
        <color theme="1"/>
        <rFont val="Times New Roman"/>
        <family val="1"/>
      </rPr>
      <t xml:space="preserve"> Estimación propia a partir de los datos de INEGI Para 1921 a 2010. Véase NAFINSA (varios años). Interpolación simple para datos anuales. Maddison Data Project (2023)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</si>
</sst>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64" formatCode="_-* #,##0.00_-;\-* #,##0.00_-;_-* &quot;-&quot;??_-;_-@_-"/>
    <numFmt numFmtId="165" formatCode="_-* #,##0_-;\-* #,##0_-;_-* &quot;-&quot;??_-;_-@_-"/>
    <numFmt numFmtId="166" formatCode="0.0000"/>
    <numFmt numFmtId="167" formatCode="0.0"/>
    <numFmt numFmtId="168" formatCode="_(* #,##0.000_);_(* \(#,##0.000\);_(* &quot;-&quot;??_);_(@_)"/>
    <numFmt numFmtId="170" formatCode="_(* #,##0.0_);_(* \(#,##0.0\);_(* &quot;-&quot;??_);_(@_)"/>
    <numFmt numFmtId="171" formatCode="_(* #,##0.000000_);_(* \(#,##0.000000\);_(* &quot;-&quot;??_);_(@_)"/>
    <numFmt numFmtId="172" formatCode="_-* #,##0.000000_-;\-* #,##0.000000_-;_-* &quot;-&quot;??_-;_-@_-"/>
    <numFmt numFmtId="194" formatCode="_(* #,##0_);_(* \(#,##0\);_(* &quot;-&quot;??????_);_(@_)"/>
    <numFmt numFmtId="196" formatCode="_(* #,##0_);_(* \(#,##0\);_(* &quot;-&quot;??_);_(@_)"/>
  </numFmts>
  <fonts count="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5" fillId="0" borderId="0"/>
  </cellStyleXfs>
  <cellXfs count="59">
    <xf numFmtId="0" fontId="0" fillId="0" borderId="0" xfId="0"/>
    <xf numFmtId="0" fontId="2" fillId="0" borderId="0" xfId="0" applyFont="1" applyFill="1" applyBorder="1" applyAlignment="1">
      <alignment horizontal="center"/>
    </xf>
    <xf numFmtId="165" fontId="3" fillId="0" borderId="0" xfId="1" applyNumberFormat="1" applyFont="1" applyFill="1" applyBorder="1" applyAlignment="1">
      <alignment horizontal="center" vertical="center"/>
    </xf>
    <xf numFmtId="167" fontId="3" fillId="0" borderId="0" xfId="0" applyNumberFormat="1" applyFont="1" applyFill="1" applyBorder="1" applyAlignment="1">
      <alignment horizontal="center"/>
    </xf>
    <xf numFmtId="165" fontId="3" fillId="0" borderId="0" xfId="1" applyNumberFormat="1" applyFont="1" applyFill="1" applyBorder="1" applyAlignment="1">
      <alignment horizontal="center"/>
    </xf>
    <xf numFmtId="166" fontId="3" fillId="0" borderId="0" xfId="0" applyNumberFormat="1" applyFont="1" applyFill="1" applyBorder="1" applyAlignment="1">
      <alignment horizontal="center"/>
    </xf>
    <xf numFmtId="0" fontId="2" fillId="0" borderId="0" xfId="0" applyFont="1"/>
    <xf numFmtId="0" fontId="0" fillId="0" borderId="0" xfId="0" applyFill="1"/>
    <xf numFmtId="168" fontId="3" fillId="0" borderId="0" xfId="0" applyNumberFormat="1" applyFont="1" applyFill="1" applyBorder="1" applyAlignment="1">
      <alignment horizontal="center"/>
    </xf>
    <xf numFmtId="170" fontId="3" fillId="0" borderId="0" xfId="0" applyNumberFormat="1" applyFont="1" applyFill="1" applyBorder="1" applyAlignment="1">
      <alignment horizontal="center"/>
    </xf>
    <xf numFmtId="172" fontId="3" fillId="0" borderId="0" xfId="0" applyNumberFormat="1" applyFont="1" applyFill="1" applyBorder="1" applyAlignment="1">
      <alignment horizontal="center"/>
    </xf>
    <xf numFmtId="171" fontId="8" fillId="0" borderId="0" xfId="0" applyNumberFormat="1" applyFont="1" applyFill="1" applyBorder="1" applyAlignment="1">
      <alignment horizontal="center"/>
    </xf>
    <xf numFmtId="171" fontId="4" fillId="3" borderId="0" xfId="0" applyNumberFormat="1" applyFont="1" applyFill="1" applyBorder="1" applyAlignment="1">
      <alignment horizontal="center"/>
    </xf>
    <xf numFmtId="171" fontId="8" fillId="3" borderId="0" xfId="0" applyNumberFormat="1" applyFont="1" applyFill="1" applyBorder="1" applyAlignment="1">
      <alignment horizontal="center"/>
    </xf>
    <xf numFmtId="171" fontId="4" fillId="3" borderId="0" xfId="1" applyNumberFormat="1" applyFont="1" applyFill="1" applyBorder="1" applyAlignment="1">
      <alignment horizontal="center" vertical="center" wrapText="1"/>
    </xf>
    <xf numFmtId="172" fontId="4" fillId="3" borderId="0" xfId="1" applyNumberFormat="1" applyFont="1" applyFill="1" applyBorder="1" applyAlignment="1">
      <alignment horizontal="center" vertical="center" wrapText="1"/>
    </xf>
    <xf numFmtId="172" fontId="3" fillId="3" borderId="0" xfId="0" applyNumberFormat="1" applyFont="1" applyFill="1" applyBorder="1" applyAlignment="1">
      <alignment horizontal="center"/>
    </xf>
    <xf numFmtId="170" fontId="4" fillId="0" borderId="0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left" wrapText="1"/>
    </xf>
    <xf numFmtId="0" fontId="3" fillId="2" borderId="0" xfId="0" applyFont="1" applyFill="1" applyBorder="1" applyAlignment="1">
      <alignment horizontal="left" wrapText="1"/>
    </xf>
    <xf numFmtId="0" fontId="3" fillId="2" borderId="5" xfId="0" applyFont="1" applyFill="1" applyBorder="1" applyAlignment="1">
      <alignment horizontal="left" wrapText="1"/>
    </xf>
    <xf numFmtId="0" fontId="3" fillId="2" borderId="6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0" fontId="3" fillId="0" borderId="0" xfId="1" applyNumberFormat="1" applyFont="1" applyFill="1" applyBorder="1" applyAlignment="1">
      <alignment horizontal="center" vertical="center" wrapText="1"/>
    </xf>
    <xf numFmtId="171" fontId="3" fillId="0" borderId="0" xfId="0" applyNumberFormat="1" applyFont="1" applyFill="1" applyBorder="1" applyAlignment="1">
      <alignment horizontal="center"/>
    </xf>
    <xf numFmtId="171" fontId="3" fillId="3" borderId="0" xfId="0" applyNumberFormat="1" applyFont="1" applyFill="1" applyBorder="1" applyAlignment="1">
      <alignment horizontal="center"/>
    </xf>
    <xf numFmtId="172" fontId="8" fillId="3" borderId="0" xfId="1" applyNumberFormat="1" applyFont="1" applyFill="1" applyBorder="1" applyAlignment="1">
      <alignment horizontal="center" vertical="center" wrapText="1"/>
    </xf>
    <xf numFmtId="172" fontId="4" fillId="3" borderId="0" xfId="0" applyNumberFormat="1" applyFont="1" applyFill="1" applyBorder="1" applyAlignment="1">
      <alignment horizontal="center"/>
    </xf>
    <xf numFmtId="194" fontId="3" fillId="0" borderId="0" xfId="0" applyNumberFormat="1" applyFont="1" applyFill="1" applyBorder="1" applyAlignment="1">
      <alignment horizontal="center" vertical="center" wrapText="1"/>
    </xf>
    <xf numFmtId="170" fontId="3" fillId="0" borderId="0" xfId="0" applyNumberFormat="1" applyFont="1" applyFill="1" applyBorder="1" applyAlignment="1">
      <alignment horizontal="right"/>
    </xf>
    <xf numFmtId="194" fontId="3" fillId="0" borderId="0" xfId="0" applyNumberFormat="1" applyFont="1" applyFill="1" applyBorder="1" applyAlignment="1">
      <alignment horizontal="right" vertical="center" wrapText="1"/>
    </xf>
    <xf numFmtId="196" fontId="3" fillId="0" borderId="0" xfId="0" applyNumberFormat="1" applyFont="1" applyFill="1" applyBorder="1" applyAlignment="1">
      <alignment horizontal="right"/>
    </xf>
    <xf numFmtId="167" fontId="3" fillId="0" borderId="0" xfId="0" applyNumberFormat="1" applyFont="1" applyFill="1" applyBorder="1" applyAlignment="1">
      <alignment horizontal="right"/>
    </xf>
    <xf numFmtId="165" fontId="3" fillId="0" borderId="0" xfId="1" applyNumberFormat="1" applyFont="1" applyFill="1" applyBorder="1" applyAlignment="1">
      <alignment horizontal="right"/>
    </xf>
    <xf numFmtId="196" fontId="3" fillId="0" borderId="0" xfId="0" applyNumberFormat="1" applyFont="1" applyFill="1" applyBorder="1" applyAlignment="1"/>
    <xf numFmtId="194" fontId="3" fillId="0" borderId="0" xfId="0" applyNumberFormat="1" applyFont="1" applyFill="1" applyBorder="1" applyAlignment="1">
      <alignment vertical="center" wrapText="1"/>
    </xf>
    <xf numFmtId="165" fontId="3" fillId="0" borderId="0" xfId="1" applyNumberFormat="1" applyFont="1" applyFill="1" applyBorder="1" applyAlignment="1"/>
    <xf numFmtId="170" fontId="4" fillId="0" borderId="0" xfId="0" applyNumberFormat="1" applyFont="1" applyFill="1" applyBorder="1" applyAlignment="1">
      <alignment horizontal="right"/>
    </xf>
    <xf numFmtId="167" fontId="4" fillId="0" borderId="0" xfId="0" applyNumberFormat="1" applyFont="1" applyFill="1" applyBorder="1" applyAlignment="1">
      <alignment horizontal="right"/>
    </xf>
    <xf numFmtId="0" fontId="0" fillId="0" borderId="0" xfId="0" applyFill="1" applyBorder="1"/>
    <xf numFmtId="0" fontId="3" fillId="0" borderId="0" xfId="0" applyFont="1" applyFill="1" applyBorder="1" applyAlignment="1">
      <alignment wrapText="1"/>
    </xf>
    <xf numFmtId="0" fontId="2" fillId="0" borderId="6" xfId="0" applyFont="1" applyFill="1" applyBorder="1" applyAlignment="1">
      <alignment horizontal="center"/>
    </xf>
    <xf numFmtId="171" fontId="3" fillId="0" borderId="6" xfId="0" applyNumberFormat="1" applyFont="1" applyFill="1" applyBorder="1" applyAlignment="1">
      <alignment horizontal="center"/>
    </xf>
    <xf numFmtId="170" fontId="3" fillId="0" borderId="6" xfId="0" applyNumberFormat="1" applyFont="1" applyFill="1" applyBorder="1" applyAlignment="1">
      <alignment horizontal="center"/>
    </xf>
    <xf numFmtId="171" fontId="4" fillId="3" borderId="6" xfId="1" applyNumberFormat="1" applyFont="1" applyFill="1" applyBorder="1" applyAlignment="1">
      <alignment horizontal="center" vertical="center" wrapText="1"/>
    </xf>
    <xf numFmtId="172" fontId="3" fillId="3" borderId="6" xfId="0" applyNumberFormat="1" applyFont="1" applyFill="1" applyBorder="1" applyAlignment="1">
      <alignment horizontal="center"/>
    </xf>
    <xf numFmtId="170" fontId="3" fillId="0" borderId="6" xfId="0" applyNumberFormat="1" applyFont="1" applyFill="1" applyBorder="1" applyAlignment="1">
      <alignment horizontal="right"/>
    </xf>
    <xf numFmtId="194" fontId="3" fillId="0" borderId="6" xfId="0" applyNumberFormat="1" applyFont="1" applyFill="1" applyBorder="1" applyAlignment="1">
      <alignment horizontal="right" vertical="center" wrapText="1"/>
    </xf>
    <xf numFmtId="165" fontId="3" fillId="0" borderId="6" xfId="1" applyNumberFormat="1" applyFont="1" applyFill="1" applyBorder="1" applyAlignment="1">
      <alignment horizontal="right"/>
    </xf>
    <xf numFmtId="167" fontId="3" fillId="0" borderId="6" xfId="0" applyNumberFormat="1" applyFont="1" applyFill="1" applyBorder="1" applyAlignment="1">
      <alignment horizontal="right"/>
    </xf>
    <xf numFmtId="166" fontId="3" fillId="0" borderId="6" xfId="0" applyNumberFormat="1" applyFont="1" applyFill="1" applyBorder="1" applyAlignment="1">
      <alignment horizontal="center"/>
    </xf>
    <xf numFmtId="165" fontId="3" fillId="0" borderId="6" xfId="1" applyNumberFormat="1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135"/>
  <sheetViews>
    <sheetView tabSelected="1" workbookViewId="0">
      <selection activeCell="A132" sqref="A132:D134"/>
    </sheetView>
  </sheetViews>
  <sheetFormatPr baseColWidth="10" defaultRowHeight="15.75" x14ac:dyDescent="0.25"/>
  <cols>
    <col min="2" max="4" width="15.375" customWidth="1"/>
    <col min="5" max="6" width="13.875" customWidth="1"/>
    <col min="7" max="7" width="17.5" bestFit="1" customWidth="1"/>
    <col min="8" max="8" width="13" bestFit="1" customWidth="1"/>
    <col min="9" max="9" width="15.625" bestFit="1" customWidth="1"/>
    <col min="12" max="12" width="14.875" customWidth="1"/>
    <col min="13" max="13" width="14" bestFit="1" customWidth="1"/>
    <col min="14" max="14" width="13" bestFit="1" customWidth="1"/>
  </cols>
  <sheetData>
    <row r="1" spans="1:15" x14ac:dyDescent="0.25">
      <c r="A1" s="6"/>
      <c r="B1" s="6"/>
      <c r="C1" s="6"/>
      <c r="D1" s="6"/>
      <c r="E1" s="6"/>
      <c r="F1" s="6"/>
    </row>
    <row r="2" spans="1:15" ht="15.75" customHeight="1" x14ac:dyDescent="0.25">
      <c r="A2" s="27" t="s">
        <v>0</v>
      </c>
      <c r="B2" s="18" t="s">
        <v>9</v>
      </c>
      <c r="C2" s="18" t="s">
        <v>10</v>
      </c>
      <c r="D2" s="18" t="s">
        <v>8</v>
      </c>
      <c r="E2" s="18" t="s">
        <v>11</v>
      </c>
      <c r="F2" s="18" t="s">
        <v>12</v>
      </c>
      <c r="G2" s="18" t="s">
        <v>1</v>
      </c>
      <c r="H2" s="18" t="s">
        <v>2</v>
      </c>
      <c r="I2" s="18" t="s">
        <v>4</v>
      </c>
      <c r="J2" s="18" t="s">
        <v>3</v>
      </c>
      <c r="K2" s="18" t="s">
        <v>5</v>
      </c>
      <c r="L2" s="18" t="s">
        <v>6</v>
      </c>
      <c r="M2" s="18" t="s">
        <v>2</v>
      </c>
      <c r="N2" s="18" t="s">
        <v>4</v>
      </c>
    </row>
    <row r="3" spans="1:15" x14ac:dyDescent="0.25">
      <c r="A3" s="28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5" ht="16.5" thickBot="1" x14ac:dyDescent="0.3">
      <c r="A4" s="29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</row>
    <row r="5" spans="1:15" ht="16.5" thickTop="1" x14ac:dyDescent="0.25">
      <c r="A5" s="1">
        <v>1885</v>
      </c>
      <c r="B5" s="31">
        <v>11.044</v>
      </c>
      <c r="C5" s="17">
        <v>1.2</v>
      </c>
      <c r="D5" s="12">
        <v>10.879398</v>
      </c>
      <c r="E5" s="13">
        <v>10.879398</v>
      </c>
      <c r="F5" s="30">
        <v>1.2</v>
      </c>
      <c r="G5" s="35">
        <f>E5*1000000</f>
        <v>10879398</v>
      </c>
      <c r="H5" s="41">
        <f>G5*(J5/100)</f>
        <v>2707415.5710223531</v>
      </c>
      <c r="I5" s="41">
        <f>G5*(K5/100)</f>
        <v>8171982.4289776469</v>
      </c>
      <c r="J5" s="44">
        <v>24.885711240845801</v>
      </c>
      <c r="K5" s="45">
        <v>75.114288759154206</v>
      </c>
      <c r="L5" s="2" t="s">
        <v>7</v>
      </c>
      <c r="M5" s="2" t="s">
        <v>7</v>
      </c>
      <c r="N5" s="2" t="s">
        <v>7</v>
      </c>
      <c r="O5" s="7"/>
    </row>
    <row r="6" spans="1:15" x14ac:dyDescent="0.25">
      <c r="A6" s="1">
        <v>1886</v>
      </c>
      <c r="B6" s="31">
        <v>11.178000000000001</v>
      </c>
      <c r="C6" s="9">
        <f>((B6/B5)-1)*100</f>
        <v>1.2133285041651565</v>
      </c>
      <c r="D6" s="8"/>
      <c r="E6" s="11">
        <v>11.023675570771973</v>
      </c>
      <c r="F6" s="9">
        <f>((E6/E5)-1)*100</f>
        <v>1.3261539909834363</v>
      </c>
      <c r="G6" s="35">
        <f t="shared" ref="G6:G69" si="0">E6*1000000</f>
        <v>11023675.570771974</v>
      </c>
      <c r="H6" s="41">
        <f t="shared" ref="H6:H19" si="1">G6*(J6/100)</f>
        <v>2762740.2831385429</v>
      </c>
      <c r="I6" s="41">
        <f t="shared" ref="I6:I19" si="2">G6*(K6/100)</f>
        <v>8260935.2876334321</v>
      </c>
      <c r="J6" s="44">
        <v>25.0618794557383</v>
      </c>
      <c r="K6" s="45">
        <v>74.938120544261707</v>
      </c>
      <c r="L6" s="2" t="s">
        <v>7</v>
      </c>
      <c r="M6" s="2" t="s">
        <v>7</v>
      </c>
      <c r="N6" s="2" t="s">
        <v>7</v>
      </c>
      <c r="O6" s="7"/>
    </row>
    <row r="7" spans="1:15" x14ac:dyDescent="0.25">
      <c r="A7" s="1">
        <v>1887</v>
      </c>
      <c r="B7" s="31">
        <v>11.313000000000001</v>
      </c>
      <c r="C7" s="9">
        <f t="shared" ref="C7:C70" si="3">((B7/B6)-1)*100</f>
        <v>1.2077294685990392</v>
      </c>
      <c r="D7" s="8"/>
      <c r="E7" s="11">
        <v>11.169191870530335</v>
      </c>
      <c r="F7" s="9">
        <f t="shared" ref="F7:F71" si="4">((E7/E6)-1)*100</f>
        <v>1.3200343100098433</v>
      </c>
      <c r="G7" s="35">
        <f t="shared" si="0"/>
        <v>11169191.870530335</v>
      </c>
      <c r="H7" s="41">
        <f t="shared" si="1"/>
        <v>2818885.9687086656</v>
      </c>
      <c r="I7" s="41">
        <f t="shared" si="2"/>
        <v>8350305.9018216701</v>
      </c>
      <c r="J7" s="44">
        <v>25.238047670630799</v>
      </c>
      <c r="K7" s="45">
        <v>74.761952329369208</v>
      </c>
      <c r="L7" s="2" t="s">
        <v>7</v>
      </c>
      <c r="M7" s="2" t="s">
        <v>7</v>
      </c>
      <c r="N7" s="2" t="s">
        <v>7</v>
      </c>
      <c r="O7" s="7"/>
    </row>
    <row r="8" spans="1:15" x14ac:dyDescent="0.25">
      <c r="A8" s="1">
        <v>1888</v>
      </c>
      <c r="B8" s="31">
        <v>11.45</v>
      </c>
      <c r="C8" s="9">
        <f t="shared" si="3"/>
        <v>1.2109961990630191</v>
      </c>
      <c r="D8" s="8"/>
      <c r="E8" s="11">
        <v>11.317027831203877</v>
      </c>
      <c r="F8" s="9">
        <f t="shared" si="4"/>
        <v>1.3236048085412788</v>
      </c>
      <c r="G8" s="35">
        <f t="shared" si="0"/>
        <v>11317027.831203876</v>
      </c>
      <c r="H8" s="41">
        <f t="shared" si="1"/>
        <v>2876133.8848469197</v>
      </c>
      <c r="I8" s="41">
        <f t="shared" si="2"/>
        <v>8440893.9463569578</v>
      </c>
      <c r="J8" s="44">
        <v>25.414215885523401</v>
      </c>
      <c r="K8" s="45">
        <v>74.58578411447661</v>
      </c>
      <c r="L8" s="2" t="s">
        <v>7</v>
      </c>
      <c r="M8" s="2" t="s">
        <v>7</v>
      </c>
      <c r="N8" s="2" t="s">
        <v>7</v>
      </c>
      <c r="O8" s="7"/>
    </row>
    <row r="9" spans="1:15" x14ac:dyDescent="0.25">
      <c r="A9" s="1">
        <v>1889</v>
      </c>
      <c r="B9" s="31">
        <v>11.589</v>
      </c>
      <c r="C9" s="9">
        <f t="shared" si="3"/>
        <v>1.2139737991266442</v>
      </c>
      <c r="D9" s="8"/>
      <c r="E9" s="11">
        <v>11.467188866435551</v>
      </c>
      <c r="F9" s="9">
        <f t="shared" si="4"/>
        <v>1.3268592908965315</v>
      </c>
      <c r="G9" s="35">
        <f t="shared" si="0"/>
        <v>11467188.86643555</v>
      </c>
      <c r="H9" s="41">
        <f t="shared" si="1"/>
        <v>2934497.6764409849</v>
      </c>
      <c r="I9" s="41">
        <f t="shared" si="2"/>
        <v>8532691.189994568</v>
      </c>
      <c r="J9" s="44">
        <v>25.5903841004159</v>
      </c>
      <c r="K9" s="45">
        <v>74.409615899584125</v>
      </c>
      <c r="L9" s="2" t="s">
        <v>7</v>
      </c>
      <c r="M9" s="2" t="s">
        <v>7</v>
      </c>
      <c r="N9" s="2" t="s">
        <v>7</v>
      </c>
      <c r="O9" s="7"/>
    </row>
    <row r="10" spans="1:15" x14ac:dyDescent="0.25">
      <c r="A10" s="1">
        <v>1890</v>
      </c>
      <c r="B10" s="31">
        <v>11.728999999999999</v>
      </c>
      <c r="C10" s="9">
        <f t="shared" si="3"/>
        <v>1.2080421088963567</v>
      </c>
      <c r="D10" s="8"/>
      <c r="E10" s="11">
        <v>11.618598878651897</v>
      </c>
      <c r="F10" s="9">
        <f t="shared" si="4"/>
        <v>1.3203760222308958</v>
      </c>
      <c r="G10" s="35">
        <f t="shared" si="0"/>
        <v>11618598.878651896</v>
      </c>
      <c r="H10" s="41">
        <f t="shared" si="1"/>
        <v>2993712.358373676</v>
      </c>
      <c r="I10" s="41">
        <f t="shared" si="2"/>
        <v>8624886.520278221</v>
      </c>
      <c r="J10" s="44">
        <v>25.766552315308399</v>
      </c>
      <c r="K10" s="45">
        <v>74.233447684691598</v>
      </c>
      <c r="L10" s="2" t="s">
        <v>7</v>
      </c>
      <c r="M10" s="2">
        <f>H10</f>
        <v>2993712.358373676</v>
      </c>
      <c r="N10" s="4">
        <f>G10-M10</f>
        <v>8624886.520278221</v>
      </c>
      <c r="O10" s="7"/>
    </row>
    <row r="11" spans="1:15" x14ac:dyDescent="0.25">
      <c r="A11" s="1">
        <v>1891</v>
      </c>
      <c r="B11" s="31">
        <v>11.904</v>
      </c>
      <c r="C11" s="9">
        <f t="shared" si="3"/>
        <v>1.4920283059084438</v>
      </c>
      <c r="D11" s="9"/>
      <c r="E11" s="11">
        <v>11.808071462198972</v>
      </c>
      <c r="F11" s="9">
        <f t="shared" si="4"/>
        <v>1.6307696437925401</v>
      </c>
      <c r="G11" s="35">
        <f t="shared" si="0"/>
        <v>11808071.462198973</v>
      </c>
      <c r="H11" s="41">
        <f t="shared" si="1"/>
        <v>3063334.9794446984</v>
      </c>
      <c r="I11" s="41">
        <f t="shared" si="2"/>
        <v>8744736.4827542752</v>
      </c>
      <c r="J11" s="44">
        <v>25.942720530201001</v>
      </c>
      <c r="K11" s="45">
        <v>74.057279469799013</v>
      </c>
      <c r="L11" s="2" t="s">
        <v>7</v>
      </c>
      <c r="M11" s="2" t="s">
        <v>7</v>
      </c>
      <c r="N11" s="2" t="s">
        <v>7</v>
      </c>
      <c r="O11" s="7"/>
    </row>
    <row r="12" spans="1:15" x14ac:dyDescent="0.25">
      <c r="A12" s="1">
        <v>1892</v>
      </c>
      <c r="B12" s="31">
        <v>12.083</v>
      </c>
      <c r="C12" s="9">
        <f t="shared" si="3"/>
        <v>1.5036962365591489</v>
      </c>
      <c r="D12" s="9"/>
      <c r="E12" s="11">
        <v>12.002139780197034</v>
      </c>
      <c r="F12" s="9">
        <f t="shared" si="4"/>
        <v>1.6435225567471345</v>
      </c>
      <c r="G12" s="35">
        <f t="shared" si="0"/>
        <v>12002139.780197034</v>
      </c>
      <c r="H12" s="41">
        <f t="shared" si="1"/>
        <v>3134825.5362202725</v>
      </c>
      <c r="I12" s="41">
        <f t="shared" si="2"/>
        <v>8867314.2439767588</v>
      </c>
      <c r="J12" s="44">
        <v>26.1188887450935</v>
      </c>
      <c r="K12" s="45">
        <v>73.881111254906486</v>
      </c>
      <c r="L12" s="2" t="s">
        <v>7</v>
      </c>
      <c r="M12" s="2" t="s">
        <v>7</v>
      </c>
      <c r="N12" s="2" t="s">
        <v>7</v>
      </c>
      <c r="O12" s="7"/>
    </row>
    <row r="13" spans="1:15" x14ac:dyDescent="0.25">
      <c r="A13" s="1">
        <v>1893</v>
      </c>
      <c r="B13" s="31">
        <v>12.263</v>
      </c>
      <c r="C13" s="9">
        <f t="shared" si="3"/>
        <v>1.4896962674832315</v>
      </c>
      <c r="D13" s="12">
        <v>11.994348</v>
      </c>
      <c r="E13" s="13">
        <v>12.197561110881287</v>
      </c>
      <c r="F13" s="9">
        <f t="shared" si="4"/>
        <v>1.6282207528251602</v>
      </c>
      <c r="G13" s="35">
        <f t="shared" si="0"/>
        <v>12197561.110881288</v>
      </c>
      <c r="H13" s="41">
        <f t="shared" si="1"/>
        <v>3207355.6418353352</v>
      </c>
      <c r="I13" s="41">
        <f t="shared" si="2"/>
        <v>8990205.4690459538</v>
      </c>
      <c r="J13" s="44">
        <v>26.295056959985999</v>
      </c>
      <c r="K13" s="45">
        <v>73.704943040014015</v>
      </c>
      <c r="L13" s="2" t="s">
        <v>7</v>
      </c>
      <c r="M13" s="2" t="s">
        <v>7</v>
      </c>
      <c r="N13" s="2" t="s">
        <v>7</v>
      </c>
      <c r="O13" s="7"/>
    </row>
    <row r="14" spans="1:15" x14ac:dyDescent="0.25">
      <c r="A14" s="1">
        <v>1894</v>
      </c>
      <c r="B14" s="31">
        <v>12.446999999999999</v>
      </c>
      <c r="C14" s="9">
        <f t="shared" si="3"/>
        <v>1.500448503628804</v>
      </c>
      <c r="D14" s="9"/>
      <c r="E14" s="11">
        <v>12.397597798083144</v>
      </c>
      <c r="F14" s="9">
        <f t="shared" si="4"/>
        <v>1.6399728222997512</v>
      </c>
      <c r="G14" s="35">
        <f t="shared" si="0"/>
        <v>12397597.798083143</v>
      </c>
      <c r="H14" s="41">
        <f t="shared" si="1"/>
        <v>3281796.0294063673</v>
      </c>
      <c r="I14" s="41">
        <f t="shared" si="2"/>
        <v>9115801.7686767764</v>
      </c>
      <c r="J14" s="44">
        <v>26.471225174878501</v>
      </c>
      <c r="K14" s="45">
        <v>73.528774825121516</v>
      </c>
      <c r="L14" s="2" t="s">
        <v>7</v>
      </c>
      <c r="M14" s="2" t="s">
        <v>7</v>
      </c>
      <c r="N14" s="2" t="s">
        <v>7</v>
      </c>
      <c r="O14" s="7"/>
    </row>
    <row r="15" spans="1:15" x14ac:dyDescent="0.25">
      <c r="A15" s="1">
        <v>1895</v>
      </c>
      <c r="B15" s="31">
        <v>12.663</v>
      </c>
      <c r="C15" s="9">
        <f t="shared" si="3"/>
        <v>1.7353579175705125</v>
      </c>
      <c r="D15" s="14">
        <v>12.632428000000001</v>
      </c>
      <c r="E15" s="13">
        <v>12.632746269907571</v>
      </c>
      <c r="F15" s="9">
        <f t="shared" si="4"/>
        <v>1.8967260888297588</v>
      </c>
      <c r="G15" s="35">
        <f t="shared" si="0"/>
        <v>12632746.269907571</v>
      </c>
      <c r="H15" s="41">
        <f t="shared" si="1"/>
        <v>3366297.5944739054</v>
      </c>
      <c r="I15" s="41">
        <f t="shared" si="2"/>
        <v>9266448.6754336637</v>
      </c>
      <c r="J15" s="44">
        <v>26.6473933897711</v>
      </c>
      <c r="K15" s="45">
        <v>73.352606610228889</v>
      </c>
      <c r="L15" s="2" t="s">
        <v>7</v>
      </c>
      <c r="M15" s="2" t="s">
        <v>7</v>
      </c>
      <c r="N15" s="2" t="s">
        <v>7</v>
      </c>
      <c r="O15" s="7"/>
    </row>
    <row r="16" spans="1:15" x14ac:dyDescent="0.25">
      <c r="A16" s="1">
        <v>1896</v>
      </c>
      <c r="B16" s="31">
        <v>12.821999999999999</v>
      </c>
      <c r="C16" s="9">
        <f t="shared" si="3"/>
        <v>1.255626628760953</v>
      </c>
      <c r="D16" s="9"/>
      <c r="E16" s="11">
        <v>12.796740257182703</v>
      </c>
      <c r="F16" s="9">
        <f t="shared" si="4"/>
        <v>1.2981657651573553</v>
      </c>
      <c r="G16" s="35">
        <f t="shared" si="0"/>
        <v>12796740.257182704</v>
      </c>
      <c r="H16" s="41">
        <f t="shared" si="1"/>
        <v>3432541.5062741898</v>
      </c>
      <c r="I16" s="41">
        <f t="shared" si="2"/>
        <v>9364198.7509085126</v>
      </c>
      <c r="J16" s="44">
        <v>26.823561604663599</v>
      </c>
      <c r="K16" s="45">
        <v>73.17643839533639</v>
      </c>
      <c r="L16" s="2" t="s">
        <v>7</v>
      </c>
      <c r="M16" s="2" t="s">
        <v>7</v>
      </c>
      <c r="N16" s="2" t="s">
        <v>7</v>
      </c>
      <c r="O16" s="7"/>
    </row>
    <row r="17" spans="1:15" x14ac:dyDescent="0.25">
      <c r="A17" s="1">
        <v>1897</v>
      </c>
      <c r="B17" s="31">
        <v>13.013999999999999</v>
      </c>
      <c r="C17" s="9">
        <f t="shared" si="3"/>
        <v>1.4974262985493647</v>
      </c>
      <c r="D17" s="9"/>
      <c r="E17" s="11">
        <v>12.994853928207883</v>
      </c>
      <c r="F17" s="9">
        <f t="shared" si="4"/>
        <v>1.5481573200954779</v>
      </c>
      <c r="G17" s="35">
        <f t="shared" si="0"/>
        <v>12994853.928207884</v>
      </c>
      <c r="H17" s="41">
        <f t="shared" si="1"/>
        <v>3508575.4510621014</v>
      </c>
      <c r="I17" s="41">
        <f t="shared" si="2"/>
        <v>9486278.4771457836</v>
      </c>
      <c r="J17" s="44">
        <v>26.999729819556102</v>
      </c>
      <c r="K17" s="45">
        <v>73.000270180443906</v>
      </c>
      <c r="L17" s="2" t="s">
        <v>7</v>
      </c>
      <c r="M17" s="2" t="s">
        <v>7</v>
      </c>
      <c r="N17" s="2" t="s">
        <v>7</v>
      </c>
      <c r="O17" s="7"/>
    </row>
    <row r="18" spans="1:15" x14ac:dyDescent="0.25">
      <c r="A18" s="1">
        <v>1898</v>
      </c>
      <c r="B18" s="31">
        <v>13.209</v>
      </c>
      <c r="C18" s="9">
        <f t="shared" si="3"/>
        <v>1.4983863531581321</v>
      </c>
      <c r="D18" s="9"/>
      <c r="E18" s="11">
        <v>13.196163694869442</v>
      </c>
      <c r="F18" s="9">
        <f t="shared" si="4"/>
        <v>1.5491499002122433</v>
      </c>
      <c r="G18" s="35">
        <f t="shared" si="0"/>
        <v>13196163.694869442</v>
      </c>
      <c r="H18" s="41">
        <f t="shared" si="1"/>
        <v>3586175.9901766572</v>
      </c>
      <c r="I18" s="41">
        <f t="shared" si="2"/>
        <v>9609987.7046927828</v>
      </c>
      <c r="J18" s="44">
        <v>27.1758980344487</v>
      </c>
      <c r="K18" s="45">
        <v>72.824101965551293</v>
      </c>
      <c r="L18" s="2" t="s">
        <v>7</v>
      </c>
      <c r="M18" s="2" t="s">
        <v>7</v>
      </c>
      <c r="N18" s="2" t="s">
        <v>7</v>
      </c>
      <c r="O18" s="7"/>
    </row>
    <row r="19" spans="1:15" x14ac:dyDescent="0.25">
      <c r="A19" s="1">
        <v>1899</v>
      </c>
      <c r="B19" s="31">
        <v>13.406000000000001</v>
      </c>
      <c r="C19" s="9">
        <f t="shared" si="3"/>
        <v>1.4914073737603228</v>
      </c>
      <c r="D19" s="9"/>
      <c r="E19" s="11">
        <v>13.399639893088784</v>
      </c>
      <c r="F19" s="9">
        <f t="shared" si="4"/>
        <v>1.5419344812951374</v>
      </c>
      <c r="G19" s="35">
        <f t="shared" si="0"/>
        <v>13399639.893088784</v>
      </c>
      <c r="H19" s="41">
        <f t="shared" si="1"/>
        <v>3665078.3807307966</v>
      </c>
      <c r="I19" s="41">
        <f t="shared" si="2"/>
        <v>9734561.5123579893</v>
      </c>
      <c r="J19" s="44">
        <v>27.352066249341199</v>
      </c>
      <c r="K19" s="45">
        <v>72.647933750658808</v>
      </c>
      <c r="L19" s="2" t="s">
        <v>7</v>
      </c>
      <c r="M19" s="2" t="s">
        <v>7</v>
      </c>
      <c r="N19" s="2" t="s">
        <v>7</v>
      </c>
      <c r="O19" s="7"/>
    </row>
    <row r="20" spans="1:15" x14ac:dyDescent="0.25">
      <c r="A20" s="1">
        <v>1900</v>
      </c>
      <c r="B20" s="31">
        <v>13.606999999999999</v>
      </c>
      <c r="C20" s="9">
        <f t="shared" si="3"/>
        <v>1.4993286588094845</v>
      </c>
      <c r="D20" s="15">
        <v>13.607272</v>
      </c>
      <c r="E20" s="13">
        <v>13.607350944412433</v>
      </c>
      <c r="F20" s="9">
        <f t="shared" si="4"/>
        <v>1.5501241300580171</v>
      </c>
      <c r="G20" s="35">
        <f t="shared" si="0"/>
        <v>13607350.944412433</v>
      </c>
      <c r="H20" s="41">
        <v>3849489</v>
      </c>
      <c r="I20" s="42">
        <f>G20-H20</f>
        <v>9757861.9444124326</v>
      </c>
      <c r="J20" s="36">
        <v>28.289775252549877</v>
      </c>
      <c r="K20" s="36">
        <v>71.710224747450127</v>
      </c>
      <c r="L20" s="5">
        <f>(M20/M10)^(1/10)</f>
        <v>1.0254613617564017</v>
      </c>
      <c r="M20" s="2">
        <f>H20</f>
        <v>3849489</v>
      </c>
      <c r="N20" s="4">
        <f>G20-M20</f>
        <v>9757861.9444124326</v>
      </c>
      <c r="O20" s="7"/>
    </row>
    <row r="21" spans="1:15" x14ac:dyDescent="0.25">
      <c r="A21" s="1">
        <v>1901</v>
      </c>
      <c r="B21" s="31">
        <v>13.755000000000001</v>
      </c>
      <c r="C21" s="9">
        <f t="shared" si="3"/>
        <v>1.0876754611597095</v>
      </c>
      <c r="D21" s="9"/>
      <c r="E21" s="31">
        <v>13.797853857634207</v>
      </c>
      <c r="F21" s="9">
        <f t="shared" si="4"/>
        <v>1.4000000000000012</v>
      </c>
      <c r="G21" s="35">
        <f t="shared" si="0"/>
        <v>13797853.857634207</v>
      </c>
      <c r="H21" s="41">
        <v>3899657.3</v>
      </c>
      <c r="I21" s="43">
        <f t="shared" ref="I21:I29" si="5">G21-H21</f>
        <v>9898196.5576342084</v>
      </c>
      <c r="J21" s="36">
        <v>28.262781590793267</v>
      </c>
      <c r="K21" s="39">
        <v>71.737218409206733</v>
      </c>
      <c r="L21" s="2" t="s">
        <v>7</v>
      </c>
      <c r="M21" s="2" t="s">
        <v>7</v>
      </c>
      <c r="N21" s="2" t="s">
        <v>7</v>
      </c>
      <c r="O21" s="7"/>
    </row>
    <row r="22" spans="1:15" x14ac:dyDescent="0.25">
      <c r="A22" s="1">
        <v>1902</v>
      </c>
      <c r="B22" s="31">
        <v>13.904</v>
      </c>
      <c r="C22" s="9">
        <f t="shared" si="3"/>
        <v>1.0832424572882582</v>
      </c>
      <c r="D22" s="9"/>
      <c r="E22" s="31">
        <v>13.971706816240397</v>
      </c>
      <c r="F22" s="9">
        <f t="shared" si="4"/>
        <v>1.2599999999999945</v>
      </c>
      <c r="G22" s="35">
        <f t="shared" si="0"/>
        <v>13971706.816240396</v>
      </c>
      <c r="H22" s="41">
        <v>3949825.5999999996</v>
      </c>
      <c r="I22" s="43">
        <f t="shared" si="5"/>
        <v>10021881.216240397</v>
      </c>
      <c r="J22" s="36">
        <v>28.270172370127405</v>
      </c>
      <c r="K22" s="39">
        <v>71.729827629872602</v>
      </c>
      <c r="L22" s="2" t="s">
        <v>7</v>
      </c>
      <c r="M22" s="2" t="s">
        <v>7</v>
      </c>
      <c r="N22" s="2" t="s">
        <v>7</v>
      </c>
      <c r="O22" s="7"/>
    </row>
    <row r="23" spans="1:15" x14ac:dyDescent="0.25">
      <c r="A23" s="1">
        <v>1903</v>
      </c>
      <c r="B23" s="31">
        <v>14.055</v>
      </c>
      <c r="C23" s="9">
        <f t="shared" si="3"/>
        <v>1.0860184119677818</v>
      </c>
      <c r="D23" s="15">
        <v>14.074149</v>
      </c>
      <c r="E23" s="32">
        <v>14.125395591219041</v>
      </c>
      <c r="F23" s="9">
        <f t="shared" si="4"/>
        <v>1.0999999999999899</v>
      </c>
      <c r="G23" s="35">
        <f t="shared" si="0"/>
        <v>14125395.591219041</v>
      </c>
      <c r="H23" s="41">
        <v>3999993.8999999994</v>
      </c>
      <c r="I23" s="43">
        <f t="shared" si="5"/>
        <v>10125401.691219043</v>
      </c>
      <c r="J23" s="36">
        <v>28.317747805141607</v>
      </c>
      <c r="K23" s="39">
        <v>71.682252194858393</v>
      </c>
      <c r="L23" s="2" t="s">
        <v>7</v>
      </c>
      <c r="M23" s="2" t="s">
        <v>7</v>
      </c>
      <c r="N23" s="2" t="s">
        <v>7</v>
      </c>
      <c r="O23" s="7"/>
    </row>
    <row r="24" spans="1:15" x14ac:dyDescent="0.25">
      <c r="A24" s="1">
        <v>1904</v>
      </c>
      <c r="B24" s="31">
        <v>14.208</v>
      </c>
      <c r="C24" s="9">
        <f t="shared" si="3"/>
        <v>1.088580576307363</v>
      </c>
      <c r="D24" s="9"/>
      <c r="E24" s="31">
        <v>14.280774942722449</v>
      </c>
      <c r="F24" s="9">
        <f t="shared" si="4"/>
        <v>1.0999999999999899</v>
      </c>
      <c r="G24" s="35">
        <f t="shared" si="0"/>
        <v>14280774.942722449</v>
      </c>
      <c r="H24" s="41">
        <v>4050162.1999999993</v>
      </c>
      <c r="I24" s="43">
        <f t="shared" si="5"/>
        <v>10230612.74272245</v>
      </c>
      <c r="J24" s="36">
        <v>28.360941309168808</v>
      </c>
      <c r="K24" s="39">
        <v>71.639058690831192</v>
      </c>
      <c r="L24" s="2" t="s">
        <v>7</v>
      </c>
      <c r="M24" s="2" t="s">
        <v>7</v>
      </c>
      <c r="N24" s="2" t="s">
        <v>7</v>
      </c>
      <c r="O24" s="7"/>
    </row>
    <row r="25" spans="1:15" x14ac:dyDescent="0.25">
      <c r="A25" s="1">
        <v>1905</v>
      </c>
      <c r="B25" s="31">
        <v>14.363</v>
      </c>
      <c r="C25" s="9">
        <f t="shared" si="3"/>
        <v>1.0909346846846857</v>
      </c>
      <c r="D25" s="15">
        <v>14.331187999999999</v>
      </c>
      <c r="E25" s="32">
        <v>14.423582692149672</v>
      </c>
      <c r="F25" s="9">
        <f t="shared" si="4"/>
        <v>1.0000000000000009</v>
      </c>
      <c r="G25" s="35">
        <f t="shared" si="0"/>
        <v>14423582.692149673</v>
      </c>
      <c r="H25" s="41">
        <v>4100330.4999999991</v>
      </c>
      <c r="I25" s="43">
        <f t="shared" si="5"/>
        <v>10323252.192149673</v>
      </c>
      <c r="J25" s="36">
        <v>28.427961259803276</v>
      </c>
      <c r="K25" s="39">
        <v>71.572038740196717</v>
      </c>
      <c r="L25" s="2" t="s">
        <v>7</v>
      </c>
      <c r="M25" s="2" t="s">
        <v>7</v>
      </c>
      <c r="N25" s="2" t="s">
        <v>7</v>
      </c>
      <c r="O25" s="7"/>
    </row>
    <row r="26" spans="1:15" x14ac:dyDescent="0.25">
      <c r="A26" s="1">
        <v>1906</v>
      </c>
      <c r="B26" s="31">
        <v>14.519</v>
      </c>
      <c r="C26" s="9">
        <f t="shared" si="3"/>
        <v>1.0861240687878526</v>
      </c>
      <c r="D26" s="9"/>
      <c r="E26" s="31">
        <v>14.567818519071169</v>
      </c>
      <c r="F26" s="9">
        <f t="shared" si="4"/>
        <v>1.0000000000000009</v>
      </c>
      <c r="G26" s="35">
        <f t="shared" si="0"/>
        <v>14567818.519071169</v>
      </c>
      <c r="H26" s="41">
        <v>4150498.7999999989</v>
      </c>
      <c r="I26" s="43">
        <f t="shared" si="5"/>
        <v>10417319.71907117</v>
      </c>
      <c r="J26" s="36">
        <v>28.490873870830118</v>
      </c>
      <c r="K26" s="39">
        <v>71.509126129169886</v>
      </c>
      <c r="L26" s="2" t="s">
        <v>7</v>
      </c>
      <c r="M26" s="2" t="s">
        <v>7</v>
      </c>
      <c r="N26" s="2" t="s">
        <v>7</v>
      </c>
      <c r="O26" s="7"/>
    </row>
    <row r="27" spans="1:15" x14ac:dyDescent="0.25">
      <c r="A27" s="1">
        <v>1907</v>
      </c>
      <c r="B27" s="31">
        <v>14.676</v>
      </c>
      <c r="C27" s="9">
        <f t="shared" si="3"/>
        <v>1.0813416901990447</v>
      </c>
      <c r="D27" s="9"/>
      <c r="E27" s="31">
        <v>14.706212795002346</v>
      </c>
      <c r="F27" s="9">
        <f t="shared" si="4"/>
        <v>0.95000000000000639</v>
      </c>
      <c r="G27" s="35">
        <f t="shared" si="0"/>
        <v>14706212.795002345</v>
      </c>
      <c r="H27" s="41">
        <v>4200667.0999999987</v>
      </c>
      <c r="I27" s="43">
        <f t="shared" si="5"/>
        <v>10505545.695002347</v>
      </c>
      <c r="J27" s="36">
        <v>28.563894447573368</v>
      </c>
      <c r="K27" s="39">
        <v>71.436105552426639</v>
      </c>
      <c r="L27" s="2" t="s">
        <v>7</v>
      </c>
      <c r="M27" s="2" t="s">
        <v>7</v>
      </c>
      <c r="N27" s="2" t="s">
        <v>7</v>
      </c>
      <c r="O27" s="7"/>
    </row>
    <row r="28" spans="1:15" x14ac:dyDescent="0.25">
      <c r="A28" s="1">
        <v>1908</v>
      </c>
      <c r="B28" s="31">
        <v>14.836</v>
      </c>
      <c r="C28" s="9">
        <f t="shared" si="3"/>
        <v>1.0902153175252227</v>
      </c>
      <c r="D28" s="9"/>
      <c r="E28" s="31">
        <v>14.845921816554869</v>
      </c>
      <c r="F28" s="9">
        <f t="shared" si="4"/>
        <v>0.95000000000000639</v>
      </c>
      <c r="G28" s="35">
        <f t="shared" si="0"/>
        <v>14845921.816554869</v>
      </c>
      <c r="H28" s="41">
        <v>4250835.3999999985</v>
      </c>
      <c r="I28" s="43">
        <f t="shared" si="5"/>
        <v>10595086.41655487</v>
      </c>
      <c r="J28" s="36">
        <v>28.6330175554329</v>
      </c>
      <c r="K28" s="39">
        <v>71.3669824445671</v>
      </c>
      <c r="L28" s="2" t="s">
        <v>7</v>
      </c>
      <c r="M28" s="2" t="s">
        <v>7</v>
      </c>
      <c r="N28" s="2" t="s">
        <v>7</v>
      </c>
      <c r="O28" s="7"/>
    </row>
    <row r="29" spans="1:15" x14ac:dyDescent="0.25">
      <c r="A29" s="1">
        <v>1909</v>
      </c>
      <c r="B29" s="31">
        <v>14.997</v>
      </c>
      <c r="C29" s="9">
        <f t="shared" si="3"/>
        <v>1.085198166621737</v>
      </c>
      <c r="D29" s="9"/>
      <c r="E29" s="31">
        <v>14.994381034720417</v>
      </c>
      <c r="F29" s="9">
        <f t="shared" si="4"/>
        <v>1.0000000000000009</v>
      </c>
      <c r="G29" s="35">
        <f t="shared" si="0"/>
        <v>14994381.034720417</v>
      </c>
      <c r="H29" s="41">
        <v>4301003.6999999983</v>
      </c>
      <c r="I29" s="43">
        <f t="shared" si="5"/>
        <v>10693377.334720418</v>
      </c>
      <c r="J29" s="36">
        <v>28.684102998588322</v>
      </c>
      <c r="K29" s="39">
        <v>71.31589700141167</v>
      </c>
      <c r="L29" s="2" t="s">
        <v>7</v>
      </c>
      <c r="M29" s="2" t="s">
        <v>7</v>
      </c>
      <c r="N29" s="2" t="s">
        <v>7</v>
      </c>
      <c r="O29" s="7"/>
    </row>
    <row r="30" spans="1:15" x14ac:dyDescent="0.25">
      <c r="A30" s="1">
        <v>1910</v>
      </c>
      <c r="B30" s="31">
        <v>15</v>
      </c>
      <c r="C30" s="9">
        <f t="shared" si="3"/>
        <v>2.000400080015563E-2</v>
      </c>
      <c r="D30" s="15">
        <v>15.160368999999999</v>
      </c>
      <c r="E30" s="32">
        <v>15.160368999999999</v>
      </c>
      <c r="F30" s="36">
        <f t="shared" si="4"/>
        <v>1.1070011152526149</v>
      </c>
      <c r="G30" s="37">
        <f t="shared" si="0"/>
        <v>15160369</v>
      </c>
      <c r="H30" s="41">
        <f t="shared" ref="H30" si="6">H29+50168.3</f>
        <v>4351171.9999999981</v>
      </c>
      <c r="I30" s="42">
        <v>10809197</v>
      </c>
      <c r="J30" s="36">
        <v>28.700963677071435</v>
      </c>
      <c r="K30" s="39">
        <v>71.299036322928558</v>
      </c>
      <c r="L30" s="5">
        <f>(M30/M20)^(1/10)</f>
        <v>1.0123258266995943</v>
      </c>
      <c r="M30" s="2">
        <f>H30</f>
        <v>4351171.9999999981</v>
      </c>
      <c r="N30" s="4">
        <f>G30-M30</f>
        <v>10809197.000000002</v>
      </c>
      <c r="O30" s="7"/>
    </row>
    <row r="31" spans="1:15" x14ac:dyDescent="0.25">
      <c r="A31" s="1">
        <v>1911</v>
      </c>
      <c r="B31" s="31">
        <v>14.99</v>
      </c>
      <c r="C31" s="9">
        <f t="shared" si="3"/>
        <v>-6.6666666666670427E-2</v>
      </c>
      <c r="D31" s="9"/>
      <c r="E31" s="31">
        <v>15.296812320999997</v>
      </c>
      <c r="F31" s="36">
        <f t="shared" si="4"/>
        <v>0.8999999999999897</v>
      </c>
      <c r="G31" s="37">
        <f t="shared" si="0"/>
        <v>15296812.320999997</v>
      </c>
      <c r="H31" s="41">
        <v>4361565.7</v>
      </c>
      <c r="I31" s="43">
        <f t="shared" ref="I31:I40" si="7">G31-H31</f>
        <v>10935246.620999996</v>
      </c>
      <c r="J31" s="36">
        <v>28.512905881784867</v>
      </c>
      <c r="K31" s="39">
        <v>71.48709411821514</v>
      </c>
      <c r="L31" s="2" t="s">
        <v>7</v>
      </c>
      <c r="M31" s="2" t="s">
        <v>7</v>
      </c>
      <c r="N31" s="2" t="s">
        <v>7</v>
      </c>
      <c r="O31" s="7"/>
    </row>
    <row r="32" spans="1:15" x14ac:dyDescent="0.25">
      <c r="A32" s="1">
        <v>1912</v>
      </c>
      <c r="B32" s="31">
        <v>14.98</v>
      </c>
      <c r="C32" s="9">
        <f t="shared" si="3"/>
        <v>-6.6711140760500331E-2</v>
      </c>
      <c r="D32" s="9"/>
      <c r="E32" s="31">
        <v>15.369186819567995</v>
      </c>
      <c r="F32" s="36">
        <f t="shared" si="4"/>
        <v>0.47313451357862135</v>
      </c>
      <c r="G32" s="37">
        <f t="shared" si="0"/>
        <v>15369186.819567995</v>
      </c>
      <c r="H32" s="41">
        <v>4371959.4000000004</v>
      </c>
      <c r="I32" s="43">
        <f t="shared" si="7"/>
        <v>10997227.419567995</v>
      </c>
      <c r="J32" s="36">
        <v>28.446263626866951</v>
      </c>
      <c r="K32" s="39">
        <v>71.553736373133049</v>
      </c>
      <c r="L32" s="2" t="s">
        <v>7</v>
      </c>
      <c r="M32" s="2" t="s">
        <v>7</v>
      </c>
      <c r="N32" s="2" t="s">
        <v>7</v>
      </c>
      <c r="O32" s="7"/>
    </row>
    <row r="33" spans="1:15" x14ac:dyDescent="0.25">
      <c r="A33" s="1">
        <v>1913</v>
      </c>
      <c r="B33" s="31">
        <v>14.97</v>
      </c>
      <c r="C33" s="9">
        <f t="shared" si="3"/>
        <v>-6.6755674232310547E-2</v>
      </c>
      <c r="D33" s="9"/>
      <c r="E33" s="31">
        <v>15.230663566846266</v>
      </c>
      <c r="F33" s="36">
        <f t="shared" si="4"/>
        <v>-0.90130502249710087</v>
      </c>
      <c r="G33" s="37">
        <f t="shared" si="0"/>
        <v>15230663.566846266</v>
      </c>
      <c r="H33" s="38">
        <v>4382353.1000000006</v>
      </c>
      <c r="I33" s="40">
        <f t="shared" si="7"/>
        <v>10848310.466846265</v>
      </c>
      <c r="J33" s="36">
        <v>28.77322501916068</v>
      </c>
      <c r="K33" s="39">
        <v>71.226774980839309</v>
      </c>
      <c r="L33" s="2" t="s">
        <v>7</v>
      </c>
      <c r="M33" s="2" t="s">
        <v>7</v>
      </c>
      <c r="N33" s="2" t="s">
        <v>7</v>
      </c>
      <c r="O33" s="7"/>
    </row>
    <row r="34" spans="1:15" x14ac:dyDescent="0.25">
      <c r="A34" s="1">
        <v>1914</v>
      </c>
      <c r="B34" s="31">
        <v>14.96</v>
      </c>
      <c r="C34" s="9">
        <f t="shared" si="3"/>
        <v>-6.6800267201072572E-2</v>
      </c>
      <c r="D34" s="9"/>
      <c r="E34" s="31">
        <v>14.876758788657948</v>
      </c>
      <c r="F34" s="36">
        <f t="shared" si="4"/>
        <v>-2.3236333508061202</v>
      </c>
      <c r="G34" s="37">
        <f t="shared" si="0"/>
        <v>14876758.788657948</v>
      </c>
      <c r="H34" s="38">
        <v>4392746.8000000007</v>
      </c>
      <c r="I34" s="40">
        <f t="shared" si="7"/>
        <v>10484011.988657948</v>
      </c>
      <c r="J34" s="36">
        <v>29.527579645567918</v>
      </c>
      <c r="K34" s="39">
        <v>70.472420354432089</v>
      </c>
      <c r="L34" s="2" t="s">
        <v>7</v>
      </c>
      <c r="M34" s="2" t="s">
        <v>7</v>
      </c>
      <c r="N34" s="2" t="s">
        <v>7</v>
      </c>
      <c r="O34" s="7"/>
    </row>
    <row r="35" spans="1:15" x14ac:dyDescent="0.25">
      <c r="A35" s="1">
        <v>1915</v>
      </c>
      <c r="B35" s="31">
        <v>14.95</v>
      </c>
      <c r="C35" s="9">
        <f t="shared" si="3"/>
        <v>-6.6844919786102075E-2</v>
      </c>
      <c r="D35" s="9"/>
      <c r="E35" s="31">
        <v>14.522608829855246</v>
      </c>
      <c r="F35" s="36">
        <f t="shared" si="4"/>
        <v>-2.380558586946413</v>
      </c>
      <c r="G35" s="37">
        <f t="shared" si="0"/>
        <v>14522608.829855246</v>
      </c>
      <c r="H35" s="38">
        <v>4403140.5000000009</v>
      </c>
      <c r="I35" s="40">
        <f t="shared" si="7"/>
        <v>10119468.329855245</v>
      </c>
      <c r="J35" s="36">
        <v>30.319211593361416</v>
      </c>
      <c r="K35" s="39">
        <v>69.68078840663857</v>
      </c>
      <c r="L35" s="2" t="s">
        <v>7</v>
      </c>
      <c r="M35" s="2" t="s">
        <v>7</v>
      </c>
      <c r="N35" s="2" t="s">
        <v>7</v>
      </c>
      <c r="O35" s="7"/>
    </row>
    <row r="36" spans="1:15" x14ac:dyDescent="0.25">
      <c r="A36" s="1">
        <v>1916</v>
      </c>
      <c r="B36" s="31">
        <v>14.94</v>
      </c>
      <c r="C36" s="9">
        <f t="shared" si="3"/>
        <v>-6.6889632107025587E-2</v>
      </c>
      <c r="D36" s="9"/>
      <c r="E36" s="31">
        <v>14.377382741556692</v>
      </c>
      <c r="F36" s="36">
        <f t="shared" si="4"/>
        <v>-1.000000000000012</v>
      </c>
      <c r="G36" s="37">
        <f t="shared" si="0"/>
        <v>14377382.741556693</v>
      </c>
      <c r="H36" s="38">
        <v>4413534.2000000011</v>
      </c>
      <c r="I36" s="40">
        <f t="shared" si="7"/>
        <v>9963848.5415566918</v>
      </c>
      <c r="J36" s="36">
        <v>30.697758273089775</v>
      </c>
      <c r="K36" s="39">
        <v>69.302241726910225</v>
      </c>
      <c r="L36" s="2" t="s">
        <v>7</v>
      </c>
      <c r="M36" s="2" t="s">
        <v>7</v>
      </c>
      <c r="N36" s="2" t="s">
        <v>7</v>
      </c>
      <c r="O36" s="7"/>
    </row>
    <row r="37" spans="1:15" x14ac:dyDescent="0.25">
      <c r="A37" s="1">
        <v>1917</v>
      </c>
      <c r="B37" s="31">
        <v>14.93</v>
      </c>
      <c r="C37" s="9">
        <f t="shared" si="3"/>
        <v>-6.6934404283802706E-2</v>
      </c>
      <c r="D37" s="9"/>
      <c r="E37" s="31">
        <v>14.335531365579463</v>
      </c>
      <c r="F37" s="36">
        <f t="shared" si="4"/>
        <v>-0.29109175661200526</v>
      </c>
      <c r="G37" s="37">
        <f t="shared" si="0"/>
        <v>14335531.365579464</v>
      </c>
      <c r="H37" s="38">
        <v>4423927.9000000013</v>
      </c>
      <c r="I37" s="40">
        <f t="shared" si="7"/>
        <v>9911603.4655794613</v>
      </c>
      <c r="J37" s="36">
        <v>30.859880859541335</v>
      </c>
      <c r="K37" s="39">
        <v>69.140119140458651</v>
      </c>
      <c r="L37" s="2" t="s">
        <v>7</v>
      </c>
      <c r="M37" s="2" t="s">
        <v>7</v>
      </c>
      <c r="N37" s="2" t="s">
        <v>7</v>
      </c>
      <c r="O37" s="7"/>
    </row>
    <row r="38" spans="1:15" x14ac:dyDescent="0.25">
      <c r="A38" s="1">
        <v>1918</v>
      </c>
      <c r="B38" s="31">
        <v>14.92</v>
      </c>
      <c r="C38" s="9">
        <f t="shared" si="3"/>
        <v>-6.6979236436703893E-2</v>
      </c>
      <c r="D38" s="9"/>
      <c r="E38" s="31">
        <v>13.847376315468376</v>
      </c>
      <c r="F38" s="36">
        <f t="shared" si="4"/>
        <v>-3.4052107149873723</v>
      </c>
      <c r="G38" s="37">
        <f t="shared" si="0"/>
        <v>13847376.315468375</v>
      </c>
      <c r="H38" s="38">
        <v>4434321.6000000015</v>
      </c>
      <c r="I38" s="40">
        <f t="shared" si="7"/>
        <v>9413054.7154683731</v>
      </c>
      <c r="J38" s="36">
        <v>32.022828722048885</v>
      </c>
      <c r="K38" s="39">
        <v>67.977171277951115</v>
      </c>
      <c r="L38" s="2" t="s">
        <v>7</v>
      </c>
      <c r="M38" s="2" t="s">
        <v>7</v>
      </c>
      <c r="N38" s="2" t="s">
        <v>7</v>
      </c>
      <c r="O38" s="7"/>
    </row>
    <row r="39" spans="1:15" x14ac:dyDescent="0.25">
      <c r="A39" s="1">
        <v>1919</v>
      </c>
      <c r="B39" s="31">
        <v>14.91</v>
      </c>
      <c r="C39" s="9">
        <f t="shared" si="3"/>
        <v>-6.7024128686321571E-2</v>
      </c>
      <c r="D39" s="9"/>
      <c r="E39" s="31">
        <v>13.944307949676652</v>
      </c>
      <c r="F39" s="36">
        <f t="shared" si="4"/>
        <v>0.69999999999998952</v>
      </c>
      <c r="G39" s="37">
        <f t="shared" si="0"/>
        <v>13944307.949676652</v>
      </c>
      <c r="H39" s="38">
        <v>4444715.3000000017</v>
      </c>
      <c r="I39" s="40">
        <f t="shared" si="7"/>
        <v>9499592.6496766508</v>
      </c>
      <c r="J39" s="36">
        <v>31.874764355753261</v>
      </c>
      <c r="K39" s="39">
        <v>68.125235644246757</v>
      </c>
      <c r="L39" s="2" t="s">
        <v>7</v>
      </c>
      <c r="M39" s="2" t="s">
        <v>7</v>
      </c>
      <c r="N39" s="2" t="s">
        <v>7</v>
      </c>
      <c r="O39" s="7"/>
    </row>
    <row r="40" spans="1:15" x14ac:dyDescent="0.25">
      <c r="A40" s="1">
        <v>1920</v>
      </c>
      <c r="B40" s="31">
        <v>14.9</v>
      </c>
      <c r="C40" s="9">
        <f t="shared" si="3"/>
        <v>-6.7069081153581234E-2</v>
      </c>
      <c r="D40" s="9"/>
      <c r="E40" s="31">
        <v>14.111639645072772</v>
      </c>
      <c r="F40" s="36">
        <f t="shared" si="4"/>
        <v>1.2000000000000011</v>
      </c>
      <c r="G40" s="37">
        <f t="shared" si="0"/>
        <v>14111639.645072773</v>
      </c>
      <c r="H40" s="38">
        <v>4455109.0000000019</v>
      </c>
      <c r="I40" s="40">
        <f t="shared" si="7"/>
        <v>9656530.6450727712</v>
      </c>
      <c r="J40" s="36">
        <v>31.570456106109184</v>
      </c>
      <c r="K40" s="39">
        <v>68.429543893890809</v>
      </c>
      <c r="L40" s="2" t="s">
        <v>7</v>
      </c>
      <c r="M40" s="2" t="s">
        <v>7</v>
      </c>
      <c r="N40" s="2" t="s">
        <v>7</v>
      </c>
    </row>
    <row r="41" spans="1:15" x14ac:dyDescent="0.25">
      <c r="A41" s="1">
        <v>1921</v>
      </c>
      <c r="B41" s="31">
        <v>14.895</v>
      </c>
      <c r="C41" s="9">
        <f t="shared" si="3"/>
        <v>-3.3557046979870719E-2</v>
      </c>
      <c r="D41" s="15">
        <v>14.33478</v>
      </c>
      <c r="E41" s="32">
        <v>14.33478</v>
      </c>
      <c r="F41" s="36">
        <f t="shared" si="4"/>
        <v>1.5812503758565022</v>
      </c>
      <c r="G41" s="37">
        <f t="shared" si="0"/>
        <v>14334780</v>
      </c>
      <c r="H41" s="38">
        <v>4465502.700000002</v>
      </c>
      <c r="I41" s="40">
        <f t="shared" ref="I41:I72" si="8">G41-H41</f>
        <v>9869277.299999997</v>
      </c>
      <c r="J41" s="39">
        <v>31.15152586924949</v>
      </c>
      <c r="K41" s="39">
        <v>68.848474130750503</v>
      </c>
      <c r="L41" s="5">
        <f>(M41/M30)^(1/11)</f>
        <v>1.0023606776400413</v>
      </c>
      <c r="M41" s="4">
        <v>4465504</v>
      </c>
      <c r="N41" s="4">
        <f>G41-M41</f>
        <v>9869276</v>
      </c>
    </row>
    <row r="42" spans="1:15" x14ac:dyDescent="0.25">
      <c r="A42" s="1">
        <v>1922</v>
      </c>
      <c r="B42" s="31">
        <v>15.129</v>
      </c>
      <c r="C42" s="9">
        <f t="shared" si="3"/>
        <v>1.5709969788519684</v>
      </c>
      <c r="D42" s="9"/>
      <c r="E42" s="31">
        <v>14.565757502000238</v>
      </c>
      <c r="F42" s="36">
        <f t="shared" si="4"/>
        <v>1.6113083144648099</v>
      </c>
      <c r="G42" s="37">
        <f t="shared" si="0"/>
        <v>14565757.502000239</v>
      </c>
      <c r="H42" s="40">
        <f t="shared" ref="H42:H50" si="9">H41*L$50</f>
        <v>4573832.086399748</v>
      </c>
      <c r="I42" s="40">
        <f t="shared" si="8"/>
        <v>9991925.4156004898</v>
      </c>
      <c r="J42" s="39">
        <v>31.401264821082236</v>
      </c>
      <c r="K42" s="39">
        <v>68.598735178917764</v>
      </c>
      <c r="L42" s="2" t="s">
        <v>7</v>
      </c>
      <c r="M42" s="2" t="s">
        <v>7</v>
      </c>
      <c r="N42" s="2" t="s">
        <v>7</v>
      </c>
    </row>
    <row r="43" spans="1:15" x14ac:dyDescent="0.25">
      <c r="A43" s="1">
        <v>1923</v>
      </c>
      <c r="B43" s="31">
        <v>15.367000000000001</v>
      </c>
      <c r="C43" s="9">
        <f t="shared" si="3"/>
        <v>1.5731376825963483</v>
      </c>
      <c r="D43" s="9"/>
      <c r="E43" s="31">
        <v>14.800456763694751</v>
      </c>
      <c r="F43" s="36">
        <f t="shared" si="4"/>
        <v>1.6113083144648099</v>
      </c>
      <c r="G43" s="37">
        <f t="shared" si="0"/>
        <v>14800456.76369475</v>
      </c>
      <c r="H43" s="40">
        <f t="shared" si="9"/>
        <v>4684789.4537338121</v>
      </c>
      <c r="I43" s="40">
        <f t="shared" si="8"/>
        <v>10115667.309960939</v>
      </c>
      <c r="J43" s="39">
        <v>31.653005907395471</v>
      </c>
      <c r="K43" s="39">
        <v>68.346994092604533</v>
      </c>
      <c r="L43" s="2" t="s">
        <v>7</v>
      </c>
      <c r="M43" s="2" t="s">
        <v>7</v>
      </c>
      <c r="N43" s="2" t="s">
        <v>7</v>
      </c>
    </row>
    <row r="44" spans="1:15" x14ac:dyDescent="0.25">
      <c r="A44" s="1">
        <v>1924</v>
      </c>
      <c r="B44" s="31">
        <v>15.609</v>
      </c>
      <c r="C44" s="9">
        <f t="shared" si="3"/>
        <v>1.5748031496062964</v>
      </c>
      <c r="D44" s="9"/>
      <c r="E44" s="31">
        <v>15.038937754106934</v>
      </c>
      <c r="F44" s="36">
        <f t="shared" si="4"/>
        <v>1.6113083144648099</v>
      </c>
      <c r="G44" s="37">
        <f t="shared" si="0"/>
        <v>15038937.754106933</v>
      </c>
      <c r="H44" s="40">
        <f t="shared" si="9"/>
        <v>4798438.5546368267</v>
      </c>
      <c r="I44" s="40">
        <f t="shared" si="8"/>
        <v>10240499.199470107</v>
      </c>
      <c r="J44" s="39">
        <v>31.906765179119361</v>
      </c>
      <c r="K44" s="39">
        <v>68.093234820880639</v>
      </c>
      <c r="L44" s="2" t="s">
        <v>7</v>
      </c>
      <c r="M44" s="2" t="s">
        <v>7</v>
      </c>
      <c r="N44" s="2" t="s">
        <v>7</v>
      </c>
    </row>
    <row r="45" spans="1:15" x14ac:dyDescent="0.25">
      <c r="A45" s="1">
        <v>1925</v>
      </c>
      <c r="B45" s="31">
        <v>15.853999999999999</v>
      </c>
      <c r="C45" s="9">
        <f t="shared" si="3"/>
        <v>1.5696072778525139</v>
      </c>
      <c r="D45" s="9"/>
      <c r="E45" s="31">
        <v>15.281261408546046</v>
      </c>
      <c r="F45" s="36">
        <f t="shared" si="4"/>
        <v>1.6113083144648099</v>
      </c>
      <c r="G45" s="37">
        <f t="shared" si="0"/>
        <v>15281261.408546045</v>
      </c>
      <c r="H45" s="40">
        <f t="shared" si="9"/>
        <v>4914844.6883293875</v>
      </c>
      <c r="I45" s="40">
        <f t="shared" si="8"/>
        <v>10366416.720216658</v>
      </c>
      <c r="J45" s="39">
        <v>32.162558815862937</v>
      </c>
      <c r="K45" s="39">
        <v>67.837441184137063</v>
      </c>
      <c r="L45" s="2" t="s">
        <v>7</v>
      </c>
      <c r="M45" s="2" t="s">
        <v>7</v>
      </c>
      <c r="N45" s="2" t="s">
        <v>7</v>
      </c>
    </row>
    <row r="46" spans="1:15" x14ac:dyDescent="0.25">
      <c r="A46" s="1">
        <v>1926</v>
      </c>
      <c r="B46" s="31">
        <v>16.103000000000002</v>
      </c>
      <c r="C46" s="9">
        <f t="shared" si="3"/>
        <v>1.570581556704953</v>
      </c>
      <c r="D46" s="9"/>
      <c r="E46" s="31">
        <v>15.52748964417705</v>
      </c>
      <c r="F46" s="36">
        <f t="shared" si="4"/>
        <v>1.6113083144648099</v>
      </c>
      <c r="G46" s="37">
        <f t="shared" si="0"/>
        <v>15527489.644177051</v>
      </c>
      <c r="H46" s="40">
        <f t="shared" si="9"/>
        <v>5034074.7381369425</v>
      </c>
      <c r="I46" s="40">
        <f t="shared" si="8"/>
        <v>10493414.90604011</v>
      </c>
      <c r="J46" s="39">
        <v>32.420403126945672</v>
      </c>
      <c r="K46" s="39">
        <v>67.579596873054328</v>
      </c>
      <c r="L46" s="2" t="s">
        <v>7</v>
      </c>
      <c r="M46" s="2" t="s">
        <v>7</v>
      </c>
      <c r="N46" s="2" t="s">
        <v>7</v>
      </c>
    </row>
    <row r="47" spans="1:15" x14ac:dyDescent="0.25">
      <c r="A47" s="1">
        <v>1927</v>
      </c>
      <c r="B47" s="31">
        <v>16.356000000000002</v>
      </c>
      <c r="C47" s="9">
        <f t="shared" si="3"/>
        <v>1.5711358132025177</v>
      </c>
      <c r="D47" s="9"/>
      <c r="E47" s="31">
        <v>15.777685375841338</v>
      </c>
      <c r="F47" s="36">
        <f t="shared" si="4"/>
        <v>1.6113083144648099</v>
      </c>
      <c r="G47" s="37">
        <f t="shared" si="0"/>
        <v>15777685.375841338</v>
      </c>
      <c r="H47" s="40">
        <f t="shared" si="9"/>
        <v>5156197.2099188622</v>
      </c>
      <c r="I47" s="40">
        <f t="shared" si="8"/>
        <v>10621488.165922476</v>
      </c>
      <c r="J47" s="39">
        <v>32.68031455243738</v>
      </c>
      <c r="K47" s="39">
        <v>67.31968544756262</v>
      </c>
      <c r="L47" s="2" t="s">
        <v>7</v>
      </c>
      <c r="M47" s="2" t="s">
        <v>7</v>
      </c>
      <c r="N47" s="2" t="s">
        <v>7</v>
      </c>
    </row>
    <row r="48" spans="1:15" x14ac:dyDescent="0.25">
      <c r="A48" s="1">
        <v>1928</v>
      </c>
      <c r="B48" s="31">
        <v>16.613</v>
      </c>
      <c r="C48" s="9">
        <f t="shared" si="3"/>
        <v>1.5712888236732558</v>
      </c>
      <c r="D48" s="9"/>
      <c r="E48" s="31">
        <v>16.031912532132367</v>
      </c>
      <c r="F48" s="36">
        <f t="shared" si="4"/>
        <v>1.6113083144648099</v>
      </c>
      <c r="G48" s="37">
        <f t="shared" si="0"/>
        <v>16031912.532132367</v>
      </c>
      <c r="H48" s="40">
        <f t="shared" si="9"/>
        <v>5281282.2714297632</v>
      </c>
      <c r="I48" s="40">
        <f t="shared" si="8"/>
        <v>10750630.260702603</v>
      </c>
      <c r="J48" s="39">
        <v>32.942309664206434</v>
      </c>
      <c r="K48" s="39">
        <v>67.057690335793566</v>
      </c>
      <c r="L48" s="2" t="s">
        <v>7</v>
      </c>
      <c r="M48" s="2" t="s">
        <v>7</v>
      </c>
      <c r="N48" s="2" t="s">
        <v>7</v>
      </c>
    </row>
    <row r="49" spans="1:14" x14ac:dyDescent="0.25">
      <c r="A49" s="1">
        <v>1929</v>
      </c>
      <c r="B49" s="31">
        <v>16.875</v>
      </c>
      <c r="C49" s="9">
        <f t="shared" si="3"/>
        <v>1.5770781917775256</v>
      </c>
      <c r="D49" s="9"/>
      <c r="E49" s="31">
        <v>16.290236071730341</v>
      </c>
      <c r="F49" s="36">
        <f t="shared" si="4"/>
        <v>1.6113083144648099</v>
      </c>
      <c r="G49" s="37">
        <f t="shared" si="0"/>
        <v>16290236.071730342</v>
      </c>
      <c r="H49" s="40">
        <f t="shared" si="9"/>
        <v>5409401.7926357053</v>
      </c>
      <c r="I49" s="40">
        <f t="shared" si="8"/>
        <v>10880834.279094636</v>
      </c>
      <c r="J49" s="39">
        <v>33.206405166976324</v>
      </c>
      <c r="K49" s="39">
        <v>66.793594833023676</v>
      </c>
      <c r="L49" s="2" t="s">
        <v>7</v>
      </c>
      <c r="M49" s="2" t="s">
        <v>7</v>
      </c>
      <c r="N49" s="2" t="s">
        <v>7</v>
      </c>
    </row>
    <row r="50" spans="1:14" x14ac:dyDescent="0.25">
      <c r="A50" s="1">
        <v>1930</v>
      </c>
      <c r="B50" s="31">
        <v>17.175000000000001</v>
      </c>
      <c r="C50" s="9">
        <f t="shared" si="3"/>
        <v>1.7777777777777892</v>
      </c>
      <c r="D50" s="14">
        <v>16.552721999999999</v>
      </c>
      <c r="E50" s="32">
        <v>16.552722000000077</v>
      </c>
      <c r="F50" s="36">
        <f t="shared" si="4"/>
        <v>1.6113083144648099</v>
      </c>
      <c r="G50" s="37">
        <f t="shared" si="0"/>
        <v>16552722.000000078</v>
      </c>
      <c r="H50" s="40">
        <f t="shared" si="9"/>
        <v>5540629.3870084314</v>
      </c>
      <c r="I50" s="40">
        <f t="shared" si="8"/>
        <v>11012092.612991646</v>
      </c>
      <c r="J50" s="39">
        <v>33.472617899390841</v>
      </c>
      <c r="K50" s="39">
        <v>66.527382100609159</v>
      </c>
      <c r="L50" s="5">
        <f>(M50/M41)^(1/9)</f>
        <v>1.024259169387524</v>
      </c>
      <c r="M50" s="4">
        <v>5540631</v>
      </c>
      <c r="N50" s="4">
        <f>G50-M50</f>
        <v>11012091.000000078</v>
      </c>
    </row>
    <row r="51" spans="1:14" x14ac:dyDescent="0.25">
      <c r="A51" s="1">
        <v>1931</v>
      </c>
      <c r="B51" s="31">
        <v>17.48</v>
      </c>
      <c r="C51" s="9">
        <f t="shared" si="3"/>
        <v>1.7758369723435141</v>
      </c>
      <c r="D51" s="9"/>
      <c r="E51" s="10">
        <v>16.839606114949184</v>
      </c>
      <c r="F51" s="36">
        <f t="shared" si="4"/>
        <v>1.7331537069800618</v>
      </c>
      <c r="G51" s="37">
        <f t="shared" si="0"/>
        <v>16839606.114949185</v>
      </c>
      <c r="H51" s="40">
        <f t="shared" ref="H51:H60" si="10">H50*L$60</f>
        <v>5663222.2123863092</v>
      </c>
      <c r="I51" s="40">
        <f t="shared" si="8"/>
        <v>11176383.902562875</v>
      </c>
      <c r="J51" s="39">
        <v>33.630372193556489</v>
      </c>
      <c r="K51" s="39">
        <v>66.369627806443503</v>
      </c>
      <c r="L51" s="2" t="s">
        <v>7</v>
      </c>
      <c r="M51" s="2" t="s">
        <v>7</v>
      </c>
      <c r="N51" s="2" t="s">
        <v>7</v>
      </c>
    </row>
    <row r="52" spans="1:14" x14ac:dyDescent="0.25">
      <c r="A52" s="1">
        <v>1932</v>
      </c>
      <c r="B52" s="31">
        <v>17.79</v>
      </c>
      <c r="C52" s="9">
        <f t="shared" si="3"/>
        <v>1.7734553775743622</v>
      </c>
      <c r="D52" s="9"/>
      <c r="E52" s="10">
        <v>17.131174657562614</v>
      </c>
      <c r="F52" s="36">
        <f t="shared" si="4"/>
        <v>1.7314451455880064</v>
      </c>
      <c r="G52" s="37">
        <f t="shared" si="0"/>
        <v>17131174.657562613</v>
      </c>
      <c r="H52" s="40">
        <f t="shared" si="10"/>
        <v>5788527.545637277</v>
      </c>
      <c r="I52" s="40">
        <f t="shared" si="8"/>
        <v>11342647.111925337</v>
      </c>
      <c r="J52" s="39">
        <v>33.78943745157553</v>
      </c>
      <c r="K52" s="39">
        <v>66.210562548424477</v>
      </c>
      <c r="L52" s="2" t="s">
        <v>7</v>
      </c>
      <c r="M52" s="2" t="s">
        <v>7</v>
      </c>
      <c r="N52" s="2" t="s">
        <v>7</v>
      </c>
    </row>
    <row r="53" spans="1:14" x14ac:dyDescent="0.25">
      <c r="A53" s="1">
        <v>1933</v>
      </c>
      <c r="B53" s="31">
        <v>18.114999999999998</v>
      </c>
      <c r="C53" s="9">
        <f t="shared" si="3"/>
        <v>1.8268690275435651</v>
      </c>
      <c r="D53" s="9"/>
      <c r="E53" s="10">
        <v>17.427791549553184</v>
      </c>
      <c r="F53" s="36">
        <f t="shared" si="4"/>
        <v>1.7314451455880064</v>
      </c>
      <c r="G53" s="37">
        <f t="shared" si="0"/>
        <v>17427791.549553186</v>
      </c>
      <c r="H53" s="40">
        <f t="shared" si="10"/>
        <v>5916605.4041313464</v>
      </c>
      <c r="I53" s="40">
        <f t="shared" si="8"/>
        <v>11511186.14542184</v>
      </c>
      <c r="J53" s="39">
        <v>33.949255057982583</v>
      </c>
      <c r="K53" s="39">
        <v>66.050744942017431</v>
      </c>
      <c r="L53" s="2" t="s">
        <v>7</v>
      </c>
      <c r="M53" s="2" t="s">
        <v>7</v>
      </c>
      <c r="N53" s="2" t="s">
        <v>7</v>
      </c>
    </row>
    <row r="54" spans="1:14" x14ac:dyDescent="0.25">
      <c r="A54" s="1">
        <v>1934</v>
      </c>
      <c r="B54" s="31">
        <v>18.445</v>
      </c>
      <c r="C54" s="9">
        <f t="shared" si="3"/>
        <v>1.8216947281258777</v>
      </c>
      <c r="D54" s="9"/>
      <c r="E54" s="10">
        <v>17.729544200321119</v>
      </c>
      <c r="F54" s="36">
        <f t="shared" si="4"/>
        <v>1.7314451455880064</v>
      </c>
      <c r="G54" s="37">
        <f t="shared" si="0"/>
        <v>17729544.200321119</v>
      </c>
      <c r="H54" s="40">
        <f t="shared" si="10"/>
        <v>6047517.1331921695</v>
      </c>
      <c r="I54" s="40">
        <f t="shared" si="8"/>
        <v>11682027.067128949</v>
      </c>
      <c r="J54" s="39">
        <v>34.109828571242325</v>
      </c>
      <c r="K54" s="39">
        <v>65.890171428757668</v>
      </c>
      <c r="L54" s="2" t="s">
        <v>7</v>
      </c>
      <c r="M54" s="2" t="s">
        <v>7</v>
      </c>
      <c r="N54" s="2" t="s">
        <v>7</v>
      </c>
    </row>
    <row r="55" spans="1:14" x14ac:dyDescent="0.25">
      <c r="A55" s="1">
        <v>1935</v>
      </c>
      <c r="B55" s="31">
        <v>18.780999999999999</v>
      </c>
      <c r="C55" s="9">
        <f t="shared" si="3"/>
        <v>1.8216318785578611</v>
      </c>
      <c r="D55" s="9"/>
      <c r="E55" s="10">
        <v>18.03652153271246</v>
      </c>
      <c r="F55" s="36">
        <f t="shared" si="4"/>
        <v>1.7314451455880064</v>
      </c>
      <c r="G55" s="37">
        <f t="shared" si="0"/>
        <v>18036521.53271246</v>
      </c>
      <c r="H55" s="40">
        <f t="shared" si="10"/>
        <v>6181325.4354795478</v>
      </c>
      <c r="I55" s="40">
        <f t="shared" si="8"/>
        <v>11855196.097232912</v>
      </c>
      <c r="J55" s="39">
        <v>34.271161566650242</v>
      </c>
      <c r="K55" s="39">
        <v>65.72883843334975</v>
      </c>
      <c r="L55" s="2" t="s">
        <v>7</v>
      </c>
      <c r="M55" s="2" t="s">
        <v>7</v>
      </c>
      <c r="N55" s="2" t="s">
        <v>7</v>
      </c>
    </row>
    <row r="56" spans="1:14" x14ac:dyDescent="0.25">
      <c r="A56" s="1">
        <v>1936</v>
      </c>
      <c r="B56" s="31">
        <v>19.04</v>
      </c>
      <c r="C56" s="9">
        <f t="shared" si="3"/>
        <v>1.3790532985463955</v>
      </c>
      <c r="D56" s="9"/>
      <c r="E56" s="10">
        <v>18.348814009223545</v>
      </c>
      <c r="F56" s="36">
        <f t="shared" si="4"/>
        <v>1.7314451455880064</v>
      </c>
      <c r="G56" s="37">
        <f t="shared" si="0"/>
        <v>18348814.009223547</v>
      </c>
      <c r="H56" s="40">
        <f t="shared" si="10"/>
        <v>6318094.4010220589</v>
      </c>
      <c r="I56" s="40">
        <f t="shared" si="8"/>
        <v>12030719.608201489</v>
      </c>
      <c r="J56" s="39">
        <v>34.433257636412314</v>
      </c>
      <c r="K56" s="39">
        <v>65.566742363587693</v>
      </c>
      <c r="L56" s="2" t="s">
        <v>7</v>
      </c>
      <c r="M56" s="2" t="s">
        <v>7</v>
      </c>
      <c r="N56" s="2" t="s">
        <v>7</v>
      </c>
    </row>
    <row r="57" spans="1:14" x14ac:dyDescent="0.25">
      <c r="A57" s="1">
        <v>1937</v>
      </c>
      <c r="B57" s="31">
        <v>19.37</v>
      </c>
      <c r="C57" s="9">
        <f t="shared" si="3"/>
        <v>1.7331932773109404</v>
      </c>
      <c r="D57" s="9"/>
      <c r="E57" s="10">
        <v>18.66651365865922</v>
      </c>
      <c r="F57" s="36">
        <f t="shared" si="4"/>
        <v>1.7314451455880064</v>
      </c>
      <c r="G57" s="37">
        <f t="shared" si="0"/>
        <v>18666513.65865922</v>
      </c>
      <c r="H57" s="40">
        <f t="shared" si="10"/>
        <v>6457889.537914197</v>
      </c>
      <c r="I57" s="40">
        <f t="shared" si="8"/>
        <v>12208624.120745022</v>
      </c>
      <c r="J57" s="39">
        <v>34.596120389724959</v>
      </c>
      <c r="K57" s="39">
        <v>65.403879610275041</v>
      </c>
      <c r="L57" s="2" t="s">
        <v>7</v>
      </c>
      <c r="M57" s="2" t="s">
        <v>7</v>
      </c>
      <c r="N57" s="2" t="s">
        <v>7</v>
      </c>
    </row>
    <row r="58" spans="1:14" x14ac:dyDescent="0.25">
      <c r="A58" s="1">
        <v>1938</v>
      </c>
      <c r="B58" s="31">
        <v>19.704999999999998</v>
      </c>
      <c r="C58" s="9">
        <f t="shared" si="3"/>
        <v>1.729478575116139</v>
      </c>
      <c r="D58" s="9"/>
      <c r="E58" s="10">
        <v>18.989714103252599</v>
      </c>
      <c r="F58" s="36">
        <f t="shared" si="4"/>
        <v>1.7314451455880064</v>
      </c>
      <c r="G58" s="37">
        <f t="shared" si="0"/>
        <v>18989714.103252597</v>
      </c>
      <c r="H58" s="40">
        <f t="shared" si="10"/>
        <v>6600777.8036927171</v>
      </c>
      <c r="I58" s="40">
        <f t="shared" si="8"/>
        <v>12388936.29955988</v>
      </c>
      <c r="J58" s="39">
        <v>34.759753452855421</v>
      </c>
      <c r="K58" s="39">
        <v>65.240246547144579</v>
      </c>
      <c r="L58" s="2" t="s">
        <v>7</v>
      </c>
      <c r="M58" s="2" t="s">
        <v>7</v>
      </c>
      <c r="N58" s="2" t="s">
        <v>7</v>
      </c>
    </row>
    <row r="59" spans="1:14" x14ac:dyDescent="0.25">
      <c r="A59" s="1">
        <v>1939</v>
      </c>
      <c r="B59" s="31">
        <v>20.047000000000001</v>
      </c>
      <c r="C59" s="9">
        <f t="shared" si="3"/>
        <v>1.7356001014970923</v>
      </c>
      <c r="D59" s="9"/>
      <c r="E59" s="10">
        <v>19.318510586254408</v>
      </c>
      <c r="F59" s="36">
        <f t="shared" si="4"/>
        <v>1.7314451455880064</v>
      </c>
      <c r="G59" s="37">
        <f t="shared" si="0"/>
        <v>19318510.586254407</v>
      </c>
      <c r="H59" s="40">
        <f t="shared" si="10"/>
        <v>6746827.6374072209</v>
      </c>
      <c r="I59" s="40">
        <f t="shared" si="8"/>
        <v>12571682.948847186</v>
      </c>
      <c r="J59" s="39">
        <v>34.924160469222478</v>
      </c>
      <c r="K59" s="39">
        <v>65.075839530777529</v>
      </c>
      <c r="L59" s="2" t="s">
        <v>7</v>
      </c>
      <c r="M59" s="2" t="s">
        <v>7</v>
      </c>
      <c r="N59" s="2" t="s">
        <v>7</v>
      </c>
    </row>
    <row r="60" spans="1:14" x14ac:dyDescent="0.25">
      <c r="A60" s="1">
        <v>1940</v>
      </c>
      <c r="B60" s="31">
        <v>20.393000000000001</v>
      </c>
      <c r="C60" s="9">
        <f t="shared" si="3"/>
        <v>1.7259440315259056</v>
      </c>
      <c r="D60" s="15">
        <v>19.653552000000001</v>
      </c>
      <c r="E60" s="33">
        <v>19.653552000000001</v>
      </c>
      <c r="F60" s="36">
        <f t="shared" si="4"/>
        <v>1.7343025087243724</v>
      </c>
      <c r="G60" s="37">
        <f t="shared" si="0"/>
        <v>19653552</v>
      </c>
      <c r="H60" s="40">
        <f t="shared" si="10"/>
        <v>6896108.9924003389</v>
      </c>
      <c r="I60" s="40">
        <f t="shared" si="8"/>
        <v>12757443.007599661</v>
      </c>
      <c r="J60" s="39">
        <v>35.088359561672817</v>
      </c>
      <c r="K60" s="39">
        <v>64.911640438327183</v>
      </c>
      <c r="L60" s="5">
        <f>(M60/M50)^(1/10)</f>
        <v>1.0221261551377776</v>
      </c>
      <c r="M60" s="4">
        <v>6896111</v>
      </c>
      <c r="N60" s="4">
        <f>G60-M60</f>
        <v>12757441</v>
      </c>
    </row>
    <row r="61" spans="1:14" x14ac:dyDescent="0.25">
      <c r="A61" s="1">
        <v>1941</v>
      </c>
      <c r="B61" s="31">
        <v>20.954999999999998</v>
      </c>
      <c r="C61" s="9">
        <f t="shared" si="3"/>
        <v>2.7558475947629058</v>
      </c>
      <c r="D61" s="9"/>
      <c r="E61" s="10">
        <v>20.194485214740439</v>
      </c>
      <c r="F61" s="36">
        <f t="shared" si="4"/>
        <v>2.7523432646701096</v>
      </c>
      <c r="G61" s="37">
        <f t="shared" si="0"/>
        <v>20194485.21474044</v>
      </c>
      <c r="H61" s="40">
        <f>H60*L$70</f>
        <v>7224664.7774438504</v>
      </c>
      <c r="I61" s="40">
        <f t="shared" si="8"/>
        <v>12969820.43729659</v>
      </c>
      <c r="J61" s="39">
        <v>35.775434236721196</v>
      </c>
      <c r="K61" s="39">
        <v>64.224565763278804</v>
      </c>
      <c r="L61" s="2" t="s">
        <v>7</v>
      </c>
      <c r="M61" s="2" t="s">
        <v>7</v>
      </c>
      <c r="N61" s="2" t="s">
        <v>7</v>
      </c>
    </row>
    <row r="62" spans="1:14" x14ac:dyDescent="0.25">
      <c r="A62" s="1">
        <v>1942</v>
      </c>
      <c r="B62" s="31">
        <v>21.532</v>
      </c>
      <c r="C62" s="9">
        <f t="shared" si="3"/>
        <v>2.7535194464328505</v>
      </c>
      <c r="D62" s="9"/>
      <c r="E62" s="10">
        <v>20.750889588783913</v>
      </c>
      <c r="F62" s="36">
        <f t="shared" si="4"/>
        <v>2.7552293020935315</v>
      </c>
      <c r="G62" s="37">
        <f t="shared" si="0"/>
        <v>20750889.588783912</v>
      </c>
      <c r="H62" s="40">
        <f t="shared" ref="H62:H70" si="11">H61*L$70</f>
        <v>7568874.15845061</v>
      </c>
      <c r="I62" s="40">
        <f t="shared" si="8"/>
        <v>13182015.430333301</v>
      </c>
      <c r="J62" s="39">
        <v>36.474938224054121</v>
      </c>
      <c r="K62" s="39">
        <v>63.525061775945879</v>
      </c>
      <c r="L62" s="2" t="s">
        <v>7</v>
      </c>
      <c r="M62" s="2" t="s">
        <v>7</v>
      </c>
      <c r="N62" s="2" t="s">
        <v>7</v>
      </c>
    </row>
    <row r="63" spans="1:14" x14ac:dyDescent="0.25">
      <c r="A63" s="1">
        <v>1943</v>
      </c>
      <c r="B63" s="31">
        <v>22.125</v>
      </c>
      <c r="C63" s="9">
        <f t="shared" si="3"/>
        <v>2.7540404978636523</v>
      </c>
      <c r="D63" s="9"/>
      <c r="E63" s="10">
        <v>21.322624179179165</v>
      </c>
      <c r="F63" s="36">
        <f t="shared" si="4"/>
        <v>2.7552293020935315</v>
      </c>
      <c r="G63" s="37">
        <f t="shared" si="0"/>
        <v>21322624.179179166</v>
      </c>
      <c r="H63" s="40">
        <f t="shared" si="11"/>
        <v>7929482.9298267281</v>
      </c>
      <c r="I63" s="40">
        <f t="shared" si="8"/>
        <v>13393141.249352437</v>
      </c>
      <c r="J63" s="39">
        <v>37.188119357136188</v>
      </c>
      <c r="K63" s="39">
        <v>62.811880642863805</v>
      </c>
      <c r="L63" s="2" t="s">
        <v>7</v>
      </c>
      <c r="M63" s="2" t="s">
        <v>7</v>
      </c>
      <c r="N63" s="2" t="s">
        <v>7</v>
      </c>
    </row>
    <row r="64" spans="1:14" x14ac:dyDescent="0.25">
      <c r="A64" s="1">
        <v>1944</v>
      </c>
      <c r="B64" s="31">
        <v>22.734000000000002</v>
      </c>
      <c r="C64" s="9">
        <f t="shared" si="3"/>
        <v>2.7525423728813614</v>
      </c>
      <c r="D64" s="9"/>
      <c r="E64" s="10">
        <v>21.910111368539191</v>
      </c>
      <c r="F64" s="36">
        <f t="shared" si="4"/>
        <v>2.7552293020935315</v>
      </c>
      <c r="G64" s="37">
        <f t="shared" si="0"/>
        <v>21910111.368539192</v>
      </c>
      <c r="H64" s="40">
        <f t="shared" si="11"/>
        <v>8307272.4183440087</v>
      </c>
      <c r="I64" s="40">
        <f t="shared" si="8"/>
        <v>13602838.950195182</v>
      </c>
      <c r="J64" s="39">
        <v>37.91524506019833</v>
      </c>
      <c r="K64" s="39">
        <v>62.08475493980167</v>
      </c>
      <c r="L64" s="2" t="s">
        <v>7</v>
      </c>
      <c r="M64" s="2" t="s">
        <v>7</v>
      </c>
      <c r="N64" s="2" t="s">
        <v>7</v>
      </c>
    </row>
    <row r="65" spans="1:14" x14ac:dyDescent="0.25">
      <c r="A65" s="1">
        <v>1945</v>
      </c>
      <c r="B65" s="31">
        <v>23.724</v>
      </c>
      <c r="C65" s="9">
        <f t="shared" si="3"/>
        <v>4.3547110055423444</v>
      </c>
      <c r="D65" s="9"/>
      <c r="E65" s="10">
        <v>22.513785177086508</v>
      </c>
      <c r="F65" s="36">
        <f t="shared" si="4"/>
        <v>2.7552293020935315</v>
      </c>
      <c r="G65" s="37">
        <f t="shared" si="0"/>
        <v>22513785.177086506</v>
      </c>
      <c r="H65" s="40">
        <f t="shared" si="11"/>
        <v>8703061.1760314498</v>
      </c>
      <c r="I65" s="40">
        <f t="shared" si="8"/>
        <v>13810724.001055056</v>
      </c>
      <c r="J65" s="39">
        <v>38.656587986319707</v>
      </c>
      <c r="K65" s="39">
        <v>61.343412013680286</v>
      </c>
      <c r="L65" s="2" t="s">
        <v>7</v>
      </c>
      <c r="M65" s="2" t="s">
        <v>7</v>
      </c>
      <c r="N65" s="2" t="s">
        <v>7</v>
      </c>
    </row>
    <row r="66" spans="1:14" x14ac:dyDescent="0.25">
      <c r="A66" s="1">
        <v>1946</v>
      </c>
      <c r="B66" s="31">
        <v>24.413</v>
      </c>
      <c r="C66" s="9">
        <f t="shared" si="3"/>
        <v>2.9042320013488387</v>
      </c>
      <c r="D66" s="9"/>
      <c r="E66" s="10">
        <v>23.134091583295984</v>
      </c>
      <c r="F66" s="36">
        <f t="shared" si="4"/>
        <v>2.7552293020935315</v>
      </c>
      <c r="G66" s="37">
        <f t="shared" si="0"/>
        <v>23134091.583295982</v>
      </c>
      <c r="H66" s="40">
        <f t="shared" si="11"/>
        <v>9117706.7537222728</v>
      </c>
      <c r="I66" s="40">
        <f t="shared" si="8"/>
        <v>14016384.82957371</v>
      </c>
      <c r="J66" s="39">
        <v>39.412426119665447</v>
      </c>
      <c r="K66" s="39">
        <v>60.587573880334546</v>
      </c>
      <c r="L66" s="2" t="s">
        <v>7</v>
      </c>
      <c r="M66" s="2" t="s">
        <v>7</v>
      </c>
      <c r="N66" s="2" t="s">
        <v>7</v>
      </c>
    </row>
    <row r="67" spans="1:14" x14ac:dyDescent="0.25">
      <c r="A67" s="1">
        <v>1947</v>
      </c>
      <c r="B67" s="31">
        <v>25.122</v>
      </c>
      <c r="C67" s="9">
        <f t="shared" si="3"/>
        <v>2.9041903903657795</v>
      </c>
      <c r="D67" s="9"/>
      <c r="E67" s="10">
        <v>23.771488853372109</v>
      </c>
      <c r="F67" s="36">
        <f t="shared" si="4"/>
        <v>2.7552293020935315</v>
      </c>
      <c r="G67" s="37">
        <f t="shared" si="0"/>
        <v>23771488.853372108</v>
      </c>
      <c r="H67" s="40">
        <f t="shared" si="11"/>
        <v>9552107.5590991955</v>
      </c>
      <c r="I67" s="40">
        <f t="shared" si="8"/>
        <v>14219381.294272913</v>
      </c>
      <c r="J67" s="39">
        <v>40.183042879723452</v>
      </c>
      <c r="K67" s="39">
        <v>59.816957120276548</v>
      </c>
      <c r="L67" s="2" t="s">
        <v>7</v>
      </c>
      <c r="M67" s="2" t="s">
        <v>7</v>
      </c>
      <c r="N67" s="2" t="s">
        <v>7</v>
      </c>
    </row>
    <row r="68" spans="1:14" x14ac:dyDescent="0.25">
      <c r="A68" s="1">
        <v>1948</v>
      </c>
      <c r="B68" s="31">
        <v>25.852</v>
      </c>
      <c r="C68" s="9">
        <f t="shared" si="3"/>
        <v>2.9058196003503012</v>
      </c>
      <c r="D68" s="9"/>
      <c r="E68" s="10">
        <v>24.426447879804115</v>
      </c>
      <c r="F68" s="36">
        <f t="shared" si="4"/>
        <v>2.7552293020935315</v>
      </c>
      <c r="G68" s="37">
        <f t="shared" si="0"/>
        <v>24426447.879804116</v>
      </c>
      <c r="H68" s="40">
        <f t="shared" si="11"/>
        <v>10007204.803263765</v>
      </c>
      <c r="I68" s="40">
        <f t="shared" si="8"/>
        <v>14419243.076540351</v>
      </c>
      <c r="J68" s="39">
        <v>40.968727227579258</v>
      </c>
      <c r="K68" s="39">
        <v>59.031272772420742</v>
      </c>
      <c r="L68" s="2" t="s">
        <v>7</v>
      </c>
      <c r="M68" s="2" t="s">
        <v>7</v>
      </c>
      <c r="N68" s="2" t="s">
        <v>7</v>
      </c>
    </row>
    <row r="69" spans="1:14" x14ac:dyDescent="0.25">
      <c r="A69" s="1">
        <v>1949</v>
      </c>
      <c r="B69" s="31">
        <v>26.603000000000002</v>
      </c>
      <c r="C69" s="9">
        <f t="shared" si="3"/>
        <v>2.9049976790963994</v>
      </c>
      <c r="D69" s="9"/>
      <c r="E69" s="10">
        <v>25.099452529249081</v>
      </c>
      <c r="F69" s="36">
        <f t="shared" si="4"/>
        <v>2.7552293020935315</v>
      </c>
      <c r="G69" s="37">
        <f t="shared" si="0"/>
        <v>25099452.52924908</v>
      </c>
      <c r="H69" s="40">
        <f t="shared" si="11"/>
        <v>10483984.540047346</v>
      </c>
      <c r="I69" s="40">
        <f t="shared" si="8"/>
        <v>14615467.989201734</v>
      </c>
      <c r="J69" s="39">
        <v>41.769773774268863</v>
      </c>
      <c r="K69" s="39">
        <v>58.23022622573113</v>
      </c>
      <c r="L69" s="2" t="s">
        <v>7</v>
      </c>
      <c r="M69" s="2" t="s">
        <v>7</v>
      </c>
      <c r="N69" s="2" t="s">
        <v>7</v>
      </c>
    </row>
    <row r="70" spans="1:14" x14ac:dyDescent="0.25">
      <c r="A70" s="1">
        <v>1950</v>
      </c>
      <c r="B70" s="31">
        <v>28.48518</v>
      </c>
      <c r="C70" s="9">
        <f t="shared" si="3"/>
        <v>7.0750667217982954</v>
      </c>
      <c r="D70" s="34">
        <v>25.791</v>
      </c>
      <c r="E70" s="16">
        <v>25.791</v>
      </c>
      <c r="F70" s="36">
        <f t="shared" si="4"/>
        <v>2.7552293020935092</v>
      </c>
      <c r="G70" s="37">
        <f t="shared" ref="G70:G130" si="12">E70*1000000</f>
        <v>25791000</v>
      </c>
      <c r="H70" s="40">
        <f t="shared" si="11"/>
        <v>10983479.802482333</v>
      </c>
      <c r="I70" s="40">
        <f t="shared" si="8"/>
        <v>14807520.197517667</v>
      </c>
      <c r="J70" s="39">
        <v>42.586482891250178</v>
      </c>
      <c r="K70" s="39">
        <v>57.413517108749822</v>
      </c>
      <c r="L70" s="5">
        <f>(M70/M60)^(1/10)</f>
        <v>1.0476436473677528</v>
      </c>
      <c r="M70" s="4">
        <v>10983483</v>
      </c>
      <c r="N70" s="4">
        <f>G70-M70</f>
        <v>14807517</v>
      </c>
    </row>
    <row r="71" spans="1:14" x14ac:dyDescent="0.25">
      <c r="A71" s="1">
        <v>1951</v>
      </c>
      <c r="B71" s="31">
        <v>29.296234999999999</v>
      </c>
      <c r="C71" s="9">
        <f t="shared" ref="C71:C130" si="13">((B71/B70)-1)*100</f>
        <v>2.8472876070995579</v>
      </c>
      <c r="D71" s="9"/>
      <c r="E71" s="10">
        <v>26.584746149328058</v>
      </c>
      <c r="F71" s="36">
        <f t="shared" si="4"/>
        <v>3.0776090470631567</v>
      </c>
      <c r="G71" s="37">
        <f t="shared" si="12"/>
        <v>26584746.149328057</v>
      </c>
      <c r="H71" s="40">
        <f>H70*L$80</f>
        <v>11520619.419973839</v>
      </c>
      <c r="I71" s="40">
        <f t="shared" si="8"/>
        <v>15064126.729354218</v>
      </c>
      <c r="J71" s="39">
        <v>43.335450168535949</v>
      </c>
      <c r="K71" s="39">
        <v>56.664549831464051</v>
      </c>
      <c r="L71" s="2" t="s">
        <v>7</v>
      </c>
      <c r="M71" s="2" t="s">
        <v>7</v>
      </c>
      <c r="N71" s="2" t="s">
        <v>7</v>
      </c>
    </row>
    <row r="72" spans="1:14" x14ac:dyDescent="0.25">
      <c r="A72" s="1">
        <v>1952</v>
      </c>
      <c r="B72" s="31">
        <v>30.144316999999997</v>
      </c>
      <c r="C72" s="9">
        <f t="shared" si="13"/>
        <v>2.8948497989587985</v>
      </c>
      <c r="D72" s="9"/>
      <c r="E72" s="10">
        <v>27.402920701958553</v>
      </c>
      <c r="F72" s="36">
        <f t="shared" ref="F72:F130" si="14">((E72/E71)-1)*100</f>
        <v>3.0776090470631567</v>
      </c>
      <c r="G72" s="37">
        <f t="shared" si="12"/>
        <v>27402920.701958552</v>
      </c>
      <c r="H72" s="40">
        <f t="shared" ref="H72:H80" si="15">H71*L$80</f>
        <v>12084027.485522555</v>
      </c>
      <c r="I72" s="40">
        <f t="shared" si="8"/>
        <v>15318893.216435997</v>
      </c>
      <c r="J72" s="39">
        <v>44.097589512270055</v>
      </c>
      <c r="K72" s="39">
        <v>55.902410487729938</v>
      </c>
      <c r="L72" s="2" t="s">
        <v>7</v>
      </c>
      <c r="M72" s="2" t="s">
        <v>7</v>
      </c>
      <c r="N72" s="2" t="s">
        <v>7</v>
      </c>
    </row>
    <row r="73" spans="1:14" x14ac:dyDescent="0.25">
      <c r="A73" s="1">
        <v>1953</v>
      </c>
      <c r="B73" s="31">
        <v>31.031278999999998</v>
      </c>
      <c r="C73" s="9">
        <f t="shared" si="13"/>
        <v>2.9423854585924225</v>
      </c>
      <c r="D73" s="9"/>
      <c r="E73" s="10">
        <v>28.246275468641574</v>
      </c>
      <c r="F73" s="36">
        <f t="shared" si="14"/>
        <v>3.0776090470631567</v>
      </c>
      <c r="G73" s="37">
        <f t="shared" si="12"/>
        <v>28246275.468641575</v>
      </c>
      <c r="H73" s="40">
        <f t="shared" si="15"/>
        <v>12674988.639733762</v>
      </c>
      <c r="I73" s="40">
        <f t="shared" ref="I73:I104" si="16">G73-H73</f>
        <v>15571286.828907814</v>
      </c>
      <c r="J73" s="39">
        <v>44.873132579214804</v>
      </c>
      <c r="K73" s="39">
        <v>55.126867420785196</v>
      </c>
      <c r="L73" s="2" t="s">
        <v>7</v>
      </c>
      <c r="M73" s="2" t="s">
        <v>7</v>
      </c>
      <c r="N73" s="2" t="s">
        <v>7</v>
      </c>
    </row>
    <row r="74" spans="1:14" x14ac:dyDescent="0.25">
      <c r="A74" s="1">
        <v>1954</v>
      </c>
      <c r="B74" s="31">
        <v>31.959113000000002</v>
      </c>
      <c r="C74" s="9">
        <f t="shared" si="13"/>
        <v>2.9899959972645718</v>
      </c>
      <c r="D74" s="9"/>
      <c r="E74" s="10">
        <v>29.115585397922867</v>
      </c>
      <c r="F74" s="36">
        <f t="shared" si="14"/>
        <v>3.0776090470631567</v>
      </c>
      <c r="G74" s="37">
        <f t="shared" si="12"/>
        <v>29115585.397922866</v>
      </c>
      <c r="H74" s="40">
        <f t="shared" si="15"/>
        <v>13294850.347688748</v>
      </c>
      <c r="I74" s="40">
        <f t="shared" si="16"/>
        <v>15820735.050234118</v>
      </c>
      <c r="J74" s="39">
        <v>45.66231510027346</v>
      </c>
      <c r="K74" s="39">
        <v>54.337684899726533</v>
      </c>
      <c r="L74" s="2" t="s">
        <v>7</v>
      </c>
      <c r="M74" s="2" t="s">
        <v>7</v>
      </c>
      <c r="N74" s="2" t="s">
        <v>7</v>
      </c>
    </row>
    <row r="75" spans="1:14" x14ac:dyDescent="0.25">
      <c r="A75" s="1">
        <v>1955</v>
      </c>
      <c r="B75" s="31">
        <v>32.929913999999997</v>
      </c>
      <c r="C75" s="9">
        <f t="shared" si="13"/>
        <v>3.0376343673868433</v>
      </c>
      <c r="D75" s="9"/>
      <c r="E75" s="10">
        <v>30.011649288234739</v>
      </c>
      <c r="F75" s="36">
        <f t="shared" si="14"/>
        <v>3.0776090470631567</v>
      </c>
      <c r="G75" s="37">
        <f t="shared" si="12"/>
        <v>30011649.28823474</v>
      </c>
      <c r="H75" s="40">
        <f t="shared" si="15"/>
        <v>13945025.971333124</v>
      </c>
      <c r="I75" s="40">
        <f t="shared" si="16"/>
        <v>16066623.316901617</v>
      </c>
      <c r="J75" s="39">
        <v>46.465376952142037</v>
      </c>
      <c r="K75" s="39">
        <v>53.534623047857963</v>
      </c>
      <c r="L75" s="2" t="s">
        <v>7</v>
      </c>
      <c r="M75" s="2" t="s">
        <v>7</v>
      </c>
      <c r="N75" s="2" t="s">
        <v>7</v>
      </c>
    </row>
    <row r="76" spans="1:14" x14ac:dyDescent="0.25">
      <c r="A76" s="1">
        <v>1956</v>
      </c>
      <c r="B76" s="31">
        <v>33.945886000000002</v>
      </c>
      <c r="C76" s="9">
        <f t="shared" si="13"/>
        <v>3.0852555521402314</v>
      </c>
      <c r="D76" s="9"/>
      <c r="E76" s="10">
        <v>30.935290521902317</v>
      </c>
      <c r="F76" s="36">
        <f t="shared" si="14"/>
        <v>3.0776090470631567</v>
      </c>
      <c r="G76" s="37">
        <f t="shared" si="12"/>
        <v>30935290.521902315</v>
      </c>
      <c r="H76" s="40">
        <f t="shared" si="15"/>
        <v>14626997.992118204</v>
      </c>
      <c r="I76" s="40">
        <f t="shared" si="16"/>
        <v>16308292.529784111</v>
      </c>
      <c r="J76" s="39">
        <v>47.282562230221274</v>
      </c>
      <c r="K76" s="39">
        <v>52.717437769778726</v>
      </c>
      <c r="L76" s="2" t="s">
        <v>7</v>
      </c>
      <c r="M76" s="2" t="s">
        <v>7</v>
      </c>
      <c r="N76" s="2" t="s">
        <v>7</v>
      </c>
    </row>
    <row r="77" spans="1:14" x14ac:dyDescent="0.25">
      <c r="A77" s="1">
        <v>1957</v>
      </c>
      <c r="B77" s="31">
        <v>35.015548000000003</v>
      </c>
      <c r="C77" s="9">
        <f t="shared" si="13"/>
        <v>3.1510799276236234</v>
      </c>
      <c r="D77" s="9"/>
      <c r="E77" s="10">
        <v>31.887357821739656</v>
      </c>
      <c r="F77" s="36">
        <f t="shared" si="14"/>
        <v>3.0776090470631567</v>
      </c>
      <c r="G77" s="37">
        <f t="shared" si="12"/>
        <v>31887357.821739655</v>
      </c>
      <c r="H77" s="40">
        <f t="shared" si="15"/>
        <v>15342321.391243473</v>
      </c>
      <c r="I77" s="40">
        <f t="shared" si="16"/>
        <v>16545036.430496182</v>
      </c>
      <c r="J77" s="39">
        <v>48.114119322810836</v>
      </c>
      <c r="K77" s="39">
        <v>51.885880677189164</v>
      </c>
      <c r="L77" s="2" t="s">
        <v>7</v>
      </c>
      <c r="M77" s="2" t="s">
        <v>7</v>
      </c>
      <c r="N77" s="2" t="s">
        <v>7</v>
      </c>
    </row>
    <row r="78" spans="1:14" x14ac:dyDescent="0.25">
      <c r="A78" s="1">
        <v>1958</v>
      </c>
      <c r="B78" s="31">
        <v>36.141955000000003</v>
      </c>
      <c r="C78" s="9">
        <f t="shared" si="13"/>
        <v>3.2168766857511466</v>
      </c>
      <c r="D78" s="9"/>
      <c r="E78" s="10">
        <v>32.868726030930915</v>
      </c>
      <c r="F78" s="36">
        <f t="shared" si="14"/>
        <v>3.0776090470631567</v>
      </c>
      <c r="G78" s="37">
        <f t="shared" si="12"/>
        <v>32868726.030930914</v>
      </c>
      <c r="H78" s="40">
        <f t="shared" si="15"/>
        <v>16092627.19520751</v>
      </c>
      <c r="I78" s="40">
        <f t="shared" si="16"/>
        <v>16776098.835723404</v>
      </c>
      <c r="J78" s="39">
        <v>48.960300986608488</v>
      </c>
      <c r="K78" s="39">
        <v>51.039699013391505</v>
      </c>
      <c r="L78" s="2" t="s">
        <v>7</v>
      </c>
      <c r="M78" s="2" t="s">
        <v>7</v>
      </c>
      <c r="N78" s="2" t="s">
        <v>7</v>
      </c>
    </row>
    <row r="79" spans="1:14" x14ac:dyDescent="0.25">
      <c r="A79" s="1">
        <v>1959</v>
      </c>
      <c r="B79" s="31">
        <v>37.328465999999999</v>
      </c>
      <c r="C79" s="9">
        <f t="shared" si="13"/>
        <v>3.2829187021011785</v>
      </c>
      <c r="D79" s="9"/>
      <c r="E79" s="10">
        <v>33.880296916913245</v>
      </c>
      <c r="F79" s="36">
        <f t="shared" si="14"/>
        <v>3.0776090470631567</v>
      </c>
      <c r="G79" s="37">
        <f t="shared" si="12"/>
        <v>33880296.916913249</v>
      </c>
      <c r="H79" s="40">
        <f t="shared" si="15"/>
        <v>16879626.19475168</v>
      </c>
      <c r="I79" s="40">
        <f t="shared" si="16"/>
        <v>17000670.722161569</v>
      </c>
      <c r="J79" s="39">
        <v>49.821364423536878</v>
      </c>
      <c r="K79" s="39">
        <v>50.178635576463115</v>
      </c>
      <c r="L79" s="2" t="s">
        <v>7</v>
      </c>
      <c r="M79" s="2" t="s">
        <v>7</v>
      </c>
      <c r="N79" s="2" t="s">
        <v>7</v>
      </c>
    </row>
    <row r="80" spans="1:14" x14ac:dyDescent="0.25">
      <c r="A80" s="1">
        <v>1960</v>
      </c>
      <c r="B80" s="31">
        <v>38.578505</v>
      </c>
      <c r="C80" s="9">
        <f t="shared" si="13"/>
        <v>3.3487553439779827</v>
      </c>
      <c r="D80" s="34">
        <v>34.923000000000002</v>
      </c>
      <c r="E80" s="16">
        <v>34.923000000000002</v>
      </c>
      <c r="F80" s="36">
        <f t="shared" si="14"/>
        <v>3.0776090470630901</v>
      </c>
      <c r="G80" s="37">
        <f t="shared" si="12"/>
        <v>34923000</v>
      </c>
      <c r="H80" s="40">
        <f t="shared" si="15"/>
        <v>17705112.845676225</v>
      </c>
      <c r="I80" s="40">
        <f t="shared" si="16"/>
        <v>17217887.154323775</v>
      </c>
      <c r="J80" s="39">
        <v>50.697571358921699</v>
      </c>
      <c r="K80" s="39">
        <v>49.302428641078301</v>
      </c>
      <c r="L80" s="5">
        <f>(M80/M70)^(1/10)</f>
        <v>1.0489043205933797</v>
      </c>
      <c r="M80" s="4">
        <v>17705118</v>
      </c>
      <c r="N80" s="4">
        <f>G80-M80</f>
        <v>17217882</v>
      </c>
    </row>
    <row r="81" spans="1:14" x14ac:dyDescent="0.25">
      <c r="A81" s="1">
        <v>1961</v>
      </c>
      <c r="B81" s="31">
        <v>39.83623</v>
      </c>
      <c r="C81" s="9">
        <f t="shared" si="13"/>
        <v>3.2601703979975305</v>
      </c>
      <c r="D81" s="9"/>
      <c r="E81" s="10">
        <v>36.068476128611962</v>
      </c>
      <c r="F81" s="36">
        <f t="shared" si="14"/>
        <v>3.2800049497808237</v>
      </c>
      <c r="G81" s="37">
        <f t="shared" si="12"/>
        <v>36068476.12861196</v>
      </c>
      <c r="H81" s="40">
        <f>H80*L$90</f>
        <v>18555838.68215036</v>
      </c>
      <c r="I81" s="40">
        <f t="shared" si="16"/>
        <v>17512637.446461599</v>
      </c>
      <c r="J81" s="39">
        <v>51.446139881220574</v>
      </c>
      <c r="K81" s="39">
        <v>48.553860118779426</v>
      </c>
      <c r="L81" s="2" t="s">
        <v>7</v>
      </c>
      <c r="M81" s="2" t="s">
        <v>7</v>
      </c>
      <c r="N81" s="2" t="s">
        <v>7</v>
      </c>
    </row>
    <row r="82" spans="1:14" x14ac:dyDescent="0.25">
      <c r="A82" s="1">
        <v>1962</v>
      </c>
      <c r="B82" s="31">
        <v>41.121485</v>
      </c>
      <c r="C82" s="9">
        <f t="shared" si="13"/>
        <v>3.226346971086369</v>
      </c>
      <c r="D82" s="9"/>
      <c r="E82" s="10">
        <v>37.251523930940948</v>
      </c>
      <c r="F82" s="36">
        <f t="shared" si="14"/>
        <v>3.2800049497808237</v>
      </c>
      <c r="G82" s="37">
        <f t="shared" si="12"/>
        <v>37251523.930940948</v>
      </c>
      <c r="H82" s="40">
        <f t="shared" ref="H82:H90" si="17">H81*L$90</f>
        <v>19447441.6627101</v>
      </c>
      <c r="I82" s="40">
        <f t="shared" si="16"/>
        <v>17804082.268230848</v>
      </c>
      <c r="J82" s="39">
        <v>52.20576129653891</v>
      </c>
      <c r="K82" s="39">
        <v>47.79423870346109</v>
      </c>
      <c r="L82" s="2" t="s">
        <v>7</v>
      </c>
      <c r="M82" s="2" t="s">
        <v>7</v>
      </c>
      <c r="N82" s="2" t="s">
        <v>7</v>
      </c>
    </row>
    <row r="83" spans="1:14" x14ac:dyDescent="0.25">
      <c r="A83" s="1">
        <v>1963</v>
      </c>
      <c r="B83" s="31">
        <v>42.434264000000006</v>
      </c>
      <c r="C83" s="9">
        <f t="shared" si="13"/>
        <v>3.192440642647032</v>
      </c>
      <c r="D83" s="9"/>
      <c r="E83" s="10">
        <v>38.473375759744599</v>
      </c>
      <c r="F83" s="36">
        <f t="shared" si="14"/>
        <v>3.2800049497808237</v>
      </c>
      <c r="G83" s="37">
        <f t="shared" si="12"/>
        <v>38473375.759744599</v>
      </c>
      <c r="H83" s="40">
        <f t="shared" si="17"/>
        <v>20381885.92296407</v>
      </c>
      <c r="I83" s="40">
        <f t="shared" si="16"/>
        <v>18091489.836780529</v>
      </c>
      <c r="J83" s="39">
        <v>52.976598804958556</v>
      </c>
      <c r="K83" s="39">
        <v>47.023401195041444</v>
      </c>
      <c r="L83" s="2" t="s">
        <v>7</v>
      </c>
      <c r="M83" s="2" t="s">
        <v>7</v>
      </c>
      <c r="N83" s="2" t="s">
        <v>7</v>
      </c>
    </row>
    <row r="84" spans="1:14" x14ac:dyDescent="0.25">
      <c r="A84" s="1">
        <v>1964</v>
      </c>
      <c r="B84" s="31">
        <v>43.774574999999999</v>
      </c>
      <c r="C84" s="9">
        <f t="shared" si="13"/>
        <v>3.1585583763158676</v>
      </c>
      <c r="D84" s="9"/>
      <c r="E84" s="10">
        <v>39.735304389012001</v>
      </c>
      <c r="F84" s="36">
        <f t="shared" si="14"/>
        <v>3.2800049497808237</v>
      </c>
      <c r="G84" s="37">
        <f t="shared" si="12"/>
        <v>39735304.389012001</v>
      </c>
      <c r="H84" s="40">
        <f t="shared" si="17"/>
        <v>21361229.974700429</v>
      </c>
      <c r="I84" s="40">
        <f t="shared" si="16"/>
        <v>18374074.414311573</v>
      </c>
      <c r="J84" s="39">
        <v>53.758818016271313</v>
      </c>
      <c r="K84" s="39">
        <v>46.241181983728694</v>
      </c>
      <c r="L84" s="2" t="s">
        <v>7</v>
      </c>
      <c r="M84" s="2" t="s">
        <v>7</v>
      </c>
      <c r="N84" s="2" t="s">
        <v>7</v>
      </c>
    </row>
    <row r="85" spans="1:14" x14ac:dyDescent="0.25">
      <c r="A85" s="1">
        <v>1965</v>
      </c>
      <c r="B85" s="31">
        <v>45.142398999999997</v>
      </c>
      <c r="C85" s="9">
        <f t="shared" si="13"/>
        <v>3.1246996687003703</v>
      </c>
      <c r="D85" s="9"/>
      <c r="E85" s="10">
        <v>41.038624339782068</v>
      </c>
      <c r="F85" s="36">
        <f t="shared" si="14"/>
        <v>3.2800049497808237</v>
      </c>
      <c r="G85" s="37">
        <f t="shared" si="12"/>
        <v>41038624.339782067</v>
      </c>
      <c r="H85" s="40">
        <f t="shared" si="17"/>
        <v>22387631.240636516</v>
      </c>
      <c r="I85" s="40">
        <f t="shared" si="16"/>
        <v>18650993.09914555</v>
      </c>
      <c r="J85" s="39">
        <v>54.55258698555928</v>
      </c>
      <c r="K85" s="39">
        <v>45.44741301444072</v>
      </c>
      <c r="L85" s="2" t="s">
        <v>7</v>
      </c>
      <c r="M85" s="2" t="s">
        <v>7</v>
      </c>
      <c r="N85" s="2" t="s">
        <v>7</v>
      </c>
    </row>
    <row r="86" spans="1:14" x14ac:dyDescent="0.25">
      <c r="A86" s="1">
        <v>1966</v>
      </c>
      <c r="B86" s="31">
        <v>46.537832000000002</v>
      </c>
      <c r="C86" s="9">
        <f t="shared" si="13"/>
        <v>3.0911804222013117</v>
      </c>
      <c r="D86" s="9"/>
      <c r="E86" s="10">
        <v>42.38469324944888</v>
      </c>
      <c r="F86" s="36">
        <f t="shared" si="14"/>
        <v>3.2800049497808237</v>
      </c>
      <c r="G86" s="37">
        <f t="shared" si="12"/>
        <v>42384693.249448881</v>
      </c>
      <c r="H86" s="40">
        <f t="shared" si="17"/>
        <v>23463350.807061993</v>
      </c>
      <c r="I86" s="40">
        <f t="shared" si="16"/>
        <v>18921342.442386888</v>
      </c>
      <c r="J86" s="39">
        <v>55.358076249300403</v>
      </c>
      <c r="K86" s="39">
        <v>44.641923750699597</v>
      </c>
      <c r="L86" s="2" t="s">
        <v>7</v>
      </c>
      <c r="M86" s="2" t="s">
        <v>7</v>
      </c>
      <c r="N86" s="2" t="s">
        <v>7</v>
      </c>
    </row>
    <row r="87" spans="1:14" x14ac:dyDescent="0.25">
      <c r="A87" s="1">
        <v>1967</v>
      </c>
      <c r="B87" s="31">
        <v>47.995559</v>
      </c>
      <c r="C87" s="9">
        <f t="shared" si="13"/>
        <v>3.1323483225432547</v>
      </c>
      <c r="D87" s="9"/>
      <c r="E87" s="10">
        <v>43.774913285980219</v>
      </c>
      <c r="F87" s="36">
        <f t="shared" si="14"/>
        <v>3.2800049497808237</v>
      </c>
      <c r="G87" s="37">
        <f t="shared" si="12"/>
        <v>43774913.285980217</v>
      </c>
      <c r="H87" s="40">
        <f t="shared" si="17"/>
        <v>24590758.404845167</v>
      </c>
      <c r="I87" s="40">
        <f t="shared" si="16"/>
        <v>19184154.88113505</v>
      </c>
      <c r="J87" s="39">
        <v>56.175458862007254</v>
      </c>
      <c r="K87" s="39">
        <v>43.824541137992739</v>
      </c>
      <c r="L87" s="2" t="s">
        <v>7</v>
      </c>
      <c r="M87" s="2" t="s">
        <v>7</v>
      </c>
      <c r="N87" s="2" t="s">
        <v>7</v>
      </c>
    </row>
    <row r="88" spans="1:14" x14ac:dyDescent="0.25">
      <c r="A88" s="1">
        <v>1968</v>
      </c>
      <c r="B88" s="31">
        <v>49.518802999999998</v>
      </c>
      <c r="C88" s="9">
        <f t="shared" si="13"/>
        <v>3.1737186350928814</v>
      </c>
      <c r="D88" s="9"/>
      <c r="E88" s="10">
        <v>45.210732608522633</v>
      </c>
      <c r="F88" s="36">
        <f t="shared" si="14"/>
        <v>3.2800049497808237</v>
      </c>
      <c r="G88" s="37">
        <f t="shared" si="12"/>
        <v>45210732.608522631</v>
      </c>
      <c r="H88" s="40">
        <f t="shared" si="17"/>
        <v>25772337.629775334</v>
      </c>
      <c r="I88" s="40">
        <f t="shared" si="16"/>
        <v>19438394.978747297</v>
      </c>
      <c r="J88" s="39">
        <v>57.004910433406728</v>
      </c>
      <c r="K88" s="39">
        <v>42.995089566593272</v>
      </c>
      <c r="L88" s="2" t="s">
        <v>7</v>
      </c>
      <c r="M88" s="2" t="s">
        <v>7</v>
      </c>
      <c r="N88" s="2" t="s">
        <v>7</v>
      </c>
    </row>
    <row r="89" spans="1:14" x14ac:dyDescent="0.25">
      <c r="A89" s="1">
        <v>1969</v>
      </c>
      <c r="B89" s="31">
        <v>51.110928000000001</v>
      </c>
      <c r="C89" s="9">
        <f t="shared" si="13"/>
        <v>3.215192822815216</v>
      </c>
      <c r="D89" s="9"/>
      <c r="E89" s="10">
        <v>46.693646875914347</v>
      </c>
      <c r="F89" s="36">
        <f t="shared" si="14"/>
        <v>3.2800049497808237</v>
      </c>
      <c r="G89" s="37">
        <f t="shared" si="12"/>
        <v>46693646.87591435</v>
      </c>
      <c r="H89" s="40">
        <f t="shared" si="17"/>
        <v>27010691.413741123</v>
      </c>
      <c r="I89" s="40">
        <f t="shared" si="16"/>
        <v>19682955.462173227</v>
      </c>
      <c r="J89" s="39">
        <v>57.846609166168719</v>
      </c>
      <c r="K89" s="39">
        <v>42.153390833831281</v>
      </c>
      <c r="L89" s="2" t="s">
        <v>7</v>
      </c>
      <c r="M89" s="2" t="s">
        <v>7</v>
      </c>
      <c r="N89" s="2" t="s">
        <v>7</v>
      </c>
    </row>
    <row r="90" spans="1:14" x14ac:dyDescent="0.25">
      <c r="A90" s="1">
        <v>1970</v>
      </c>
      <c r="B90" s="31">
        <v>52.775158000000005</v>
      </c>
      <c r="C90" s="9">
        <f t="shared" si="13"/>
        <v>3.2561138392948052</v>
      </c>
      <c r="D90" s="14">
        <v>48.225237999999997</v>
      </c>
      <c r="E90" s="16">
        <v>48.225237999999997</v>
      </c>
      <c r="F90" s="36">
        <f t="shared" si="14"/>
        <v>3.2800846079890977</v>
      </c>
      <c r="G90" s="37">
        <f t="shared" si="12"/>
        <v>48225238</v>
      </c>
      <c r="H90" s="40">
        <f t="shared" si="17"/>
        <v>28308547.758797478</v>
      </c>
      <c r="I90" s="40">
        <f t="shared" si="16"/>
        <v>19916690.241202522</v>
      </c>
      <c r="J90" s="39">
        <v>58.700690619292494</v>
      </c>
      <c r="K90" s="39">
        <v>41.299309380707513</v>
      </c>
      <c r="L90" s="5">
        <f>(M90/M80)^(1/10)</f>
        <v>1.0480497268720821</v>
      </c>
      <c r="M90" s="4">
        <v>28308556</v>
      </c>
      <c r="N90" s="4">
        <f>G90-M90</f>
        <v>19916682</v>
      </c>
    </row>
    <row r="91" spans="1:14" x14ac:dyDescent="0.25">
      <c r="A91" s="1">
        <v>1971</v>
      </c>
      <c r="B91" s="31">
        <v>54.406900999999998</v>
      </c>
      <c r="C91" s="9">
        <f t="shared" si="13"/>
        <v>3.091877053215053</v>
      </c>
      <c r="D91" s="9"/>
      <c r="E91" s="10">
        <v>49.825885220518195</v>
      </c>
      <c r="F91" s="36">
        <f t="shared" si="14"/>
        <v>3.3191069384005845</v>
      </c>
      <c r="G91" s="37">
        <f t="shared" si="12"/>
        <v>49825885.220518194</v>
      </c>
      <c r="H91" s="40">
        <f>H90*L$100</f>
        <v>29605058.643451348</v>
      </c>
      <c r="I91" s="40">
        <f t="shared" si="16"/>
        <v>20220826.577066846</v>
      </c>
      <c r="J91" s="39">
        <v>59.417024930768413</v>
      </c>
      <c r="K91" s="39">
        <v>40.582975069231594</v>
      </c>
      <c r="L91" s="2" t="s">
        <v>7</v>
      </c>
      <c r="M91" s="2" t="s">
        <v>7</v>
      </c>
      <c r="N91" s="2" t="s">
        <v>7</v>
      </c>
    </row>
    <row r="92" spans="1:14" x14ac:dyDescent="0.25">
      <c r="A92" s="1">
        <v>1972</v>
      </c>
      <c r="B92" s="31">
        <v>55.984293999999998</v>
      </c>
      <c r="C92" s="9">
        <f t="shared" si="13"/>
        <v>2.8992516960302472</v>
      </c>
      <c r="D92" s="9"/>
      <c r="E92" s="10">
        <v>51.479659633991929</v>
      </c>
      <c r="F92" s="36">
        <f t="shared" si="14"/>
        <v>3.3191069384005845</v>
      </c>
      <c r="G92" s="37">
        <f t="shared" si="12"/>
        <v>51479659.633991927</v>
      </c>
      <c r="H92" s="40">
        <f t="shared" ref="H92:H100" si="18">H91*L$100</f>
        <v>30960948.783033744</v>
      </c>
      <c r="I92" s="40">
        <f t="shared" si="16"/>
        <v>20518710.850958183</v>
      </c>
      <c r="J92" s="39">
        <v>60.142100789241205</v>
      </c>
      <c r="K92" s="39">
        <v>39.857899210758795</v>
      </c>
      <c r="L92" s="2" t="s">
        <v>7</v>
      </c>
      <c r="M92" s="2" t="s">
        <v>7</v>
      </c>
      <c r="N92" s="2" t="s">
        <v>7</v>
      </c>
    </row>
    <row r="93" spans="1:14" x14ac:dyDescent="0.25">
      <c r="A93" s="1">
        <v>1973</v>
      </c>
      <c r="B93" s="31">
        <v>57.557302999999997</v>
      </c>
      <c r="C93" s="9">
        <f t="shared" si="13"/>
        <v>2.8097326725241789</v>
      </c>
      <c r="D93" s="9"/>
      <c r="E93" s="10">
        <v>53.188324588768758</v>
      </c>
      <c r="F93" s="36">
        <f t="shared" si="14"/>
        <v>3.3191069384005845</v>
      </c>
      <c r="G93" s="37">
        <f t="shared" si="12"/>
        <v>53188324.588768758</v>
      </c>
      <c r="H93" s="40">
        <f t="shared" si="18"/>
        <v>32378937.704204716</v>
      </c>
      <c r="I93" s="40">
        <f t="shared" si="16"/>
        <v>20809386.884564042</v>
      </c>
      <c r="J93" s="39">
        <v>60.876024869265855</v>
      </c>
      <c r="K93" s="39">
        <v>39.123975130734145</v>
      </c>
      <c r="L93" s="2" t="s">
        <v>7</v>
      </c>
      <c r="M93" s="2" t="s">
        <v>7</v>
      </c>
      <c r="N93" s="2" t="s">
        <v>7</v>
      </c>
    </row>
    <row r="94" spans="1:14" x14ac:dyDescent="0.25">
      <c r="A94" s="1">
        <v>1974</v>
      </c>
      <c r="B94" s="31">
        <v>59.122838999999999</v>
      </c>
      <c r="C94" s="9">
        <f t="shared" si="13"/>
        <v>2.7199606625070594</v>
      </c>
      <c r="D94" s="9"/>
      <c r="E94" s="10">
        <v>54.953701960613607</v>
      </c>
      <c r="F94" s="36">
        <f t="shared" si="14"/>
        <v>3.3191069384005845</v>
      </c>
      <c r="G94" s="37">
        <f t="shared" si="12"/>
        <v>54953701.960613608</v>
      </c>
      <c r="H94" s="40">
        <f t="shared" si="18"/>
        <v>33861869.485966109</v>
      </c>
      <c r="I94" s="40">
        <f t="shared" si="16"/>
        <v>21091832.4746475</v>
      </c>
      <c r="J94" s="39">
        <v>61.618905147164739</v>
      </c>
      <c r="K94" s="39">
        <v>38.381094852835261</v>
      </c>
      <c r="L94" s="2" t="s">
        <v>7</v>
      </c>
      <c r="M94" s="2" t="s">
        <v>7</v>
      </c>
      <c r="N94" s="2" t="s">
        <v>7</v>
      </c>
    </row>
    <row r="95" spans="1:14" x14ac:dyDescent="0.25">
      <c r="A95" s="1">
        <v>1975</v>
      </c>
      <c r="B95" s="31">
        <v>60.678044999999997</v>
      </c>
      <c r="C95" s="9">
        <f t="shared" si="13"/>
        <v>2.6304656987124586</v>
      </c>
      <c r="D95" s="9"/>
      <c r="E95" s="10">
        <v>56.777674095296312</v>
      </c>
      <c r="F95" s="36">
        <f t="shared" si="14"/>
        <v>3.3191069384005845</v>
      </c>
      <c r="G95" s="37">
        <f t="shared" si="12"/>
        <v>56777674.095296316</v>
      </c>
      <c r="H95" s="40">
        <f t="shared" si="18"/>
        <v>35412718.464068145</v>
      </c>
      <c r="I95" s="40">
        <f t="shared" si="16"/>
        <v>21364955.631228171</v>
      </c>
      <c r="J95" s="39">
        <v>62.370850916913255</v>
      </c>
      <c r="K95" s="39">
        <v>37.629149083086737</v>
      </c>
      <c r="L95" s="2" t="s">
        <v>7</v>
      </c>
      <c r="M95" s="2" t="s">
        <v>7</v>
      </c>
      <c r="N95" s="2" t="s">
        <v>7</v>
      </c>
    </row>
    <row r="96" spans="1:14" x14ac:dyDescent="0.25">
      <c r="A96" s="1">
        <v>1976</v>
      </c>
      <c r="B96" s="31">
        <v>62.219963999999997</v>
      </c>
      <c r="C96" s="9">
        <f t="shared" si="13"/>
        <v>2.5411481203786224</v>
      </c>
      <c r="D96" s="9"/>
      <c r="E96" s="10">
        <v>58.662185815655761</v>
      </c>
      <c r="F96" s="36">
        <f t="shared" si="14"/>
        <v>3.3191069384005845</v>
      </c>
      <c r="G96" s="37">
        <f t="shared" si="12"/>
        <v>58662185.81565576</v>
      </c>
      <c r="H96" s="40">
        <f t="shared" si="18"/>
        <v>37034595.196673721</v>
      </c>
      <c r="I96" s="40">
        <f t="shared" si="16"/>
        <v>21627590.618982039</v>
      </c>
      <c r="J96" s="39">
        <v>63.131972806219451</v>
      </c>
      <c r="K96" s="39">
        <v>36.868027193780541</v>
      </c>
      <c r="L96" s="2" t="s">
        <v>7</v>
      </c>
      <c r="M96" s="2" t="s">
        <v>7</v>
      </c>
      <c r="N96" s="2" t="s">
        <v>7</v>
      </c>
    </row>
    <row r="97" spans="1:14" x14ac:dyDescent="0.25">
      <c r="A97" s="1">
        <v>1977</v>
      </c>
      <c r="B97" s="31">
        <v>63.759976000000002</v>
      </c>
      <c r="C97" s="9">
        <f t="shared" si="13"/>
        <v>2.4751091144957993</v>
      </c>
      <c r="D97" s="9"/>
      <c r="E97" s="10">
        <v>60.609246495280637</v>
      </c>
      <c r="F97" s="36">
        <f t="shared" si="14"/>
        <v>3.3191069384005845</v>
      </c>
      <c r="G97" s="37">
        <f t="shared" si="12"/>
        <v>60609246.495280638</v>
      </c>
      <c r="H97" s="40">
        <f t="shared" si="18"/>
        <v>38730752.703245759</v>
      </c>
      <c r="I97" s="40">
        <f t="shared" si="16"/>
        <v>21878493.792034879</v>
      </c>
      <c r="J97" s="39">
        <v>63.902382792799685</v>
      </c>
      <c r="K97" s="39">
        <v>36.097617207200315</v>
      </c>
      <c r="L97" s="2" t="s">
        <v>7</v>
      </c>
      <c r="M97" s="2" t="s">
        <v>7</v>
      </c>
      <c r="N97" s="2" t="s">
        <v>7</v>
      </c>
    </row>
    <row r="98" spans="1:14" x14ac:dyDescent="0.25">
      <c r="A98" s="1">
        <v>1978</v>
      </c>
      <c r="B98" s="31">
        <v>65.295990000000003</v>
      </c>
      <c r="C98" s="9">
        <f t="shared" si="13"/>
        <v>2.4090567411756858</v>
      </c>
      <c r="D98" s="9"/>
      <c r="E98" s="10">
        <v>62.620932201017808</v>
      </c>
      <c r="F98" s="36">
        <f t="shared" si="14"/>
        <v>3.3191069384005845</v>
      </c>
      <c r="G98" s="37">
        <f t="shared" si="12"/>
        <v>62620932.201017812</v>
      </c>
      <c r="H98" s="40">
        <f t="shared" si="18"/>
        <v>40504592.989171058</v>
      </c>
      <c r="I98" s="40">
        <f t="shared" si="16"/>
        <v>22116339.211846754</v>
      </c>
      <c r="J98" s="39">
        <v>64.682194220853063</v>
      </c>
      <c r="K98" s="39">
        <v>35.317805779146937</v>
      </c>
      <c r="L98" s="2" t="s">
        <v>7</v>
      </c>
      <c r="M98" s="2" t="s">
        <v>7</v>
      </c>
      <c r="N98" s="2" t="s">
        <v>7</v>
      </c>
    </row>
    <row r="99" spans="1:14" x14ac:dyDescent="0.25">
      <c r="A99" s="1">
        <v>1979</v>
      </c>
      <c r="B99" s="31">
        <v>66.825878000000003</v>
      </c>
      <c r="C99" s="9">
        <f t="shared" si="13"/>
        <v>2.3430045244738684</v>
      </c>
      <c r="D99" s="9"/>
      <c r="E99" s="10">
        <v>64.699387906592918</v>
      </c>
      <c r="F99" s="36">
        <f t="shared" si="14"/>
        <v>3.3191069384005845</v>
      </c>
      <c r="G99" s="37">
        <f t="shared" si="12"/>
        <v>64699387.90659292</v>
      </c>
      <c r="H99" s="40">
        <f t="shared" si="18"/>
        <v>42359673.869207196</v>
      </c>
      <c r="I99" s="40">
        <f t="shared" si="16"/>
        <v>22339714.037385724</v>
      </c>
      <c r="J99" s="39">
        <v>65.471521817736871</v>
      </c>
      <c r="K99" s="39">
        <v>34.528478182263129</v>
      </c>
      <c r="L99" s="2" t="s">
        <v>7</v>
      </c>
      <c r="M99" s="2" t="s">
        <v>7</v>
      </c>
      <c r="N99" s="2" t="s">
        <v>7</v>
      </c>
    </row>
    <row r="100" spans="1:14" x14ac:dyDescent="0.25">
      <c r="A100" s="1">
        <v>1980</v>
      </c>
      <c r="B100" s="31">
        <v>68.347479000000007</v>
      </c>
      <c r="C100" s="9">
        <f t="shared" si="13"/>
        <v>2.2769637235443563</v>
      </c>
      <c r="D100" s="14">
        <v>66.846833000000004</v>
      </c>
      <c r="E100" s="16">
        <v>66.846833000000004</v>
      </c>
      <c r="F100" s="36">
        <f t="shared" si="14"/>
        <v>3.3191119157222504</v>
      </c>
      <c r="G100" s="37">
        <f t="shared" si="12"/>
        <v>66846833</v>
      </c>
      <c r="H100" s="40">
        <f t="shared" si="18"/>
        <v>44299716.103438295</v>
      </c>
      <c r="I100" s="40">
        <f t="shared" si="16"/>
        <v>22547116.896561705</v>
      </c>
      <c r="J100" s="39">
        <v>66.270478518314093</v>
      </c>
      <c r="K100" s="39">
        <v>33.729521481685907</v>
      </c>
      <c r="L100" s="5">
        <f>(M100/M90)^(1/10)</f>
        <v>1.0457992722092553</v>
      </c>
      <c r="M100" s="4">
        <v>44299729</v>
      </c>
      <c r="N100" s="4">
        <f>G100-M100</f>
        <v>22547104</v>
      </c>
    </row>
    <row r="101" spans="1:14" x14ac:dyDescent="0.25">
      <c r="A101" s="1">
        <v>1981</v>
      </c>
      <c r="B101" s="31">
        <v>69.969263000000012</v>
      </c>
      <c r="C101" s="9">
        <f t="shared" si="13"/>
        <v>2.372851235668838</v>
      </c>
      <c r="D101" s="9"/>
      <c r="E101" s="10">
        <v>68.163973681025652</v>
      </c>
      <c r="F101" s="36">
        <f t="shared" si="14"/>
        <v>1.9703860630549963</v>
      </c>
      <c r="G101" s="37">
        <f t="shared" si="12"/>
        <v>68163973.681025654</v>
      </c>
      <c r="H101" s="40">
        <f t="shared" ref="H101:H108" si="19">H100*L$110</f>
        <v>45506503.187556624</v>
      </c>
      <c r="I101" s="40">
        <f t="shared" si="16"/>
        <v>22657470.49346903</v>
      </c>
      <c r="J101" s="39">
        <v>66.760343815202134</v>
      </c>
      <c r="K101" s="39">
        <v>33.239656184797859</v>
      </c>
      <c r="L101" s="2" t="s">
        <v>7</v>
      </c>
      <c r="M101" s="2" t="s">
        <v>7</v>
      </c>
      <c r="N101" s="2" t="s">
        <v>7</v>
      </c>
    </row>
    <row r="102" spans="1:14" x14ac:dyDescent="0.25">
      <c r="A102" s="1">
        <v>1982</v>
      </c>
      <c r="B102" s="31">
        <v>71.640903999999992</v>
      </c>
      <c r="C102" s="9">
        <f t="shared" si="13"/>
        <v>2.3891076285882606</v>
      </c>
      <c r="D102" s="9"/>
      <c r="E102" s="10">
        <v>69.507067118461052</v>
      </c>
      <c r="F102" s="36">
        <f t="shared" si="14"/>
        <v>1.9703860630549963</v>
      </c>
      <c r="G102" s="37">
        <f t="shared" si="12"/>
        <v>69507067.118461058</v>
      </c>
      <c r="H102" s="40">
        <f t="shared" si="19"/>
        <v>46746164.863083035</v>
      </c>
      <c r="I102" s="40">
        <f t="shared" si="16"/>
        <v>22760902.255378023</v>
      </c>
      <c r="J102" s="39">
        <v>67.253830151419621</v>
      </c>
      <c r="K102" s="39">
        <v>32.746169848580379</v>
      </c>
      <c r="L102" s="2" t="s">
        <v>7</v>
      </c>
      <c r="M102" s="2" t="s">
        <v>7</v>
      </c>
      <c r="N102" s="2" t="s">
        <v>7</v>
      </c>
    </row>
    <row r="103" spans="1:14" x14ac:dyDescent="0.25">
      <c r="A103" s="1">
        <v>1983</v>
      </c>
      <c r="B103" s="31">
        <v>73.362880999999987</v>
      </c>
      <c r="C103" s="9">
        <f t="shared" si="13"/>
        <v>2.4036226566878538</v>
      </c>
      <c r="D103" s="9"/>
      <c r="E103" s="10">
        <v>70.876624681801488</v>
      </c>
      <c r="F103" s="36">
        <f t="shared" si="14"/>
        <v>1.9703860630549963</v>
      </c>
      <c r="G103" s="37">
        <f t="shared" si="12"/>
        <v>70876624.681801483</v>
      </c>
      <c r="H103" s="40">
        <f t="shared" si="19"/>
        <v>48019596.680504009</v>
      </c>
      <c r="I103" s="40">
        <f t="shared" si="16"/>
        <v>22857028.001297474</v>
      </c>
      <c r="J103" s="39">
        <v>67.750964293357043</v>
      </c>
      <c r="K103" s="39">
        <v>32.249035706642957</v>
      </c>
      <c r="L103" s="2" t="s">
        <v>7</v>
      </c>
      <c r="M103" s="2" t="s">
        <v>7</v>
      </c>
      <c r="N103" s="3" t="s">
        <v>7</v>
      </c>
    </row>
    <row r="104" spans="1:14" x14ac:dyDescent="0.25">
      <c r="A104" s="1">
        <v>1984</v>
      </c>
      <c r="B104" s="31">
        <v>75.080138000000005</v>
      </c>
      <c r="C104" s="9">
        <f t="shared" si="13"/>
        <v>2.3407709410976141</v>
      </c>
      <c r="D104" s="9"/>
      <c r="E104" s="10">
        <v>72.273167816495501</v>
      </c>
      <c r="F104" s="36">
        <f t="shared" si="14"/>
        <v>1.9703860630549963</v>
      </c>
      <c r="G104" s="37">
        <f t="shared" si="12"/>
        <v>72273167.816495508</v>
      </c>
      <c r="H104" s="40">
        <f t="shared" si="19"/>
        <v>49327718.586371161</v>
      </c>
      <c r="I104" s="40">
        <f t="shared" si="16"/>
        <v>22945449.230124347</v>
      </c>
      <c r="J104" s="39">
        <v>68.251773205259568</v>
      </c>
      <c r="K104" s="39">
        <v>31.748226794740436</v>
      </c>
      <c r="L104" s="2" t="s">
        <v>7</v>
      </c>
      <c r="M104" s="2" t="s">
        <v>7</v>
      </c>
      <c r="N104" s="2" t="s">
        <v>7</v>
      </c>
    </row>
    <row r="105" spans="1:14" x14ac:dyDescent="0.25">
      <c r="A105" s="1">
        <v>1985</v>
      </c>
      <c r="B105" s="31">
        <v>76.76722500000001</v>
      </c>
      <c r="C105" s="9">
        <f t="shared" si="13"/>
        <v>2.2470483471940472</v>
      </c>
      <c r="D105" s="9"/>
      <c r="E105" s="10">
        <v>73.69722824248008</v>
      </c>
      <c r="F105" s="36">
        <f t="shared" si="14"/>
        <v>1.9703860630549963</v>
      </c>
      <c r="G105" s="37">
        <f t="shared" si="12"/>
        <v>73697228.242480084</v>
      </c>
      <c r="H105" s="40">
        <f t="shared" si="19"/>
        <v>50671475.587884672</v>
      </c>
      <c r="I105" s="40">
        <f t="shared" ref="I105:I130" si="20">G105-H105</f>
        <v>23025752.654595412</v>
      </c>
      <c r="J105" s="39">
        <v>68.756284050689629</v>
      </c>
      <c r="K105" s="39">
        <v>31.243715949310364</v>
      </c>
      <c r="L105" s="2" t="s">
        <v>7</v>
      </c>
      <c r="M105" s="2" t="s">
        <v>7</v>
      </c>
      <c r="N105" s="2" t="s">
        <v>7</v>
      </c>
    </row>
    <row r="106" spans="1:14" x14ac:dyDescent="0.25">
      <c r="A106" s="1">
        <v>1986</v>
      </c>
      <c r="B106" s="31">
        <v>78.442429999999987</v>
      </c>
      <c r="C106" s="9">
        <f t="shared" si="13"/>
        <v>2.182187776098421</v>
      </c>
      <c r="D106" s="9"/>
      <c r="E106" s="10">
        <v>75.149348156627738</v>
      </c>
      <c r="F106" s="36">
        <f t="shared" si="14"/>
        <v>1.9703860630549963</v>
      </c>
      <c r="G106" s="37">
        <f t="shared" si="12"/>
        <v>75149348.156627744</v>
      </c>
      <c r="H106" s="40">
        <f t="shared" si="19"/>
        <v>52051838.435580894</v>
      </c>
      <c r="I106" s="40">
        <f t="shared" si="20"/>
        <v>23097509.72104685</v>
      </c>
      <c r="J106" s="39">
        <v>69.264524194000231</v>
      </c>
      <c r="K106" s="39">
        <v>30.735475805999762</v>
      </c>
      <c r="L106" s="2" t="s">
        <v>7</v>
      </c>
      <c r="M106" s="2" t="s">
        <v>7</v>
      </c>
      <c r="N106" s="2" t="s">
        <v>7</v>
      </c>
    </row>
    <row r="107" spans="1:14" x14ac:dyDescent="0.25">
      <c r="A107" s="1">
        <v>1987</v>
      </c>
      <c r="B107" s="31">
        <v>80.122491999999994</v>
      </c>
      <c r="C107" s="9">
        <f t="shared" si="13"/>
        <v>2.1417770969104355</v>
      </c>
      <c r="D107" s="9"/>
      <c r="E107" s="10">
        <v>76.630080439182606</v>
      </c>
      <c r="F107" s="36">
        <f t="shared" si="14"/>
        <v>1.9703860630549963</v>
      </c>
      <c r="G107" s="37">
        <f t="shared" si="12"/>
        <v>76630080.439182609</v>
      </c>
      <c r="H107" s="40">
        <f t="shared" si="19"/>
        <v>53469804.324617311</v>
      </c>
      <c r="I107" s="40">
        <f t="shared" si="20"/>
        <v>23160276.114565298</v>
      </c>
      <c r="J107" s="39">
        <v>69.776521201819136</v>
      </c>
      <c r="K107" s="39">
        <v>30.223478798180864</v>
      </c>
      <c r="L107" s="2" t="s">
        <v>7</v>
      </c>
      <c r="M107" s="2" t="s">
        <v>7</v>
      </c>
      <c r="N107" s="2" t="s">
        <v>7</v>
      </c>
    </row>
    <row r="108" spans="1:14" x14ac:dyDescent="0.25">
      <c r="A108" s="1">
        <v>1988</v>
      </c>
      <c r="B108" s="31">
        <v>81.781816000000006</v>
      </c>
      <c r="C108" s="9">
        <f t="shared" si="13"/>
        <v>2.0709840128287693</v>
      </c>
      <c r="D108" s="9"/>
      <c r="E108" s="10">
        <v>78.139988864264097</v>
      </c>
      <c r="F108" s="36">
        <f t="shared" si="14"/>
        <v>1.9703860630549963</v>
      </c>
      <c r="G108" s="37">
        <f t="shared" si="12"/>
        <v>78139988.864264101</v>
      </c>
      <c r="H108" s="40">
        <f t="shared" si="19"/>
        <v>54926397.615161538</v>
      </c>
      <c r="I108" s="40">
        <f t="shared" si="20"/>
        <v>23213591.249102563</v>
      </c>
      <c r="J108" s="39">
        <v>70.292302844544068</v>
      </c>
      <c r="K108" s="39">
        <v>29.707697155455925</v>
      </c>
      <c r="L108" s="2" t="s">
        <v>7</v>
      </c>
      <c r="M108" s="2" t="s">
        <v>7</v>
      </c>
      <c r="N108" s="2" t="s">
        <v>7</v>
      </c>
    </row>
    <row r="109" spans="1:14" x14ac:dyDescent="0.25">
      <c r="A109" s="1">
        <v>1989</v>
      </c>
      <c r="B109" s="31">
        <v>83.366835999999992</v>
      </c>
      <c r="C109" s="9">
        <f t="shared" si="13"/>
        <v>1.9381080997271871</v>
      </c>
      <c r="D109" s="9"/>
      <c r="E109" s="10">
        <v>79.679648314518289</v>
      </c>
      <c r="F109" s="36">
        <f t="shared" si="14"/>
        <v>1.9703860630549963</v>
      </c>
      <c r="G109" s="37">
        <f t="shared" si="12"/>
        <v>79679648.314518288</v>
      </c>
      <c r="H109" s="40">
        <f t="shared" ref="H109:H110" si="21">H108*L$110</f>
        <v>56422670.572404712</v>
      </c>
      <c r="I109" s="40">
        <f t="shared" si="20"/>
        <v>23256977.742113575</v>
      </c>
      <c r="J109" s="39">
        <v>70.811897097849069</v>
      </c>
      <c r="K109" s="39">
        <v>29.188102902150941</v>
      </c>
      <c r="L109" s="2" t="s">
        <v>7</v>
      </c>
      <c r="M109" s="2" t="s">
        <v>7</v>
      </c>
      <c r="N109" s="2" t="s">
        <v>7</v>
      </c>
    </row>
    <row r="110" spans="1:14" x14ac:dyDescent="0.25">
      <c r="A110" s="1">
        <v>1990</v>
      </c>
      <c r="B110" s="31">
        <v>84.913651999999999</v>
      </c>
      <c r="C110" s="9">
        <f t="shared" si="13"/>
        <v>1.8554332564570508</v>
      </c>
      <c r="D110" s="14">
        <v>81.249645000000001</v>
      </c>
      <c r="E110" s="16">
        <v>81.249644999998793</v>
      </c>
      <c r="F110" s="36">
        <f t="shared" si="14"/>
        <v>1.9703860630549963</v>
      </c>
      <c r="G110" s="37">
        <f t="shared" si="12"/>
        <v>81249644.999998793</v>
      </c>
      <c r="H110" s="40">
        <f t="shared" si="21"/>
        <v>57959704.126733884</v>
      </c>
      <c r="I110" s="40">
        <f t="shared" si="20"/>
        <v>23289940.873264909</v>
      </c>
      <c r="J110" s="39">
        <v>71.335332144201672</v>
      </c>
      <c r="K110" s="39">
        <v>28.664667855798331</v>
      </c>
      <c r="L110" s="5">
        <f>(M110/M100)^(1/10)</f>
        <v>1.0272414180104568</v>
      </c>
      <c r="M110" s="4">
        <v>57959721</v>
      </c>
      <c r="N110" s="4">
        <f>G110-M110</f>
        <v>23289923.999998793</v>
      </c>
    </row>
    <row r="111" spans="1:14" ht="15.95" customHeight="1" x14ac:dyDescent="0.25">
      <c r="A111" s="1">
        <v>1991</v>
      </c>
      <c r="B111" s="31">
        <v>86.440960000000004</v>
      </c>
      <c r="C111" s="9">
        <f t="shared" si="13"/>
        <v>1.7986601259359469</v>
      </c>
      <c r="D111" s="9"/>
      <c r="E111" s="10">
        <v>83.141223575892525</v>
      </c>
      <c r="F111" s="36">
        <f t="shared" si="14"/>
        <v>2.3281068808285399</v>
      </c>
      <c r="G111" s="37">
        <f t="shared" si="12"/>
        <v>83141223.575892523</v>
      </c>
      <c r="H111" s="40">
        <f>H110*L$120</f>
        <v>59321582.725148499</v>
      </c>
      <c r="I111" s="40">
        <f t="shared" si="20"/>
        <v>23819640.850744024</v>
      </c>
      <c r="J111" s="39">
        <v>71.350384530964831</v>
      </c>
      <c r="K111" s="39">
        <v>28.649615469035172</v>
      </c>
      <c r="L111" s="2" t="s">
        <v>7</v>
      </c>
      <c r="M111" s="2" t="s">
        <v>7</v>
      </c>
      <c r="N111" s="2" t="s">
        <v>7</v>
      </c>
    </row>
    <row r="112" spans="1:14" x14ac:dyDescent="0.25">
      <c r="A112" s="1">
        <v>1992</v>
      </c>
      <c r="B112" s="31">
        <v>87.905839999999998</v>
      </c>
      <c r="C112" s="9">
        <f t="shared" si="13"/>
        <v>1.6946595687969968</v>
      </c>
      <c r="D112" s="9"/>
      <c r="E112" s="10">
        <v>85.07684012276664</v>
      </c>
      <c r="F112" s="36">
        <f t="shared" si="14"/>
        <v>2.3281068808270078</v>
      </c>
      <c r="G112" s="37">
        <f t="shared" si="12"/>
        <v>85076840.122766644</v>
      </c>
      <c r="H112" s="40">
        <f t="shared" ref="H112:H120" si="22">H111*L$120</f>
        <v>60715461.371609673</v>
      </c>
      <c r="I112" s="40">
        <f t="shared" si="20"/>
        <v>24361378.751156971</v>
      </c>
      <c r="J112" s="39">
        <v>71.36544009391595</v>
      </c>
      <c r="K112" s="39">
        <v>28.634559906084057</v>
      </c>
      <c r="L112" s="2" t="s">
        <v>7</v>
      </c>
      <c r="M112" s="2" t="s">
        <v>7</v>
      </c>
      <c r="N112" s="2" t="s">
        <v>7</v>
      </c>
    </row>
    <row r="113" spans="1:14" x14ac:dyDescent="0.25">
      <c r="A113" s="1">
        <v>1993</v>
      </c>
      <c r="B113" s="31">
        <v>89.337570000000014</v>
      </c>
      <c r="C113" s="9">
        <f t="shared" si="13"/>
        <v>1.6287086273221618</v>
      </c>
      <c r="D113" s="9"/>
      <c r="E113" s="10">
        <v>87.057519891654962</v>
      </c>
      <c r="F113" s="36">
        <f t="shared" si="14"/>
        <v>2.3281068808270078</v>
      </c>
      <c r="G113" s="37">
        <f t="shared" si="12"/>
        <v>87057519.891654968</v>
      </c>
      <c r="H113" s="40">
        <f t="shared" si="22"/>
        <v>62142091.970931955</v>
      </c>
      <c r="I113" s="40">
        <f t="shared" si="20"/>
        <v>24915427.920723014</v>
      </c>
      <c r="J113" s="39">
        <v>71.380498833724161</v>
      </c>
      <c r="K113" s="39">
        <v>28.619501166275839</v>
      </c>
      <c r="L113" s="2" t="s">
        <v>7</v>
      </c>
      <c r="M113" s="2" t="s">
        <v>7</v>
      </c>
      <c r="N113" s="2" t="s">
        <v>7</v>
      </c>
    </row>
    <row r="114" spans="1:14" x14ac:dyDescent="0.25">
      <c r="A114" s="1">
        <v>1994</v>
      </c>
      <c r="B114" s="31">
        <v>90.75564</v>
      </c>
      <c r="C114" s="9">
        <f t="shared" si="13"/>
        <v>1.5873165119669075</v>
      </c>
      <c r="D114" s="9"/>
      <c r="E114" s="10">
        <v>89.084312002529927</v>
      </c>
      <c r="F114" s="36">
        <f t="shared" si="14"/>
        <v>2.3281068808270078</v>
      </c>
      <c r="G114" s="37">
        <f t="shared" si="12"/>
        <v>89084312.002529934</v>
      </c>
      <c r="H114" s="40">
        <f t="shared" si="22"/>
        <v>63602244.095429935</v>
      </c>
      <c r="I114" s="40">
        <f t="shared" si="20"/>
        <v>25482067.907099999</v>
      </c>
      <c r="J114" s="39">
        <v>71.395560751059818</v>
      </c>
      <c r="K114" s="39">
        <v>28.604439248940178</v>
      </c>
      <c r="L114" s="2" t="s">
        <v>7</v>
      </c>
      <c r="M114" s="2" t="s">
        <v>7</v>
      </c>
      <c r="N114" s="2" t="s">
        <v>7</v>
      </c>
    </row>
    <row r="115" spans="1:14" x14ac:dyDescent="0.25">
      <c r="A115" s="1">
        <v>1995</v>
      </c>
      <c r="B115" s="31">
        <v>92.155179999999987</v>
      </c>
      <c r="C115" s="9">
        <f t="shared" si="13"/>
        <v>1.5420969980488142</v>
      </c>
      <c r="D115" s="14">
        <v>91.158289999999994</v>
      </c>
      <c r="E115" s="16">
        <v>91.158289999998232</v>
      </c>
      <c r="F115" s="36">
        <f t="shared" si="14"/>
        <v>2.3281068808270078</v>
      </c>
      <c r="G115" s="37">
        <f t="shared" si="12"/>
        <v>91158289.999998227</v>
      </c>
      <c r="H115" s="40">
        <f t="shared" si="22"/>
        <v>65096705.400051318</v>
      </c>
      <c r="I115" s="40">
        <f t="shared" si="20"/>
        <v>26061584.599946909</v>
      </c>
      <c r="J115" s="39">
        <v>71.410625846593419</v>
      </c>
      <c r="K115" s="39">
        <v>28.589374153406581</v>
      </c>
      <c r="L115" s="2" t="s">
        <v>7</v>
      </c>
      <c r="M115" s="2" t="s">
        <v>7</v>
      </c>
      <c r="N115" s="2" t="s">
        <v>7</v>
      </c>
    </row>
    <row r="116" spans="1:14" x14ac:dyDescent="0.25">
      <c r="A116" s="1">
        <v>1996</v>
      </c>
      <c r="B116" s="31">
        <v>93.50791000000001</v>
      </c>
      <c r="C116" s="9">
        <f t="shared" si="13"/>
        <v>1.4678827603614053</v>
      </c>
      <c r="D116" s="9"/>
      <c r="E116" s="10">
        <v>92.389598578883351</v>
      </c>
      <c r="F116" s="36">
        <f t="shared" si="14"/>
        <v>1.3507368105359907</v>
      </c>
      <c r="G116" s="37">
        <f t="shared" si="12"/>
        <v>92389598.57888335</v>
      </c>
      <c r="H116" s="40">
        <f t="shared" si="22"/>
        <v>66626282.047264382</v>
      </c>
      <c r="I116" s="40">
        <f t="shared" si="20"/>
        <v>25763316.531618968</v>
      </c>
      <c r="J116" s="39">
        <v>72.114483742862092</v>
      </c>
      <c r="K116" s="39">
        <v>27.885516257137905</v>
      </c>
      <c r="L116" s="2" t="s">
        <v>7</v>
      </c>
      <c r="M116" s="2" t="s">
        <v>7</v>
      </c>
      <c r="N116" s="2" t="s">
        <v>7</v>
      </c>
    </row>
    <row r="117" spans="1:14" x14ac:dyDescent="0.25">
      <c r="A117" s="1">
        <v>1997</v>
      </c>
      <c r="B117" s="31">
        <v>94.803100000000001</v>
      </c>
      <c r="C117" s="9">
        <f t="shared" si="13"/>
        <v>1.3851127674653352</v>
      </c>
      <c r="D117" s="9"/>
      <c r="E117" s="10">
        <v>93.637538895994766</v>
      </c>
      <c r="F117" s="36">
        <f t="shared" si="14"/>
        <v>1.3507368105359907</v>
      </c>
      <c r="G117" s="37">
        <f t="shared" si="12"/>
        <v>93637538.895994768</v>
      </c>
      <c r="H117" s="40">
        <f t="shared" si="22"/>
        <v>68191799.141929001</v>
      </c>
      <c r="I117" s="40">
        <f t="shared" si="20"/>
        <v>25445739.754065767</v>
      </c>
      <c r="J117" s="39">
        <v>72.825279205245991</v>
      </c>
      <c r="K117" s="39">
        <v>27.174720794754016</v>
      </c>
      <c r="L117" s="2" t="s">
        <v>7</v>
      </c>
      <c r="M117" s="2" t="s">
        <v>7</v>
      </c>
      <c r="N117" s="2" t="s">
        <v>7</v>
      </c>
    </row>
    <row r="118" spans="1:14" x14ac:dyDescent="0.25">
      <c r="A118" s="1">
        <v>1998</v>
      </c>
      <c r="B118" s="31">
        <v>96.051469999999995</v>
      </c>
      <c r="C118" s="9">
        <f t="shared" si="13"/>
        <v>1.3168029315496987</v>
      </c>
      <c r="D118" s="9"/>
      <c r="E118" s="10">
        <v>94.90233560234293</v>
      </c>
      <c r="F118" s="36">
        <f t="shared" si="14"/>
        <v>1.3507368105359907</v>
      </c>
      <c r="G118" s="37">
        <f t="shared" si="12"/>
        <v>94902335.602342933</v>
      </c>
      <c r="H118" s="40">
        <f t="shared" si="22"/>
        <v>69794101.17638582</v>
      </c>
      <c r="I118" s="40">
        <f t="shared" si="20"/>
        <v>25108234.425957114</v>
      </c>
      <c r="J118" s="39">
        <v>73.543080613774436</v>
      </c>
      <c r="K118" s="39">
        <v>26.456919386225564</v>
      </c>
      <c r="L118" s="2" t="s">
        <v>7</v>
      </c>
      <c r="M118" s="2" t="s">
        <v>7</v>
      </c>
      <c r="N118" s="2" t="s">
        <v>7</v>
      </c>
    </row>
    <row r="119" spans="1:14" x14ac:dyDescent="0.25">
      <c r="A119" s="1">
        <v>1999</v>
      </c>
      <c r="B119" s="31">
        <v>97.2423</v>
      </c>
      <c r="C119" s="9">
        <f t="shared" si="13"/>
        <v>1.2397832120632835</v>
      </c>
      <c r="D119" s="9"/>
      <c r="E119" s="10">
        <v>96.184216383382179</v>
      </c>
      <c r="F119" s="36">
        <f t="shared" si="14"/>
        <v>1.3507368105359907</v>
      </c>
      <c r="G119" s="37">
        <f t="shared" si="12"/>
        <v>96184216.383382171</v>
      </c>
      <c r="H119" s="40">
        <f t="shared" si="22"/>
        <v>71434052.486003742</v>
      </c>
      <c r="I119" s="40">
        <f t="shared" si="20"/>
        <v>24750163.89737843</v>
      </c>
      <c r="J119" s="39">
        <v>74.267957022463676</v>
      </c>
      <c r="K119" s="39">
        <v>25.732042977536317</v>
      </c>
      <c r="L119" s="2" t="s">
        <v>7</v>
      </c>
      <c r="M119" s="2" t="s">
        <v>7</v>
      </c>
      <c r="N119" s="2" t="s">
        <v>7</v>
      </c>
    </row>
    <row r="120" spans="1:14" x14ac:dyDescent="0.25">
      <c r="A120" s="1">
        <v>2000</v>
      </c>
      <c r="B120" s="31">
        <v>98.402889999999999</v>
      </c>
      <c r="C120" s="9">
        <f t="shared" si="13"/>
        <v>1.193503238816862</v>
      </c>
      <c r="D120" s="14">
        <v>97.483412000000001</v>
      </c>
      <c r="E120" s="16">
        <v>97.483411999998111</v>
      </c>
      <c r="F120" s="36">
        <f t="shared" si="14"/>
        <v>1.3507368105359907</v>
      </c>
      <c r="G120" s="37">
        <f t="shared" si="12"/>
        <v>97483411.999998108</v>
      </c>
      <c r="H120" s="40">
        <f t="shared" si="22"/>
        <v>73112537.715431303</v>
      </c>
      <c r="I120" s="40">
        <f t="shared" si="20"/>
        <v>24370874.284566805</v>
      </c>
      <c r="J120" s="39">
        <v>74.999978165959888</v>
      </c>
      <c r="K120" s="39">
        <v>25.000021834040108</v>
      </c>
      <c r="L120" s="5">
        <f>(M120/M110)^(1/10)</f>
        <v>1.023496990175049</v>
      </c>
      <c r="M120" s="4">
        <v>73112559</v>
      </c>
      <c r="N120" s="4">
        <f>G120-M120</f>
        <v>24370852.999998108</v>
      </c>
    </row>
    <row r="121" spans="1:14" x14ac:dyDescent="0.25">
      <c r="A121" s="1">
        <v>2001</v>
      </c>
      <c r="B121" s="31">
        <v>99.598600000000005</v>
      </c>
      <c r="C121" s="9">
        <f t="shared" si="13"/>
        <v>1.2151167511442074</v>
      </c>
      <c r="D121" s="9"/>
      <c r="E121" s="10">
        <v>98.612927347528725</v>
      </c>
      <c r="F121" s="36">
        <f t="shared" si="14"/>
        <v>1.1586744086580003</v>
      </c>
      <c r="G121" s="37">
        <f t="shared" si="12"/>
        <v>98612927.347528726</v>
      </c>
      <c r="H121" s="40">
        <f>H120*L$130</f>
        <v>74448203.747413233</v>
      </c>
      <c r="I121" s="40">
        <f t="shared" si="20"/>
        <v>24164723.600115493</v>
      </c>
      <c r="J121" s="39">
        <v>75.495379510482536</v>
      </c>
      <c r="K121" s="39">
        <v>24.50462048951746</v>
      </c>
      <c r="L121" s="2" t="s">
        <v>7</v>
      </c>
      <c r="M121" s="2" t="s">
        <v>7</v>
      </c>
      <c r="N121" s="2" t="s">
        <v>7</v>
      </c>
    </row>
    <row r="122" spans="1:14" x14ac:dyDescent="0.25">
      <c r="A122" s="1">
        <v>2002</v>
      </c>
      <c r="B122" s="31">
        <v>100.86257000000001</v>
      </c>
      <c r="C122" s="9">
        <f t="shared" si="13"/>
        <v>1.2690640229882755</v>
      </c>
      <c r="D122" s="9"/>
      <c r="E122" s="10">
        <v>99.755530100333047</v>
      </c>
      <c r="F122" s="36">
        <f t="shared" si="14"/>
        <v>1.1586744086580003</v>
      </c>
      <c r="G122" s="37">
        <f t="shared" si="12"/>
        <v>99755530.10033305</v>
      </c>
      <c r="H122" s="40">
        <f t="shared" ref="H122:H130" si="23">H121*L$130</f>
        <v>75808270.570350245</v>
      </c>
      <c r="I122" s="40">
        <f t="shared" si="20"/>
        <v>23947259.529982805</v>
      </c>
      <c r="J122" s="39">
        <v>75.994053155853209</v>
      </c>
      <c r="K122" s="39">
        <v>24.005946844146791</v>
      </c>
      <c r="L122" s="2" t="s">
        <v>7</v>
      </c>
      <c r="M122" s="2" t="s">
        <v>7</v>
      </c>
      <c r="N122" s="2" t="s">
        <v>7</v>
      </c>
    </row>
    <row r="123" spans="1:14" x14ac:dyDescent="0.25">
      <c r="A123" s="1">
        <v>2003</v>
      </c>
      <c r="B123" s="31">
        <v>102.13239999999999</v>
      </c>
      <c r="C123" s="9">
        <f t="shared" si="13"/>
        <v>1.2589704981738947</v>
      </c>
      <c r="D123" s="9"/>
      <c r="E123" s="10">
        <v>100.91137189882673</v>
      </c>
      <c r="F123" s="36">
        <f t="shared" si="14"/>
        <v>1.1586744086580003</v>
      </c>
      <c r="G123" s="37">
        <f t="shared" si="12"/>
        <v>100911371.89882673</v>
      </c>
      <c r="H123" s="40">
        <f t="shared" si="23"/>
        <v>77193183.953308105</v>
      </c>
      <c r="I123" s="40">
        <f t="shared" si="20"/>
        <v>23718187.945518628</v>
      </c>
      <c r="J123" s="39">
        <v>76.496020716774751</v>
      </c>
      <c r="K123" s="39">
        <v>23.503979283225256</v>
      </c>
      <c r="L123" s="2" t="s">
        <v>7</v>
      </c>
      <c r="M123" s="2" t="s">
        <v>7</v>
      </c>
      <c r="N123" s="2" t="s">
        <v>7</v>
      </c>
    </row>
    <row r="124" spans="1:14" x14ac:dyDescent="0.25">
      <c r="A124" s="1">
        <v>2004</v>
      </c>
      <c r="B124" s="31">
        <v>103.33396</v>
      </c>
      <c r="C124" s="9">
        <f t="shared" si="13"/>
        <v>1.1764728920499401</v>
      </c>
      <c r="D124" s="9"/>
      <c r="E124" s="10">
        <v>102.08060614044413</v>
      </c>
      <c r="F124" s="36">
        <f t="shared" si="14"/>
        <v>1.1586744086580003</v>
      </c>
      <c r="G124" s="37">
        <f t="shared" si="12"/>
        <v>102080606.14044413</v>
      </c>
      <c r="H124" s="40">
        <f t="shared" si="23"/>
        <v>78603397.808943495</v>
      </c>
      <c r="I124" s="40">
        <f t="shared" si="20"/>
        <v>23477208.331500635</v>
      </c>
      <c r="J124" s="39">
        <v>77.001303950722715</v>
      </c>
      <c r="K124" s="39">
        <v>22.998696049277289</v>
      </c>
      <c r="L124" s="2" t="s">
        <v>7</v>
      </c>
      <c r="M124" s="2" t="s">
        <v>7</v>
      </c>
      <c r="N124" s="2" t="s">
        <v>7</v>
      </c>
    </row>
    <row r="125" spans="1:14" x14ac:dyDescent="0.25">
      <c r="A125" s="1">
        <v>2005</v>
      </c>
      <c r="B125" s="31">
        <v>104.508</v>
      </c>
      <c r="C125" s="9">
        <f t="shared" si="13"/>
        <v>1.1361608516696542</v>
      </c>
      <c r="D125" s="14">
        <v>103.26338800000001</v>
      </c>
      <c r="E125" s="16">
        <v>103.26338799999643</v>
      </c>
      <c r="F125" s="36">
        <f t="shared" si="14"/>
        <v>1.1586744086580003</v>
      </c>
      <c r="G125" s="37">
        <f t="shared" si="12"/>
        <v>103263387.99999642</v>
      </c>
      <c r="H125" s="40">
        <f t="shared" si="23"/>
        <v>80039374.34227629</v>
      </c>
      <c r="I125" s="40">
        <f t="shared" si="20"/>
        <v>23224013.657720134</v>
      </c>
      <c r="J125" s="39">
        <v>77.509924758888474</v>
      </c>
      <c r="K125" s="39">
        <v>22.490075241111533</v>
      </c>
      <c r="L125" s="2" t="s">
        <v>7</v>
      </c>
      <c r="M125" s="2" t="s">
        <v>7</v>
      </c>
      <c r="N125" s="2" t="s">
        <v>7</v>
      </c>
    </row>
    <row r="126" spans="1:14" x14ac:dyDescent="0.25">
      <c r="A126" s="1">
        <v>2006</v>
      </c>
      <c r="B126" s="31">
        <v>105.73761999999999</v>
      </c>
      <c r="C126" s="9">
        <f t="shared" si="13"/>
        <v>1.176579783365872</v>
      </c>
      <c r="D126" s="9"/>
      <c r="E126" s="10">
        <v>105.01740993774281</v>
      </c>
      <c r="F126" s="36">
        <f t="shared" si="14"/>
        <v>1.6985903442819916</v>
      </c>
      <c r="G126" s="37">
        <f t="shared" si="12"/>
        <v>105017409.93774281</v>
      </c>
      <c r="H126" s="40">
        <f t="shared" si="23"/>
        <v>81501584.202179715</v>
      </c>
      <c r="I126" s="40">
        <f t="shared" si="20"/>
        <v>23515825.735563099</v>
      </c>
      <c r="J126" s="39">
        <v>77.607688335197068</v>
      </c>
      <c r="K126" s="39">
        <v>22.392311664802932</v>
      </c>
      <c r="L126" s="2" t="s">
        <v>7</v>
      </c>
      <c r="M126" s="2" t="s">
        <v>7</v>
      </c>
      <c r="N126" s="2" t="s">
        <v>7</v>
      </c>
    </row>
    <row r="127" spans="1:14" x14ac:dyDescent="0.25">
      <c r="A127" s="1">
        <v>2007</v>
      </c>
      <c r="B127" s="31">
        <v>107.08263000000001</v>
      </c>
      <c r="C127" s="9">
        <f t="shared" si="13"/>
        <v>1.2720259828053804</v>
      </c>
      <c r="D127" s="9"/>
      <c r="E127" s="10">
        <v>106.80122552276035</v>
      </c>
      <c r="F127" s="36">
        <f t="shared" si="14"/>
        <v>1.6985903442819916</v>
      </c>
      <c r="G127" s="37">
        <f t="shared" si="12"/>
        <v>106801225.52276035</v>
      </c>
      <c r="H127" s="40">
        <f t="shared" si="23"/>
        <v>82990506.635637939</v>
      </c>
      <c r="I127" s="40">
        <f t="shared" si="20"/>
        <v>23810718.887122408</v>
      </c>
      <c r="J127" s="39">
        <v>77.705575221093198</v>
      </c>
      <c r="K127" s="39">
        <v>22.294424778906791</v>
      </c>
      <c r="L127" s="2" t="s">
        <v>7</v>
      </c>
      <c r="M127" s="2" t="s">
        <v>7</v>
      </c>
      <c r="N127" s="2" t="s">
        <v>7</v>
      </c>
    </row>
    <row r="128" spans="1:14" x14ac:dyDescent="0.25">
      <c r="A128" s="1">
        <v>2008</v>
      </c>
      <c r="B128" s="31">
        <v>108.55410999999999</v>
      </c>
      <c r="C128" s="9">
        <f t="shared" si="13"/>
        <v>1.3741537726519981</v>
      </c>
      <c r="D128" s="9"/>
      <c r="E128" s="10">
        <v>108.61534082706478</v>
      </c>
      <c r="F128" s="36">
        <f t="shared" si="14"/>
        <v>1.6985903442819916</v>
      </c>
      <c r="G128" s="37">
        <f t="shared" si="12"/>
        <v>108615340.82706478</v>
      </c>
      <c r="H128" s="40">
        <f t="shared" si="23"/>
        <v>84506629.644821852</v>
      </c>
      <c r="I128" s="40">
        <f t="shared" si="20"/>
        <v>24108711.18224293</v>
      </c>
      <c r="J128" s="39">
        <v>77.803585572107764</v>
      </c>
      <c r="K128" s="39">
        <v>22.196414427892233</v>
      </c>
      <c r="L128" s="2" t="s">
        <v>7</v>
      </c>
      <c r="M128" s="2" t="s">
        <v>7</v>
      </c>
      <c r="N128" s="2" t="s">
        <v>7</v>
      </c>
    </row>
    <row r="129" spans="1:14" x14ac:dyDescent="0.25">
      <c r="A129" s="1">
        <v>2009</v>
      </c>
      <c r="B129" s="31">
        <v>110.06075</v>
      </c>
      <c r="C129" s="9">
        <f t="shared" si="13"/>
        <v>1.3879161277265295</v>
      </c>
      <c r="D129" s="9"/>
      <c r="E129" s="10">
        <v>110.46027051876229</v>
      </c>
      <c r="F129" s="36">
        <f t="shared" si="14"/>
        <v>1.6985903442819916</v>
      </c>
      <c r="G129" s="37">
        <f t="shared" si="12"/>
        <v>110460270.51876229</v>
      </c>
      <c r="H129" s="40">
        <f t="shared" si="23"/>
        <v>86050450.147034317</v>
      </c>
      <c r="I129" s="40">
        <f t="shared" si="20"/>
        <v>24409820.371727973</v>
      </c>
      <c r="J129" s="39">
        <v>77.901719543967772</v>
      </c>
      <c r="K129" s="39">
        <v>22.098280456032228</v>
      </c>
      <c r="L129" s="2" t="s">
        <v>7</v>
      </c>
      <c r="M129" s="2" t="s">
        <v>7</v>
      </c>
      <c r="N129" s="2" t="s">
        <v>7</v>
      </c>
    </row>
    <row r="130" spans="1:14" x14ac:dyDescent="0.25">
      <c r="A130" s="48">
        <v>2010</v>
      </c>
      <c r="B130" s="49">
        <v>111.46753</v>
      </c>
      <c r="C130" s="50">
        <f t="shared" si="13"/>
        <v>1.2781850023736885</v>
      </c>
      <c r="D130" s="51">
        <v>112.336538</v>
      </c>
      <c r="E130" s="52">
        <v>112.33653800806175</v>
      </c>
      <c r="F130" s="53">
        <f t="shared" si="14"/>
        <v>1.6985903442819916</v>
      </c>
      <c r="G130" s="54">
        <f t="shared" si="12"/>
        <v>112336538.00806175</v>
      </c>
      <c r="H130" s="55">
        <f t="shared" si="23"/>
        <v>87622474.137577459</v>
      </c>
      <c r="I130" s="55">
        <f t="shared" si="20"/>
        <v>24714063.870484293</v>
      </c>
      <c r="J130" s="56">
        <v>77.999977292596725</v>
      </c>
      <c r="K130" s="56">
        <v>22.000022707403271</v>
      </c>
      <c r="L130" s="57">
        <f>(M130/M120)^(1/10)</f>
        <v>1.0182686318067717</v>
      </c>
      <c r="M130" s="58">
        <v>87622499.646288171</v>
      </c>
      <c r="N130" s="58">
        <f t="shared" ref="N121:N130" si="24">G130-M130</f>
        <v>24714038.36177358</v>
      </c>
    </row>
    <row r="131" spans="1:14" x14ac:dyDescent="0.25">
      <c r="E131" s="46"/>
      <c r="F131" s="46"/>
      <c r="G131" s="46"/>
    </row>
    <row r="132" spans="1:14" ht="15.75" customHeight="1" x14ac:dyDescent="0.25">
      <c r="A132" s="21" t="s">
        <v>13</v>
      </c>
      <c r="B132" s="22"/>
      <c r="C132" s="22"/>
      <c r="D132" s="22"/>
      <c r="E132" s="47"/>
      <c r="F132" s="47"/>
      <c r="G132" s="47"/>
    </row>
    <row r="133" spans="1:14" x14ac:dyDescent="0.25">
      <c r="A133" s="23"/>
      <c r="B133" s="24"/>
      <c r="C133" s="24"/>
      <c r="D133" s="24"/>
      <c r="E133" s="47"/>
      <c r="F133" s="47"/>
      <c r="G133" s="47"/>
    </row>
    <row r="134" spans="1:14" x14ac:dyDescent="0.25">
      <c r="A134" s="25"/>
      <c r="B134" s="26"/>
      <c r="C134" s="26"/>
      <c r="D134" s="26"/>
      <c r="E134" s="47"/>
      <c r="F134" s="47"/>
      <c r="G134" s="47"/>
    </row>
    <row r="135" spans="1:14" x14ac:dyDescent="0.25">
      <c r="E135" s="46"/>
      <c r="F135" s="46"/>
      <c r="G135" s="46"/>
    </row>
  </sheetData>
  <mergeCells count="15">
    <mergeCell ref="K2:K4"/>
    <mergeCell ref="L2:L4"/>
    <mergeCell ref="M2:M4"/>
    <mergeCell ref="N2:N4"/>
    <mergeCell ref="J2:J4"/>
    <mergeCell ref="I2:I4"/>
    <mergeCell ref="A2:A4"/>
    <mergeCell ref="F2:F4"/>
    <mergeCell ref="A132:D134"/>
    <mergeCell ref="G2:G4"/>
    <mergeCell ref="H2:H4"/>
    <mergeCell ref="B2:B4"/>
    <mergeCell ref="C2:C4"/>
    <mergeCell ref="D2:D4"/>
    <mergeCell ref="E2:E4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POBLACIÓN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Flores Nieves</dc:creator>
  <cp:lastModifiedBy>Sergio</cp:lastModifiedBy>
  <dcterms:created xsi:type="dcterms:W3CDTF">2018-02-18T16:22:48Z</dcterms:created>
  <dcterms:modified xsi:type="dcterms:W3CDTF">2024-11-22T16:01:12Z</dcterms:modified>
</cp:coreProperties>
</file>